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PROBLEM_SHEET\@NishantChahar11's SDE sheet\"/>
    </mc:Choice>
  </mc:AlternateContent>
  <xr:revisionPtr revIDLastSave="0" documentId="13_ncr:1_{A86B14CC-F0CF-4E44-A18B-FE72187C326A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7" i="1" l="1"/>
  <c r="B186" i="1"/>
  <c r="B185" i="1"/>
  <c r="B179" i="1"/>
  <c r="B176" i="1"/>
  <c r="B175" i="1"/>
  <c r="B173" i="1"/>
  <c r="B172" i="1"/>
  <c r="B171" i="1"/>
  <c r="B170" i="1"/>
  <c r="B152" i="1"/>
  <c r="B151" i="1"/>
  <c r="B150" i="1"/>
  <c r="B146" i="1"/>
  <c r="B145" i="1"/>
  <c r="B144" i="1"/>
  <c r="B143" i="1"/>
  <c r="B141" i="1"/>
  <c r="B140" i="1"/>
  <c r="B130" i="1"/>
  <c r="B118" i="1"/>
  <c r="B117" i="1"/>
  <c r="B116" i="1"/>
  <c r="B115" i="1"/>
  <c r="B113" i="1"/>
  <c r="B110" i="1"/>
  <c r="B109" i="1"/>
  <c r="B108" i="1"/>
  <c r="B107" i="1"/>
  <c r="B106" i="1"/>
  <c r="B104" i="1"/>
  <c r="B103" i="1"/>
  <c r="B102" i="1"/>
  <c r="B101" i="1"/>
  <c r="B100" i="1"/>
  <c r="B95" i="1"/>
  <c r="B93" i="1"/>
  <c r="B92" i="1"/>
  <c r="B91" i="1"/>
  <c r="B90" i="1"/>
  <c r="B89" i="1"/>
  <c r="B85" i="1"/>
  <c r="B83" i="1"/>
  <c r="B82" i="1"/>
  <c r="B81" i="1"/>
  <c r="B80" i="1"/>
  <c r="B77" i="1"/>
  <c r="B74" i="1"/>
  <c r="B72" i="1"/>
  <c r="B68" i="1"/>
  <c r="B66" i="1"/>
  <c r="B62" i="1"/>
  <c r="B61" i="1"/>
  <c r="B59" i="1"/>
  <c r="B58" i="1"/>
  <c r="B57" i="1"/>
  <c r="B56" i="1"/>
  <c r="B55" i="1"/>
  <c r="B52" i="1"/>
  <c r="B51" i="1"/>
  <c r="B50" i="1"/>
  <c r="B31" i="1"/>
  <c r="B30" i="1"/>
  <c r="B25" i="1"/>
  <c r="B23" i="1"/>
  <c r="B22" i="1"/>
  <c r="B20" i="1"/>
  <c r="B18" i="1"/>
  <c r="B17" i="1"/>
  <c r="B16" i="1"/>
</calcChain>
</file>

<file path=xl/sharedStrings.xml><?xml version="1.0" encoding="utf-8"?>
<sst xmlns="http://schemas.openxmlformats.org/spreadsheetml/2006/main" count="106" uniqueCount="105">
  <si>
    <t>Nishant Bhaiya's 151</t>
  </si>
  <si>
    <t>REMEMBER</t>
  </si>
  <si>
    <t>🔴 Checkout AlgoPrep: https://bit.ly/AlgoPrep</t>
  </si>
  <si>
    <t>Nothing worth having comes easy!</t>
  </si>
  <si>
    <t>🔴 Join the AlgoPrep Community: https://bit.ly/AlgoPrepCommunity</t>
  </si>
  <si>
    <t>🟩How to make most of this sheet?: https://bit.ly/WhatsAlgoPrep151</t>
  </si>
  <si>
    <t>Serial</t>
  </si>
  <si>
    <t>Problem Name</t>
  </si>
  <si>
    <t>Done?</t>
  </si>
  <si>
    <t>Comments / Hints for the Problem</t>
  </si>
  <si>
    <t>Arrays</t>
  </si>
  <si>
    <t>Rotate Array</t>
  </si>
  <si>
    <t>Squares of a sorted array</t>
  </si>
  <si>
    <t>Kadane's Algo</t>
  </si>
  <si>
    <t>No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</si>
  <si>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</si>
  <si>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</si>
  <si>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</si>
  <si>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</si>
  <si>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</si>
  <si>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</si>
  <si>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</si>
  <si>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</si>
  <si>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</si>
  <si>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</si>
  <si>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</si>
  <si>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</si>
  <si>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</si>
  <si>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</si>
  <si>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</si>
  <si>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</si>
  <si>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</si>
  <si>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</si>
  <si>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</si>
  <si>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</si>
  <si>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</si>
  <si>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</si>
  <si>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</si>
  <si>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</si>
  <si>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</si>
  <si>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</si>
  <si>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</si>
  <si>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</si>
  <si>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</si>
  <si>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</si>
  <si>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</si>
  <si>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</si>
  <si>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</si>
  <si>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</si>
  <si>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</si>
  <si>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</si>
  <si>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</si>
  <si>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</si>
  <si>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</si>
  <si>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</si>
  <si>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</si>
  <si>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</si>
  <si>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</si>
  <si>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</si>
  <si>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</si>
  <si>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</si>
  <si>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</si>
  <si>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</si>
  <si>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</si>
  <si>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</si>
  <si>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</si>
  <si>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</si>
  <si>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</si>
  <si>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</si>
  <si>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</si>
  <si>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</si>
  <si>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</si>
  <si>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</si>
  <si>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</si>
  <si>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</si>
  <si>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</si>
  <si>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</si>
  <si>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</si>
  <si>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</si>
  <si>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</si>
  <si>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</si>
  <si>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</si>
  <si>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</si>
  <si>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</si>
  <si>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</si>
  <si>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</si>
  <si>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</si>
  <si>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</si>
  <si>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</si>
  <si>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</si>
  <si>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</si>
  <si>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</si>
  <si>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</si>
  <si>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</si>
  <si>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</si>
  <si>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</si>
  <si>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</si>
  <si>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</si>
  <si>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</si>
  <si>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</si>
  <si>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</si>
  <si>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</si>
  <si>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</si>
  <si>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</si>
  <si>
    <t>solved question you tube link: https://www.youtube.com/watch?v=jB9kFj9BKtM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</si>
</sst>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d\ mmm\ yyyy"/>
    <numFmt numFmtId="166" formatCode="d\ mmm"/>
  </numFmts>
  <fonts count="47">
    <font>
      <sz val="10"/>
      <color rgb="FF000000"/>
      <name val="Arial"/>
      <scheme val="minor"/>
    </font>
    <font>
      <b/>
      <sz val="14"/>
      <color theme="1"/>
      <name val="Lexend"/>
    </font>
    <font>
      <u/>
      <sz val="10"/>
      <color theme="1"/>
      <name val="Arial"/>
      <scheme val="minor"/>
    </font>
    <font>
      <sz val="10"/>
      <color theme="1"/>
      <name val="Lexend"/>
    </font>
    <font>
      <b/>
      <sz val="14"/>
      <color rgb="FF434343"/>
      <name val="Comfortaa"/>
    </font>
    <font>
      <sz val="11"/>
      <color theme="1"/>
      <name val="Lexend"/>
    </font>
    <font>
      <u/>
      <sz val="10"/>
      <color theme="1"/>
      <name val="Lexend"/>
    </font>
    <font>
      <u/>
      <sz val="11"/>
      <color rgb="FF0000FF"/>
      <name val="Lexend"/>
    </font>
    <font>
      <sz val="14"/>
      <color rgb="FFFFFFFF"/>
      <name val="Comfortaa"/>
    </font>
    <font>
      <u/>
      <sz val="10"/>
      <color rgb="FF0000FF"/>
      <name val="Lexend"/>
    </font>
    <font>
      <b/>
      <sz val="10"/>
      <color theme="1"/>
      <name val="Arial"/>
      <scheme val="minor"/>
    </font>
    <font>
      <b/>
      <sz val="10"/>
      <color theme="1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0000FF"/>
      <name val="Lexend"/>
    </font>
    <font>
      <u/>
      <sz val="10"/>
      <color theme="1"/>
      <name val="Arial"/>
      <scheme val="minor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1155CC"/>
      <name val="Lexend"/>
    </font>
    <font>
      <sz val="11"/>
      <color rgb="FF1155CC"/>
      <name val="Lexend"/>
    </font>
    <font>
      <sz val="11"/>
      <color rgb="FF0563C1"/>
      <name val="Lexend"/>
    </font>
    <font>
      <b/>
      <u/>
      <sz val="10"/>
      <color theme="1"/>
      <name val="Lexend"/>
    </font>
    <font>
      <u/>
      <sz val="10"/>
      <color rgb="FF0000FF"/>
      <name val="Lexend"/>
    </font>
    <font>
      <u/>
      <sz val="9"/>
      <color rgb="FF0000FF"/>
      <name val="Lexend"/>
    </font>
    <font>
      <u/>
      <sz val="9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1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b/>
      <u/>
      <sz val="11"/>
      <color rgb="FF000000"/>
      <name val="Lexend"/>
    </font>
    <font>
      <u/>
      <sz val="10"/>
      <color theme="1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0"/>
      <color rgb="FF3C78D8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u/>
      <sz val="10"/>
      <color rgb="FF0000FF"/>
      <name val="Lexend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0" applyFont="1" applyFill="1"/>
    <xf numFmtId="0" fontId="6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3" borderId="0" xfId="0" applyFont="1" applyFill="1" applyAlignment="1">
      <alignment horizontal="center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3" borderId="0" xfId="0" applyFont="1" applyFill="1" applyAlignment="1">
      <alignment horizontal="center" wrapText="1"/>
    </xf>
    <xf numFmtId="0" fontId="25" fillId="3" borderId="0" xfId="0" applyFont="1" applyFill="1" applyAlignment="1">
      <alignment horizontal="center" wrapText="1"/>
    </xf>
    <xf numFmtId="0" fontId="26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29" fillId="3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65" fontId="36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38" fillId="5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164" fontId="41" fillId="0" borderId="0" xfId="0" applyNumberFormat="1" applyFont="1" applyAlignment="1">
      <alignment horizontal="center"/>
    </xf>
    <xf numFmtId="166" fontId="42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165" fontId="45" fillId="0" borderId="0" xfId="0" applyNumberFormat="1" applyFont="1" applyAlignment="1">
      <alignment horizontal="center"/>
    </xf>
    <xf numFmtId="164" fontId="46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7" fillId="3" borderId="0" xfId="0" applyFont="1" applyFill="1"/>
    <xf numFmtId="0" fontId="9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epcoding.com/resources/online-java-foundation/hashmap-and-heap/hashmap-official/ojquestion" TargetMode="External"/><Relationship Id="rId21" Type="http://schemas.openxmlformats.org/officeDocument/2006/relationships/hyperlink" Target="https://leetcode.com/problems/single-number-iii/" TargetMode="External"/><Relationship Id="rId42" Type="http://schemas.openxmlformats.org/officeDocument/2006/relationships/hyperlink" Target="https://leetcode.com/problems/maximum-xor-of-two-numbers-in-an-array/" TargetMode="External"/><Relationship Id="rId47" Type="http://schemas.openxmlformats.org/officeDocument/2006/relationships/hyperlink" Target="https://practice.geeksforgeeks.org/problems/box-stacking/1" TargetMode="External"/><Relationship Id="rId63" Type="http://schemas.openxmlformats.org/officeDocument/2006/relationships/hyperlink" Target="https://leetcode.com/problems/frog-jump/" TargetMode="External"/><Relationship Id="rId68" Type="http://schemas.openxmlformats.org/officeDocument/2006/relationships/hyperlink" Target="https://www.pepcoding.com/resources/online-java-foundation/dynamic-programming-and-greedy/coin-change-combination-official/ojquestion" TargetMode="External"/><Relationship Id="rId16" Type="http://schemas.openxmlformats.org/officeDocument/2006/relationships/hyperlink" Target="https://leetcode.com/problems/letter-combinations-of-a-phone-number/" TargetMode="External"/><Relationship Id="rId11" Type="http://schemas.openxmlformats.org/officeDocument/2006/relationships/hyperlink" Target="https://leetcode.com/problems/container-with-most-water" TargetMode="External"/><Relationship Id="rId32" Type="http://schemas.openxmlformats.org/officeDocument/2006/relationships/hyperlink" Target="https://www.interviewbit.com/problems/allocate-books/" TargetMode="External"/><Relationship Id="rId37" Type="http://schemas.openxmlformats.org/officeDocument/2006/relationships/hyperlink" Target="https://practice.geeksforgeeks.org/problems/top-view-of-binary-tree/1" TargetMode="External"/><Relationship Id="rId53" Type="http://schemas.openxmlformats.org/officeDocument/2006/relationships/hyperlink" Target="https://leetcode.com/problems/cherry-pickup/" TargetMode="External"/><Relationship Id="rId58" Type="http://schemas.openxmlformats.org/officeDocument/2006/relationships/hyperlink" Target="https://leetcode.com/problems/longest-common-subsequence/" TargetMode="External"/><Relationship Id="rId74" Type="http://schemas.openxmlformats.org/officeDocument/2006/relationships/hyperlink" Target="https://practice.geeksforgeeks.org/problems/strongly-connected-components-kosarajus-algo/1" TargetMode="External"/><Relationship Id="rId79" Type="http://schemas.openxmlformats.org/officeDocument/2006/relationships/hyperlink" Target="https://medium.com/@rebeccahezhang/leetcode-737-sentence-similarity-ii-2ca213f10115" TargetMode="External"/><Relationship Id="rId5" Type="http://schemas.openxmlformats.org/officeDocument/2006/relationships/hyperlink" Target="https://leetcode.com/problems/squares-of-a-sorted-array/" TargetMode="External"/><Relationship Id="rId61" Type="http://schemas.openxmlformats.org/officeDocument/2006/relationships/hyperlink" Target="https://leetcode.com/problems/regular-expression-matching/" TargetMode="External"/><Relationship Id="rId82" Type="http://schemas.openxmlformats.org/officeDocument/2006/relationships/hyperlink" Target="https://practice.geeksforgeeks.org/problems/implementing-floyd-warshall/0" TargetMode="External"/><Relationship Id="rId19" Type="http://schemas.openxmlformats.org/officeDocument/2006/relationships/hyperlink" Target="https://leetcode.com/problems/single-number/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divide-two-integers/" TargetMode="External"/><Relationship Id="rId27" Type="http://schemas.openxmlformats.org/officeDocument/2006/relationships/hyperlink" Target="https://leetcode.com/problems/kth-largest-element-in-an-array/" TargetMode="External"/><Relationship Id="rId30" Type="http://schemas.openxmlformats.org/officeDocument/2006/relationships/hyperlink" Target="https://www.interviewbit.com/problems/painters-partition-problem/" TargetMode="External"/><Relationship Id="rId35" Type="http://schemas.openxmlformats.org/officeDocument/2006/relationships/hyperlink" Target="https://leetcode.com/problems/basic-calculator/" TargetMode="External"/><Relationship Id="rId43" Type="http://schemas.openxmlformats.org/officeDocument/2006/relationships/hyperlink" Target="https://leetcode.com/problems/maximum-xor-with-an-element-from-array/" TargetMode="External"/><Relationship Id="rId48" Type="http://schemas.openxmlformats.org/officeDocument/2006/relationships/hyperlink" Target="https://www.lintcode.com/problem/paint-house/description" TargetMode="External"/><Relationship Id="rId56" Type="http://schemas.openxmlformats.org/officeDocument/2006/relationships/hyperlink" Target="https://www.geeksforgeeks.org/optimal-binary-search-tree-dp-24/" TargetMode="External"/><Relationship Id="rId64" Type="http://schemas.openxmlformats.org/officeDocument/2006/relationships/hyperlink" Target="https://leetcode.com/problems/edit-distance/" TargetMode="External"/><Relationship Id="rId69" Type="http://schemas.openxmlformats.org/officeDocument/2006/relationships/hyperlink" Target="https://www.pepcoding.com/resources/online-java-foundation/dynamic-programming-and-greedy/coin-change-permutations-official/ojquestion" TargetMode="External"/><Relationship Id="rId77" Type="http://schemas.openxmlformats.org/officeDocument/2006/relationships/hyperlink" Target="https://www.lintcode.com/en/old/problem/number-of-islands-ii/" TargetMode="External"/><Relationship Id="rId8" Type="http://schemas.openxmlformats.org/officeDocument/2006/relationships/hyperlink" Target="https://leetcode.com/problems/max-chunks-to-make-sorted-ii" TargetMode="External"/><Relationship Id="rId51" Type="http://schemas.openxmlformats.org/officeDocument/2006/relationships/hyperlink" Target="https://www.geeksforgeeks.org/total-number-of-possible-binary-search-trees-with-n-keys/" TargetMode="External"/><Relationship Id="rId72" Type="http://schemas.openxmlformats.org/officeDocument/2006/relationships/hyperlink" Target="https://leetcode.com/problems/rotting-oranges" TargetMode="External"/><Relationship Id="rId80" Type="http://schemas.openxmlformats.org/officeDocument/2006/relationships/hyperlink" Target="https://leetcode.com/problems/redundant-connection" TargetMode="External"/><Relationship Id="rId3" Type="http://schemas.openxmlformats.org/officeDocument/2006/relationships/hyperlink" Target="https://bit.ly/WhatsAlgoPrep151" TargetMode="External"/><Relationship Id="rId12" Type="http://schemas.openxmlformats.org/officeDocument/2006/relationships/hyperlink" Target="https://leetcode.com/problems/permutations/" TargetMode="External"/><Relationship Id="rId17" Type="http://schemas.openxmlformats.org/officeDocument/2006/relationships/hyperlink" Target="https://leetcode.com/problems/n-queens/" TargetMode="External"/><Relationship Id="rId25" Type="http://schemas.openxmlformats.org/officeDocument/2006/relationships/hyperlink" Target="https://leetcode.com/problems/subarray-sums-divisible-by-k/" TargetMode="External"/><Relationship Id="rId33" Type="http://schemas.openxmlformats.org/officeDocument/2006/relationships/hyperlink" Target="https://www.geeksforgeeks.org/write-a-function-to-get-the-intersection-point-of-two-linked-lists/" TargetMode="External"/><Relationship Id="rId38" Type="http://schemas.openxmlformats.org/officeDocument/2006/relationships/hyperlink" Target="https://leetcode.com/problems/binary-tree-maximum-path-sum/" TargetMode="External"/><Relationship Id="rId46" Type="http://schemas.openxmlformats.org/officeDocument/2006/relationships/hyperlink" Target="https://www.geeksforgeeks.org/dynamic-programming-building-bridges/" TargetMode="External"/><Relationship Id="rId59" Type="http://schemas.openxmlformats.org/officeDocument/2006/relationships/hyperlink" Target="https://www.geeksforgeeks.org/puzzle-set-35-2-eggs-and-100-floors/" TargetMode="External"/><Relationship Id="rId67" Type="http://schemas.openxmlformats.org/officeDocument/2006/relationships/hyperlink" Target="https://www.geeksforgeeks.org/fractional-knapsack-problem/" TargetMode="External"/><Relationship Id="rId20" Type="http://schemas.openxmlformats.org/officeDocument/2006/relationships/hyperlink" Target="https://leetcode.com/problems/single-number-ii/" TargetMode="External"/><Relationship Id="rId41" Type="http://schemas.openxmlformats.org/officeDocument/2006/relationships/hyperlink" Target="https://leetcode.com/problems/implement-trie-prefix-tree/" TargetMode="External"/><Relationship Id="rId54" Type="http://schemas.openxmlformats.org/officeDocument/2006/relationships/hyperlink" Target="https://leetcode.com/problems/cherry-pickup-ii/" TargetMode="External"/><Relationship Id="rId62" Type="http://schemas.openxmlformats.org/officeDocument/2006/relationships/hyperlink" Target="https://leetcode.com/problems/palindrome-partitioning-ii/" TargetMode="External"/><Relationship Id="rId70" Type="http://schemas.openxmlformats.org/officeDocument/2006/relationships/hyperlink" Target="https://leetcode.com/problems/number-of-islands" TargetMode="External"/><Relationship Id="rId75" Type="http://schemas.openxmlformats.org/officeDocument/2006/relationships/hyperlink" Target="https://practice.geeksforgeeks.org/problems/mother-vertex/1" TargetMode="External"/><Relationship Id="rId83" Type="http://schemas.openxmlformats.org/officeDocument/2006/relationships/hyperlink" Target="https://leetcode.com/problems/remove-max-number-of-edges-to-keep-graph-fully-traversable/" TargetMode="External"/><Relationship Id="rId1" Type="http://schemas.openxmlformats.org/officeDocument/2006/relationships/hyperlink" Target="https://www.youtube.com/redirect?event=video_description&amp;redir_token=QUFFLUhqblpXaDJPbUlZUDQ3cUZmaFY3b093Rm80QmNsQXxBQ3Jtc0trNFBRV0FvYmhUb1lpRHNSNml5SDRpWnBUZjlMMEUydXVSLUJweWpGU0I4ZWQ3X3VwR0tyWHJpcDhfaFJZM29HODlJaDQwaFQwbF9zbXZrOG1XR0R6MU5lWHZHTi1uUmt3YXFHWnlsZWlzQmRtem1JYw&amp;q=https%3A%2F%2Fbit.ly%2FAlgoPrep&amp;v=hc_f9y8xi7g" TargetMode="External"/><Relationship Id="rId6" Type="http://schemas.openxmlformats.org/officeDocument/2006/relationships/hyperlink" Target="https://leetcode.com/problems/maximum-subarray/" TargetMode="External"/><Relationship Id="rId15" Type="http://schemas.openxmlformats.org/officeDocument/2006/relationships/hyperlink" Target="https://leetcode.com/problems/combination-sum-ii/" TargetMode="External"/><Relationship Id="rId23" Type="http://schemas.openxmlformats.org/officeDocument/2006/relationships/hyperlink" Target="https://practice.geeksforgeeks.org/problems/maximum-and-value-1587115620/1" TargetMode="External"/><Relationship Id="rId28" Type="http://schemas.openxmlformats.org/officeDocument/2006/relationships/hyperlink" Target="https://leetcode.com/problems/minimum-cost-to-connect-sticks/" TargetMode="External"/><Relationship Id="rId36" Type="http://schemas.openxmlformats.org/officeDocument/2006/relationships/hyperlink" Target="https://www.geeksforgeeks.org/efficiently-implement-k-queues-single-array/" TargetMode="External"/><Relationship Id="rId49" Type="http://schemas.openxmlformats.org/officeDocument/2006/relationships/hyperlink" Target="https://www.geeksforgeeks.org/count-number-binary-strings-without-consecutive-1s/" TargetMode="External"/><Relationship Id="rId57" Type="http://schemas.openxmlformats.org/officeDocument/2006/relationships/hyperlink" Target="https://www.geeksforgeeks.org/matrix-chain-multiplication-dp-8/" TargetMode="External"/><Relationship Id="rId10" Type="http://schemas.openxmlformats.org/officeDocument/2006/relationships/hyperlink" Target="https://leetcode.com/problems/trapping-rain-water/" TargetMode="External"/><Relationship Id="rId31" Type="http://schemas.openxmlformats.org/officeDocument/2006/relationships/hyperlink" Target="https://leetcode.com/problems/search-in-rotated-sorted-array-ii/" TargetMode="External"/><Relationship Id="rId44" Type="http://schemas.openxmlformats.org/officeDocument/2006/relationships/hyperlink" Target="https://leetcode.com/problems/longest-increasing-subsequence/" TargetMode="External"/><Relationship Id="rId52" Type="http://schemas.openxmlformats.org/officeDocument/2006/relationships/hyperlink" Target="https://leetcode.com/problems/minimum-path-sum/" TargetMode="External"/><Relationship Id="rId60" Type="http://schemas.openxmlformats.org/officeDocument/2006/relationships/hyperlink" Target="https://www.geeksforgeeks.org/egg-dropping-puzzle-dp-11/" TargetMode="External"/><Relationship Id="rId65" Type="http://schemas.openxmlformats.org/officeDocument/2006/relationships/hyperlink" Target="https://www.geeksforgeeks.org/0-1-knapsack-problem-dp-10/" TargetMode="External"/><Relationship Id="rId73" Type="http://schemas.openxmlformats.org/officeDocument/2006/relationships/hyperlink" Target="https://leetcode.com/problems/swim-in-rising-water/" TargetMode="External"/><Relationship Id="rId78" Type="http://schemas.openxmlformats.org/officeDocument/2006/relationships/hyperlink" Target="https://leetcode.com/problems/regions-cut-by-slashes" TargetMode="External"/><Relationship Id="rId81" Type="http://schemas.openxmlformats.org/officeDocument/2006/relationships/hyperlink" Target="https://leetcode.com/problems/sliding-puzzle" TargetMode="External"/><Relationship Id="rId4" Type="http://schemas.openxmlformats.org/officeDocument/2006/relationships/hyperlink" Target="https://leetcode.com/problems/rotate-array/" TargetMode="External"/><Relationship Id="rId9" Type="http://schemas.openxmlformats.org/officeDocument/2006/relationships/hyperlink" Target="https://www.lintcode.com/problem/range-addition/description" TargetMode="External"/><Relationship Id="rId13" Type="http://schemas.openxmlformats.org/officeDocument/2006/relationships/hyperlink" Target="https://leetcode.com/problems/permutation-sequence/" TargetMode="External"/><Relationship Id="rId18" Type="http://schemas.openxmlformats.org/officeDocument/2006/relationships/hyperlink" Target="https://practice.geeksforgeeks.org/problems/rat-in-a-maze-problem/1" TargetMode="External"/><Relationship Id="rId39" Type="http://schemas.openxmlformats.org/officeDocument/2006/relationships/hyperlink" Target="https://leetcode.com/problems/delete-node-in-a-bst/" TargetMode="External"/><Relationship Id="rId34" Type="http://schemas.openxmlformats.org/officeDocument/2006/relationships/hyperlink" Target="https://leetcode.com/problems/next-greater-element-i/" TargetMode="External"/><Relationship Id="rId50" Type="http://schemas.openxmlformats.org/officeDocument/2006/relationships/hyperlink" Target="https://www.geeksforgeeks.org/count-possible-ways-to-construct-buildings/" TargetMode="External"/><Relationship Id="rId55" Type="http://schemas.openxmlformats.org/officeDocument/2006/relationships/hyperlink" Target="https://leetcode.com/problems/best-time-to-buy-and-sell-stock-with-transaction-fee/" TargetMode="External"/><Relationship Id="rId76" Type="http://schemas.openxmlformats.org/officeDocument/2006/relationships/hyperlink" Target="https://www.geeksforgeeks.org/given-sorted-dictionary-find-precedence-characters/" TargetMode="External"/><Relationship Id="rId7" Type="http://schemas.openxmlformats.org/officeDocument/2006/relationships/hyperlink" Target="https://leetcode.com/problems/next-greater-element-iii" TargetMode="External"/><Relationship Id="rId71" Type="http://schemas.openxmlformats.org/officeDocument/2006/relationships/hyperlink" Target="https://leetcode.com/problems/number-of-distinct-islands" TargetMode="External"/><Relationship Id="rId2" Type="http://schemas.openxmlformats.org/officeDocument/2006/relationships/hyperlink" Target="https://www.youtube.com/redirect?event=video_description&amp;redir_token=QUFFLUhqa2ExZ2ZUbHZmbURxemZSajhGN3NieHNXOXFKQXxBQ3Jtc0tuNmE5MElhMDM1aGJVdlVFSUJqYkpFUW1HcE9VeUN5MnNNeUNhTWpxV0F2ZmE1LTl5ekQ3bUdHLXFTcC1jbEtWeEY0andmRVVBM0xFRk8xU2Ytdi1EUW4tR1FPUGJzNTg1b3h5V1ZaYmVSNmZoY1Jzcw&amp;q=https%3A%2F%2Fbit.ly%2FAlgoPrepCommunity&amp;v=hc_f9y8xi7g" TargetMode="External"/><Relationship Id="rId29" Type="http://schemas.openxmlformats.org/officeDocument/2006/relationships/hyperlink" Target="https://leetcode.com/problems/find-median-from-data-stream/" TargetMode="External"/><Relationship Id="rId24" Type="http://schemas.openxmlformats.org/officeDocument/2006/relationships/hyperlink" Target="https://leetcode.com/problems/subarray-sum-equals-k/" TargetMode="External"/><Relationship Id="rId40" Type="http://schemas.openxmlformats.org/officeDocument/2006/relationships/hyperlink" Target="https://leetcode.com/problems/populating-next-right-pointers-in-each-node/" TargetMode="External"/><Relationship Id="rId45" Type="http://schemas.openxmlformats.org/officeDocument/2006/relationships/hyperlink" Target="https://leetcode.com/problems/longest-increasing-subsequence/" TargetMode="External"/><Relationship Id="rId66" Type="http://schemas.openxmlformats.org/officeDocument/2006/relationships/hyperlink" Target="https://www.geeksforgeeks.org/unbounded-knapsack-repetition-items-allow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0"/>
  <sheetViews>
    <sheetView tabSelected="1" workbookViewId="0">
      <selection activeCell="C13" sqref="C13"/>
    </sheetView>
  </sheetViews>
  <sheetFormatPr defaultColWidth="12.6328125" defaultRowHeight="15.75" customHeight="1"/>
  <cols>
    <col min="1" max="1" width="20" customWidth="1"/>
    <col min="2" max="2" width="54.08984375" customWidth="1"/>
    <col min="3" max="3" width="18.36328125" customWidth="1"/>
    <col min="8" max="8" width="17.08984375" customWidth="1"/>
  </cols>
  <sheetData>
    <row r="1" spans="1:27" ht="15.75" customHeight="1">
      <c r="A1" s="46" t="s">
        <v>0</v>
      </c>
      <c r="B1" s="47"/>
      <c r="C1" s="47"/>
      <c r="D1" s="47"/>
      <c r="E1" s="47"/>
      <c r="F1" s="47"/>
      <c r="G1" s="47"/>
      <c r="H1" s="4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48"/>
      <c r="B2" s="47"/>
      <c r="C2" s="47"/>
      <c r="D2" s="47"/>
      <c r="E2" s="47"/>
      <c r="F2" s="47"/>
      <c r="G2" s="47"/>
      <c r="H2" s="4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2"/>
      <c r="B3" s="3"/>
      <c r="C3" s="4"/>
      <c r="D3" s="5"/>
      <c r="E3" s="5"/>
      <c r="F3" s="5"/>
      <c r="G3" s="5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2"/>
      <c r="B4" s="7" t="s">
        <v>1</v>
      </c>
      <c r="C4" s="4"/>
      <c r="D4" s="49" t="s">
        <v>2</v>
      </c>
      <c r="E4" s="47"/>
      <c r="F4" s="47"/>
      <c r="G4" s="47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"/>
      <c r="B5" s="8" t="s">
        <v>3</v>
      </c>
      <c r="C5" s="4"/>
      <c r="D5" s="49" t="s">
        <v>4</v>
      </c>
      <c r="E5" s="47"/>
      <c r="F5" s="47"/>
      <c r="G5" s="47"/>
      <c r="H5" s="4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"/>
      <c r="B6" s="4"/>
      <c r="C6" s="4"/>
      <c r="E6" s="6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2"/>
      <c r="B7" s="4"/>
      <c r="C7" s="4"/>
      <c r="D7" s="50" t="s">
        <v>5</v>
      </c>
      <c r="E7" s="47"/>
      <c r="F7" s="47"/>
      <c r="G7" s="47"/>
      <c r="H7" s="4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2"/>
      <c r="B8" s="4"/>
      <c r="C8" s="4"/>
      <c r="D8" s="1" t="s">
        <v>104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2"/>
      <c r="B9" s="4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4" t="s">
        <v>6</v>
      </c>
      <c r="B10" s="4" t="s">
        <v>7</v>
      </c>
      <c r="C10" s="4" t="s">
        <v>8</v>
      </c>
      <c r="D10" s="51" t="s">
        <v>9</v>
      </c>
      <c r="E10" s="47"/>
      <c r="F10" s="47"/>
      <c r="G10" s="47"/>
      <c r="H10" s="4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2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2"/>
      <c r="B12" s="10" t="s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2">
        <v>1</v>
      </c>
      <c r="B13" s="11" t="s">
        <v>11</v>
      </c>
      <c r="C13" s="1"/>
      <c r="D13" s="52"/>
      <c r="E13" s="47"/>
      <c r="F13" s="47"/>
      <c r="G13" s="47"/>
      <c r="H13" s="4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2">
        <v>2</v>
      </c>
      <c r="B14" s="12" t="s">
        <v>12</v>
      </c>
      <c r="C14" s="1"/>
      <c r="D14" s="52"/>
      <c r="E14" s="47"/>
      <c r="F14" s="47"/>
      <c r="G14" s="47"/>
      <c r="H14" s="4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2">
        <v>3</v>
      </c>
      <c r="B15" s="13" t="s">
        <v>13</v>
      </c>
      <c r="C15" s="14" t="s">
        <v>14</v>
      </c>
      <c r="D15" s="52"/>
      <c r="E15" s="47"/>
      <c r="F15" s="47"/>
      <c r="G15" s="47"/>
      <c r="H15" s="4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2">
        <v>4</v>
      </c>
      <c r="B16" s="15" t="str">
        <f>HYPERLINK("https://leetcode.com/problems/maximum-product-subarray/","maximum product subarray")</f>
        <v>maximum product subarray</v>
      </c>
      <c r="C16" s="1"/>
      <c r="D16" s="52"/>
      <c r="E16" s="47"/>
      <c r="F16" s="47"/>
      <c r="G16" s="47"/>
      <c r="H16" s="4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">
        <v>5</v>
      </c>
      <c r="B17" s="12" t="str">
        <f>HYPERLINK("https://leetcode.com/problems/majority-element/","majority element")</f>
        <v>majority element</v>
      </c>
      <c r="C17" s="1"/>
      <c r="D17" s="52"/>
      <c r="E17" s="47"/>
      <c r="F17" s="47"/>
      <c r="G17" s="47"/>
      <c r="H17" s="4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2">
        <v>6</v>
      </c>
      <c r="B18" s="12" t="str">
        <f>HYPERLINK("https://leetcode.com/problems/majority-element-ii/","majority element 2")</f>
        <v>majority element 2</v>
      </c>
      <c r="C18" s="1"/>
      <c r="D18" s="52"/>
      <c r="E18" s="47"/>
      <c r="F18" s="47"/>
      <c r="G18" s="47"/>
      <c r="H18" s="4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2">
        <v>7</v>
      </c>
      <c r="B19" s="16" t="s">
        <v>15</v>
      </c>
      <c r="C19" s="1"/>
      <c r="D19" s="52"/>
      <c r="E19" s="47"/>
      <c r="F19" s="47"/>
      <c r="G19" s="47"/>
      <c r="H19" s="4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">
        <v>8</v>
      </c>
      <c r="B20" s="12" t="str">
        <f>HYPERLINK("https://leetcode.com/problems/max-chunks-to-make-sorted/","Max chunks to make sorted")</f>
        <v>Max chunks to make sorted</v>
      </c>
      <c r="C20" s="1"/>
      <c r="D20" s="52"/>
      <c r="E20" s="47"/>
      <c r="F20" s="47"/>
      <c r="G20" s="47"/>
      <c r="H20" s="4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2">
        <v>9</v>
      </c>
      <c r="B21" s="17" t="s">
        <v>16</v>
      </c>
      <c r="C21" s="1"/>
      <c r="D21" s="52"/>
      <c r="E21" s="47"/>
      <c r="F21" s="47"/>
      <c r="G21" s="47"/>
      <c r="H21" s="4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2">
        <v>10</v>
      </c>
      <c r="B22" s="17" t="str">
        <f>HYPERLINK("https://leetcode.com/problems/number-of-subarrays-with-bounded-maximum/","number of subarrays with bounded maximum")</f>
        <v>number of subarrays with bounded maximum</v>
      </c>
      <c r="C22" s="1"/>
      <c r="D22" s="52"/>
      <c r="E22" s="47"/>
      <c r="F22" s="47"/>
      <c r="G22" s="47"/>
      <c r="H22" s="4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2">
        <v>11</v>
      </c>
      <c r="B23" s="18" t="str">
        <f>HYPERLINK("https://leetcode.com/problems/first-missing-positive/","First missing positive")</f>
        <v>First missing positive</v>
      </c>
      <c r="C23" s="1"/>
      <c r="D23" s="52"/>
      <c r="E23" s="47"/>
      <c r="F23" s="47"/>
      <c r="G23" s="47"/>
      <c r="H23" s="4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2">
        <v>12</v>
      </c>
      <c r="B24" s="12" t="s">
        <v>17</v>
      </c>
      <c r="C24" s="1"/>
      <c r="D24" s="52"/>
      <c r="E24" s="47"/>
      <c r="F24" s="47"/>
      <c r="G24" s="47"/>
      <c r="H24" s="4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2">
        <v>13</v>
      </c>
      <c r="B25" s="15" t="str">
        <f>HYPERLINK("https://www.geeksforgeeks.org/minimum-number-platforms-required-railwaybus-station/","Min No. of Platform")</f>
        <v>Min No. of Platform</v>
      </c>
      <c r="C25" s="1"/>
      <c r="D25" s="52"/>
      <c r="E25" s="47"/>
      <c r="F25" s="47"/>
      <c r="G25" s="47"/>
      <c r="H25" s="4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2">
        <v>14</v>
      </c>
      <c r="B26" s="19" t="s">
        <v>18</v>
      </c>
      <c r="C26" s="1"/>
      <c r="D26" s="52"/>
      <c r="E26" s="47"/>
      <c r="F26" s="47"/>
      <c r="G26" s="47"/>
      <c r="H26" s="4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2"/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2"/>
      <c r="B28" s="10" t="s">
        <v>19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2">
        <v>15</v>
      </c>
      <c r="B29" s="20" t="s">
        <v>20</v>
      </c>
      <c r="C29" s="1"/>
      <c r="D29" s="52"/>
      <c r="E29" s="47"/>
      <c r="F29" s="47"/>
      <c r="G29" s="47"/>
      <c r="H29" s="4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2">
        <v>16</v>
      </c>
      <c r="B30" s="20" t="str">
        <f>HYPERLINK("https://www.geeksforgeeks.org/given-an-array-a-and-a-number-x-check-for-pair-in-a-with-sum-as-x/","Two Sum")</f>
        <v>Two Sum</v>
      </c>
      <c r="C30" s="1"/>
      <c r="D30" s="52"/>
      <c r="E30" s="47"/>
      <c r="F30" s="47"/>
      <c r="G30" s="47"/>
      <c r="H30" s="4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2">
        <v>17</v>
      </c>
      <c r="B31" s="20" t="str">
        <f>HYPERLINK("https://www.geeksforgeeks.org/find-a-pair-with-the-given-difference/","Two Difference")</f>
        <v>Two Difference</v>
      </c>
      <c r="C31" s="1"/>
      <c r="D31" s="52"/>
      <c r="E31" s="47"/>
      <c r="F31" s="47"/>
      <c r="G31" s="47"/>
      <c r="H31" s="4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2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2"/>
      <c r="B33" s="10" t="s">
        <v>21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5">
      <c r="A34" s="2">
        <v>18</v>
      </c>
      <c r="B34" s="11" t="s">
        <v>22</v>
      </c>
      <c r="C34" s="1"/>
      <c r="D34" s="52"/>
      <c r="E34" s="47"/>
      <c r="F34" s="47"/>
      <c r="G34" s="47"/>
      <c r="H34" s="4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5">
      <c r="A35" s="2">
        <v>19</v>
      </c>
      <c r="B35" s="11" t="s">
        <v>23</v>
      </c>
      <c r="C35" s="1"/>
      <c r="D35" s="52"/>
      <c r="E35" s="47"/>
      <c r="F35" s="47"/>
      <c r="G35" s="47"/>
      <c r="H35" s="4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5">
      <c r="A36" s="2">
        <v>20</v>
      </c>
      <c r="B36" s="11" t="s">
        <v>24</v>
      </c>
      <c r="C36" s="1"/>
      <c r="D36" s="52"/>
      <c r="E36" s="47"/>
      <c r="F36" s="47"/>
      <c r="G36" s="47"/>
      <c r="H36" s="4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5">
      <c r="A37" s="2">
        <v>21</v>
      </c>
      <c r="B37" s="11" t="s">
        <v>25</v>
      </c>
      <c r="C37" s="1"/>
      <c r="D37" s="52"/>
      <c r="E37" s="47"/>
      <c r="F37" s="47"/>
      <c r="G37" s="47"/>
      <c r="H37" s="4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5">
      <c r="A38" s="2">
        <v>22</v>
      </c>
      <c r="B38" s="11" t="s">
        <v>26</v>
      </c>
      <c r="C38" s="1"/>
      <c r="D38" s="52"/>
      <c r="E38" s="47"/>
      <c r="F38" s="47"/>
      <c r="G38" s="47"/>
      <c r="H38" s="4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5">
      <c r="A39" s="2">
        <v>23</v>
      </c>
      <c r="B39" s="11" t="s">
        <v>27</v>
      </c>
      <c r="C39" s="1"/>
      <c r="D39" s="52"/>
      <c r="E39" s="47"/>
      <c r="F39" s="47"/>
      <c r="G39" s="47"/>
      <c r="H39" s="4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5">
      <c r="A40" s="2">
        <v>24</v>
      </c>
      <c r="B40" s="11" t="s">
        <v>28</v>
      </c>
      <c r="C40" s="1"/>
      <c r="D40" s="52"/>
      <c r="E40" s="47"/>
      <c r="F40" s="47"/>
      <c r="G40" s="47"/>
      <c r="H40" s="4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5">
      <c r="A41" s="2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">
      <c r="A42" s="2"/>
      <c r="B42" s="21" t="s">
        <v>29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5">
      <c r="A43" s="2">
        <v>25</v>
      </c>
      <c r="B43" s="22" t="s">
        <v>30</v>
      </c>
      <c r="C43" s="1"/>
      <c r="D43" s="52"/>
      <c r="E43" s="47"/>
      <c r="F43" s="47"/>
      <c r="G43" s="47"/>
      <c r="H43" s="4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5">
      <c r="A44" s="2">
        <v>26</v>
      </c>
      <c r="B44" s="23" t="s">
        <v>31</v>
      </c>
      <c r="C44" s="1"/>
      <c r="D44" s="52"/>
      <c r="E44" s="47"/>
      <c r="F44" s="47"/>
      <c r="G44" s="47"/>
      <c r="H44" s="4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5">
      <c r="A45" s="2">
        <v>27</v>
      </c>
      <c r="B45" s="23" t="s">
        <v>32</v>
      </c>
      <c r="C45" s="1"/>
      <c r="D45" s="52"/>
      <c r="E45" s="47"/>
      <c r="F45" s="47"/>
      <c r="G45" s="47"/>
      <c r="H45" s="4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5">
      <c r="A46" s="2">
        <v>28</v>
      </c>
      <c r="B46" s="24" t="s">
        <v>33</v>
      </c>
      <c r="C46" s="1"/>
      <c r="D46" s="52"/>
      <c r="E46" s="47"/>
      <c r="F46" s="47"/>
      <c r="G46" s="47"/>
      <c r="H46" s="4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5">
      <c r="A47" s="2">
        <v>29</v>
      </c>
      <c r="B47" s="24" t="s">
        <v>34</v>
      </c>
      <c r="C47" s="1"/>
      <c r="D47" s="52"/>
      <c r="E47" s="47"/>
      <c r="F47" s="47"/>
      <c r="G47" s="47"/>
      <c r="H47" s="4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5">
      <c r="A48" s="2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">
      <c r="A49" s="2"/>
      <c r="B49" s="21" t="s">
        <v>35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">
      <c r="A50" s="2">
        <v>30</v>
      </c>
      <c r="B50" s="25" t="str">
        <f>HYPERLINK("https://www.geeksforgeeks.org/check-whether-arithmetic-progression-can-formed-given-array/","Check AP sequence")</f>
        <v>Check AP sequence</v>
      </c>
      <c r="C50" s="1"/>
      <c r="D50" s="52"/>
      <c r="E50" s="47"/>
      <c r="F50" s="47"/>
      <c r="G50" s="47"/>
      <c r="H50" s="4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">
      <c r="A51" s="2">
        <v>31</v>
      </c>
      <c r="B51" s="25" t="str">
        <f>HYPERLINK("https://leetcode.com/problems/grid-illumination/","Grid illumination")</f>
        <v>Grid illumination</v>
      </c>
      <c r="C51" s="1"/>
      <c r="D51" s="52"/>
      <c r="E51" s="47"/>
      <c r="F51" s="47"/>
      <c r="G51" s="47"/>
      <c r="H51" s="4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">
      <c r="A52" s="2">
        <v>32</v>
      </c>
      <c r="B52" s="25" t="str">
        <f>HYPERLINK("https://leetcode.com/problems/brick-wall/","Brick wall")</f>
        <v>Brick wall</v>
      </c>
      <c r="C52" s="1"/>
      <c r="D52" s="52"/>
      <c r="E52" s="47"/>
      <c r="F52" s="47"/>
      <c r="G52" s="47"/>
      <c r="H52" s="4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>
      <c r="A53" s="2">
        <v>33</v>
      </c>
      <c r="B53" s="26" t="s">
        <v>36</v>
      </c>
      <c r="C53" s="1"/>
      <c r="D53" s="52"/>
      <c r="E53" s="47"/>
      <c r="F53" s="47"/>
      <c r="G53" s="47"/>
      <c r="H53" s="4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5">
      <c r="A54" s="2">
        <v>34</v>
      </c>
      <c r="B54" s="27" t="s">
        <v>37</v>
      </c>
      <c r="C54" s="1"/>
      <c r="D54" s="52"/>
      <c r="E54" s="47"/>
      <c r="F54" s="47"/>
      <c r="G54" s="47"/>
      <c r="H54" s="4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">
      <c r="A55" s="2">
        <v>35</v>
      </c>
      <c r="B55" s="28" t="str">
        <f>HYPERLINK("https://leetcode.com/problems/insert-delete-getrandom-o1/","Insert Delete GetRandom O(1)")</f>
        <v>Insert Delete GetRandom O(1)</v>
      </c>
      <c r="C55" s="1"/>
      <c r="D55" s="52"/>
      <c r="E55" s="47"/>
      <c r="F55" s="47"/>
      <c r="G55" s="47"/>
      <c r="H55" s="4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">
      <c r="A56" s="2">
        <v>36</v>
      </c>
      <c r="B56" s="28" t="str">
        <f>HYPERLINK("https://leetcode.com/problems/insert-delete-getrandom-o1-duplicates-allowed/","Insert delete get random duplicates allowed")</f>
        <v>Insert delete get random duplicates allowed</v>
      </c>
      <c r="C56" s="1"/>
      <c r="D56" s="52"/>
      <c r="E56" s="47"/>
      <c r="F56" s="47"/>
      <c r="G56" s="47"/>
      <c r="H56" s="4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">
      <c r="A57" s="2">
        <v>37</v>
      </c>
      <c r="B57" s="29" t="str">
        <f>HYPERLINK("https://leetcode.com/problems/longest-consecutive-sequence/","Longest consecutive sequence")</f>
        <v>Longest consecutive sequence</v>
      </c>
      <c r="C57" s="1"/>
      <c r="D57" s="52"/>
      <c r="E57" s="47"/>
      <c r="F57" s="47"/>
      <c r="G57" s="47"/>
      <c r="H57" s="4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">
      <c r="A58" s="2">
        <v>38</v>
      </c>
      <c r="B58" s="25" t="str">
        <f>HYPERLINK("https://leetcode.com/problems/find-all-anagrams-in-a-string/","Find all anagrams in a string")</f>
        <v>Find all anagrams in a string</v>
      </c>
      <c r="C58" s="1"/>
      <c r="D58" s="52"/>
      <c r="E58" s="47"/>
      <c r="F58" s="47"/>
      <c r="G58" s="47"/>
      <c r="H58" s="4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">
      <c r="A59" s="2">
        <v>39</v>
      </c>
      <c r="B59" s="30" t="str">
        <f>HYPERLINK("https://leetcode.com/problems/minimum-window-substring/","Find smallest size of string containing all char of other")</f>
        <v>Find smallest size of string containing all char of other</v>
      </c>
      <c r="C59" s="1"/>
      <c r="D59" s="52"/>
      <c r="E59" s="47"/>
      <c r="F59" s="47"/>
      <c r="G59" s="47"/>
      <c r="H59" s="4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5">
      <c r="A60" s="2">
        <v>40</v>
      </c>
      <c r="B60" s="31" t="s">
        <v>38</v>
      </c>
      <c r="C60" s="1"/>
      <c r="D60" s="52"/>
      <c r="E60" s="47"/>
      <c r="F60" s="47"/>
      <c r="G60" s="47"/>
      <c r="H60" s="4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">
      <c r="A61" s="2">
        <v>41</v>
      </c>
      <c r="B61" s="29" t="str">
        <f>HYPERLINK("https://www.geeksforgeeks.org/count-subarrays-equal-number-1s-0s/","subarray with equal number of 0 and 1")</f>
        <v>subarray with equal number of 0 and 1</v>
      </c>
      <c r="C61" s="1"/>
      <c r="D61" s="52"/>
      <c r="E61" s="47"/>
      <c r="F61" s="47"/>
      <c r="G61" s="47"/>
      <c r="H61" s="4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">
      <c r="A62" s="2">
        <v>42</v>
      </c>
      <c r="B62" s="29" t="str">
        <f>HYPERLINK("https://www.geeksforgeeks.org/substring-equal-number-0-1-2/","Substring with equal 0 1 and 2")</f>
        <v>Substring with equal 0 1 and 2</v>
      </c>
      <c r="C62" s="1"/>
      <c r="D62" s="52"/>
      <c r="E62" s="47"/>
      <c r="F62" s="47"/>
      <c r="G62" s="47"/>
      <c r="H62" s="4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5">
      <c r="A63" s="2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>
      <c r="A64" s="2"/>
      <c r="B64" s="21" t="s">
        <v>39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5">
      <c r="A65" s="2">
        <v>43</v>
      </c>
      <c r="B65" s="11" t="s">
        <v>40</v>
      </c>
      <c r="C65" s="1"/>
      <c r="D65" s="52"/>
      <c r="E65" s="47"/>
      <c r="F65" s="47"/>
      <c r="G65" s="47"/>
      <c r="H65" s="4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">
      <c r="A66" s="2">
        <v>44</v>
      </c>
      <c r="B66" s="25" t="str">
        <f>HYPERLINK("https://leetcode.com/problems/minimum-number-of-refueling-stops/","Minimum number of refueling spots")</f>
        <v>Minimum number of refueling spots</v>
      </c>
      <c r="C66" s="1"/>
      <c r="D66" s="52"/>
      <c r="E66" s="47"/>
      <c r="F66" s="47"/>
      <c r="G66" s="47"/>
      <c r="H66" s="4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5">
      <c r="A67" s="2">
        <v>45</v>
      </c>
      <c r="B67" s="32" t="s">
        <v>41</v>
      </c>
      <c r="C67" s="1"/>
      <c r="D67" s="52"/>
      <c r="E67" s="47"/>
      <c r="F67" s="47"/>
      <c r="G67" s="47"/>
      <c r="H67" s="4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">
      <c r="A68" s="2">
        <v>46</v>
      </c>
      <c r="B68" s="25" t="str">
        <f>HYPERLINK("https://leetcode.com/problems/employee-free-time/","Employee Free time")</f>
        <v>Employee Free time</v>
      </c>
      <c r="C68" s="1"/>
      <c r="D68" s="52"/>
      <c r="E68" s="47"/>
      <c r="F68" s="47"/>
      <c r="G68" s="47"/>
      <c r="H68" s="4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5">
      <c r="A69" s="2">
        <v>47</v>
      </c>
      <c r="B69" s="11" t="s">
        <v>42</v>
      </c>
      <c r="C69" s="1"/>
      <c r="D69" s="52"/>
      <c r="E69" s="47"/>
      <c r="F69" s="47"/>
      <c r="G69" s="47"/>
      <c r="H69" s="4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5">
      <c r="A70" s="2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>
      <c r="A71" s="2"/>
      <c r="B71" s="21" t="s">
        <v>43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">
      <c r="A72" s="2">
        <v>48</v>
      </c>
      <c r="B72" s="30" t="str">
        <f>HYPERLINK("https://leetcode.com/problems/capacity-to-ship-packages-within-d-days/","capacity to ship within D days")</f>
        <v>capacity to ship within D days</v>
      </c>
      <c r="C72" s="1"/>
      <c r="D72" s="52"/>
      <c r="E72" s="47"/>
      <c r="F72" s="47"/>
      <c r="G72" s="47"/>
      <c r="H72" s="4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">
      <c r="A73" s="2">
        <v>49</v>
      </c>
      <c r="B73" s="25" t="s">
        <v>44</v>
      </c>
      <c r="C73" s="1"/>
      <c r="D73" s="52"/>
      <c r="E73" s="47"/>
      <c r="F73" s="47"/>
      <c r="G73" s="47"/>
      <c r="H73" s="4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">
      <c r="A74" s="2">
        <v>50</v>
      </c>
      <c r="B74" s="25" t="str">
        <f>HYPERLINK("https://leetcode.com/problems/search-in-rotated-sorted-array/","search in rotated sorted array")</f>
        <v>search in rotated sorted array</v>
      </c>
      <c r="C74" s="1"/>
      <c r="D74" s="52"/>
      <c r="E74" s="47"/>
      <c r="F74" s="47"/>
      <c r="G74" s="47"/>
      <c r="H74" s="4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">
      <c r="A75" s="2">
        <v>51</v>
      </c>
      <c r="B75" s="25" t="s">
        <v>45</v>
      </c>
      <c r="C75" s="1"/>
      <c r="D75" s="52"/>
      <c r="E75" s="47"/>
      <c r="F75" s="47"/>
      <c r="G75" s="47"/>
      <c r="H75" s="4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5">
      <c r="A76" s="2">
        <v>52</v>
      </c>
      <c r="B76" s="33" t="s">
        <v>46</v>
      </c>
      <c r="C76" s="1"/>
      <c r="D76" s="52"/>
      <c r="E76" s="47"/>
      <c r="F76" s="47"/>
      <c r="G76" s="47"/>
      <c r="H76" s="4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">
      <c r="A77" s="2">
        <v>53</v>
      </c>
      <c r="B77" s="25" t="str">
        <f>HYPERLINK("https://leetcode.com/problems/median-of-two-sorted-arrays/","median of two sorted array")</f>
        <v>median of two sorted array</v>
      </c>
      <c r="C77" s="1"/>
      <c r="D77" s="52"/>
      <c r="E77" s="47"/>
      <c r="F77" s="47"/>
      <c r="G77" s="47"/>
      <c r="H77" s="4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5">
      <c r="A78" s="2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>
      <c r="A79" s="2"/>
      <c r="B79" s="21" t="s">
        <v>47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">
      <c r="A80" s="2">
        <v>54</v>
      </c>
      <c r="B80" s="25" t="str">
        <f>HYPERLINK("https://leetcode.com/problems/reverse-linked-list/","reverse LinkedList")</f>
        <v>reverse LinkedList</v>
      </c>
      <c r="C80" s="1"/>
      <c r="D80" s="52"/>
      <c r="E80" s="47"/>
      <c r="F80" s="47"/>
      <c r="G80" s="47"/>
      <c r="H80" s="4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">
      <c r="A81" s="2">
        <v>55</v>
      </c>
      <c r="B81" s="25" t="str">
        <f>HYPERLINK("https://www.geeksforgeeks.org/write-a-c-function-to-print-the-middle-of-the-linked-list/","Find the middle element")</f>
        <v>Find the middle element</v>
      </c>
      <c r="C81" s="1"/>
      <c r="D81" s="52"/>
      <c r="E81" s="47"/>
      <c r="F81" s="47"/>
      <c r="G81" s="47"/>
      <c r="H81" s="4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">
      <c r="A82" s="2">
        <v>56</v>
      </c>
      <c r="B82" s="25" t="str">
        <f>HYPERLINK("https://www.geeksforgeeks.org/detect-loop-in-a-linked-list/","Floyd cycle")</f>
        <v>Floyd cycle</v>
      </c>
      <c r="C82" s="1"/>
      <c r="D82" s="52"/>
      <c r="E82" s="47"/>
      <c r="F82" s="47"/>
      <c r="G82" s="47"/>
      <c r="H82" s="4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">
      <c r="A83" s="2">
        <v>57</v>
      </c>
      <c r="B83" s="25" t="str">
        <f>HYPERLINK("https://www.geeksforgeeks.org/a-linked-list-with-next-and-arbit-pointer/","Clone a linkedlist")</f>
        <v>Clone a linkedlist</v>
      </c>
      <c r="C83" s="1"/>
      <c r="D83" s="52"/>
      <c r="E83" s="47"/>
      <c r="F83" s="47"/>
      <c r="G83" s="47"/>
      <c r="H83" s="4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">
      <c r="A84" s="2">
        <v>58</v>
      </c>
      <c r="B84" s="25" t="s">
        <v>48</v>
      </c>
      <c r="C84" s="1"/>
      <c r="D84" s="52"/>
      <c r="E84" s="47"/>
      <c r="F84" s="47"/>
      <c r="G84" s="47"/>
      <c r="H84" s="4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">
      <c r="A85" s="2">
        <v>59</v>
      </c>
      <c r="B85" s="25" t="str">
        <f>HYPERLINK("https://leetcode.com/problems/lru-cache/","LRU Cache")</f>
        <v>LRU Cache</v>
      </c>
      <c r="C85" s="1"/>
      <c r="D85" s="52"/>
      <c r="E85" s="47"/>
      <c r="F85" s="47"/>
      <c r="G85" s="47"/>
      <c r="H85" s="4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>
      <c r="A86" s="2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>
      <c r="A87" s="2"/>
      <c r="B87" s="21" t="s">
        <v>49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">
      <c r="A88" s="2">
        <v>60</v>
      </c>
      <c r="B88" s="34" t="s">
        <v>50</v>
      </c>
      <c r="C88" s="1"/>
      <c r="D88" s="52"/>
      <c r="E88" s="47"/>
      <c r="F88" s="47"/>
      <c r="G88" s="47"/>
      <c r="H88" s="4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">
      <c r="A89" s="2">
        <v>61</v>
      </c>
      <c r="B89" s="25" t="str">
        <f>HYPERLINK("https://leetcode.com/problems/largest-rectangle-in-histogram/","Largest Rectangular Area Histogram")</f>
        <v>Largest Rectangular Area Histogram</v>
      </c>
      <c r="C89" s="1"/>
      <c r="D89" s="52"/>
      <c r="E89" s="47"/>
      <c r="F89" s="47"/>
      <c r="G89" s="47"/>
      <c r="H89" s="4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">
      <c r="A90" s="2">
        <v>62</v>
      </c>
      <c r="B90" s="25" t="str">
        <f>HYPERLINK("https://leetcode.com/problems/maximal-rectangle/","maximu size binary matrix containing 1")</f>
        <v>maximu size binary matrix containing 1</v>
      </c>
      <c r="C90" s="1"/>
      <c r="D90" s="52"/>
      <c r="E90" s="47"/>
      <c r="F90" s="47"/>
      <c r="G90" s="47"/>
      <c r="H90" s="4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">
      <c r="A91" s="2">
        <v>63</v>
      </c>
      <c r="B91" s="25" t="str">
        <f>HYPERLINK("https://leetcode.com/problems/valid-parentheses/","Valid Parentheses")</f>
        <v>Valid Parentheses</v>
      </c>
      <c r="C91" s="1"/>
      <c r="D91" s="52"/>
      <c r="E91" s="47"/>
      <c r="F91" s="47"/>
      <c r="G91" s="47"/>
      <c r="H91" s="4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">
      <c r="A92" s="2">
        <v>64</v>
      </c>
      <c r="B92" s="25" t="str">
        <f>HYPERLINK("https://leetcode.com/problems/min-stack/","Min Stack")</f>
        <v>Min Stack</v>
      </c>
      <c r="C92" s="1"/>
      <c r="D92" s="52"/>
      <c r="E92" s="47"/>
      <c r="F92" s="47"/>
      <c r="G92" s="47"/>
      <c r="H92" s="4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">
      <c r="A93" s="2">
        <v>65</v>
      </c>
      <c r="B93" s="35" t="str">
        <f>HYPERLINK("https://www.geeksforgeeks.org/efficiently-implement-k-stacks-single-array/","K stacks in a single array")</f>
        <v>K stacks in a single array</v>
      </c>
      <c r="C93" s="1"/>
      <c r="D93" s="52"/>
      <c r="E93" s="47"/>
      <c r="F93" s="47"/>
      <c r="G93" s="47"/>
      <c r="H93" s="4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">
      <c r="A94" s="2">
        <v>66</v>
      </c>
      <c r="B94" s="25" t="s">
        <v>51</v>
      </c>
      <c r="C94" s="1"/>
      <c r="D94" s="52"/>
      <c r="E94" s="47"/>
      <c r="F94" s="47"/>
      <c r="G94" s="47"/>
      <c r="H94" s="4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">
      <c r="A95" s="2">
        <v>67</v>
      </c>
      <c r="B95" s="25" t="str">
        <f>HYPERLINK("https://www.geeksforgeeks.org/reversing-first-k-elements-queue/","K reverse in a queue")</f>
        <v>K reverse in a queue</v>
      </c>
      <c r="C95" s="1"/>
      <c r="D95" s="52"/>
      <c r="E95" s="47"/>
      <c r="F95" s="47"/>
      <c r="G95" s="47"/>
      <c r="H95" s="4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">
      <c r="A96" s="2">
        <v>68</v>
      </c>
      <c r="B96" s="25" t="s">
        <v>52</v>
      </c>
      <c r="C96" s="1"/>
      <c r="D96" s="52"/>
      <c r="E96" s="47"/>
      <c r="F96" s="47"/>
      <c r="G96" s="47"/>
      <c r="H96" s="4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5">
      <c r="A97" s="2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5">
      <c r="A98" s="2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>
      <c r="A99" s="2"/>
      <c r="B99" s="21" t="s">
        <v>53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">
      <c r="A100" s="2">
        <v>69</v>
      </c>
      <c r="B100" s="25" t="str">
        <f>HYPERLINK("https://leetcode.com/problems/binary-tree-preorder-traversal/","Preorder Traversal")</f>
        <v>Preorder Traversal</v>
      </c>
      <c r="C100" s="1"/>
      <c r="D100" s="52"/>
      <c r="E100" s="47"/>
      <c r="F100" s="47"/>
      <c r="G100" s="47"/>
      <c r="H100" s="4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">
      <c r="A101" s="2">
        <v>70</v>
      </c>
      <c r="B101" s="25" t="str">
        <f>HYPERLINK("https://leetcode.com/problems/binary-tree-inorder-traversal/","Inorder Traversal")</f>
        <v>Inorder Traversal</v>
      </c>
      <c r="C101" s="1"/>
      <c r="D101" s="52"/>
      <c r="E101" s="47"/>
      <c r="F101" s="47"/>
      <c r="G101" s="47"/>
      <c r="H101" s="4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">
      <c r="A102" s="2">
        <v>71</v>
      </c>
      <c r="B102" s="25" t="str">
        <f>HYPERLINK("https://leetcode.com/problems/binary-tree-postorder-traversal/","Postorder Traversal")</f>
        <v>Postorder Traversal</v>
      </c>
      <c r="C102" s="1"/>
      <c r="D102" s="52"/>
      <c r="E102" s="47"/>
      <c r="F102" s="47"/>
      <c r="G102" s="47"/>
      <c r="H102" s="4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">
      <c r="A103" s="2">
        <v>72</v>
      </c>
      <c r="B103" s="25" t="str">
        <f>HYPERLINK("https://leetcode.com/problems/binary-tree-right-side-view/","right side view")</f>
        <v>right side view</v>
      </c>
      <c r="C103" s="1"/>
      <c r="D103" s="52"/>
      <c r="E103" s="47"/>
      <c r="F103" s="47"/>
      <c r="G103" s="47"/>
      <c r="H103" s="4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">
      <c r="A104" s="2">
        <v>73</v>
      </c>
      <c r="B104" s="25" t="str">
        <f>HYPERLINK("https://practice.geeksforgeeks.org/problems/left-view-of-binary-tree/1","Left View")</f>
        <v>Left View</v>
      </c>
      <c r="C104" s="1"/>
      <c r="D104" s="52"/>
      <c r="E104" s="47"/>
      <c r="F104" s="47"/>
      <c r="G104" s="47"/>
      <c r="H104" s="4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">
      <c r="A105" s="2">
        <v>74</v>
      </c>
      <c r="B105" s="25" t="s">
        <v>54</v>
      </c>
      <c r="C105" s="1"/>
      <c r="D105" s="52"/>
      <c r="E105" s="47"/>
      <c r="F105" s="47"/>
      <c r="G105" s="47"/>
      <c r="H105" s="4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">
      <c r="A106" s="2">
        <v>75</v>
      </c>
      <c r="B106" s="25" t="str">
        <f>HYPERLINK("https://practice.geeksforgeeks.org/problems/bottom-view-of-binary-tree/1","Bottom View")</f>
        <v>Bottom View</v>
      </c>
      <c r="C106" s="1"/>
      <c r="D106" s="52"/>
      <c r="E106" s="47"/>
      <c r="F106" s="47"/>
      <c r="G106" s="47"/>
      <c r="H106" s="4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">
      <c r="A107" s="2">
        <v>76</v>
      </c>
      <c r="B107" s="25" t="str">
        <f>HYPERLINK("https://leetcode.com/problems/vertical-order-traversal-of-a-binary-tree/","Vertical order")</f>
        <v>Vertical order</v>
      </c>
      <c r="C107" s="1"/>
      <c r="D107" s="52"/>
      <c r="E107" s="47"/>
      <c r="F107" s="47"/>
      <c r="G107" s="47"/>
      <c r="H107" s="4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">
      <c r="A108" s="2">
        <v>77</v>
      </c>
      <c r="B108" s="25" t="str">
        <f>HYPERLINK("https://www.geeksforgeeks.org/diagonal-traversal-of-binary-tree/","Diagonal Traversal")</f>
        <v>Diagonal Traversal</v>
      </c>
      <c r="C108" s="1"/>
      <c r="D108" s="52"/>
      <c r="E108" s="47"/>
      <c r="F108" s="47"/>
      <c r="G108" s="47"/>
      <c r="H108" s="4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">
      <c r="A109" s="2">
        <v>78</v>
      </c>
      <c r="B109" s="25" t="str">
        <f>HYPERLINK("https://leetcode.com/problems/boundary-of-binary-tree/","Boundary Traversal")</f>
        <v>Boundary Traversal</v>
      </c>
      <c r="C109" s="1"/>
      <c r="D109" s="52"/>
      <c r="E109" s="47"/>
      <c r="F109" s="47"/>
      <c r="G109" s="47"/>
      <c r="H109" s="4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">
      <c r="A110" s="2">
        <v>79</v>
      </c>
      <c r="B110" s="25" t="str">
        <f>HYPERLINK("https://leetcode.com/problems/binary-tree-cameras/","Binary Tree Cameras")</f>
        <v>Binary Tree Cameras</v>
      </c>
      <c r="C110" s="1"/>
      <c r="D110" s="52"/>
      <c r="E110" s="47"/>
      <c r="F110" s="47"/>
      <c r="G110" s="47"/>
      <c r="H110" s="4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">
      <c r="A111" s="2">
        <v>80</v>
      </c>
      <c r="B111" s="25" t="s">
        <v>55</v>
      </c>
      <c r="C111" s="1"/>
      <c r="D111" s="52"/>
      <c r="E111" s="47"/>
      <c r="F111" s="47"/>
      <c r="G111" s="47"/>
      <c r="H111" s="4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">
      <c r="A112" s="2">
        <v>81</v>
      </c>
      <c r="B112" s="25" t="s">
        <v>56</v>
      </c>
      <c r="C112" s="1"/>
      <c r="D112" s="52"/>
      <c r="E112" s="47"/>
      <c r="F112" s="47"/>
      <c r="G112" s="47"/>
      <c r="H112" s="4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">
      <c r="A113" s="2">
        <v>82</v>
      </c>
      <c r="B113" s="25" t="str">
        <f>HYPERLINK("https://leetcode.com/problems/construct-binary-tree-from-preorder-and-inorder-traversal/","Construct from inorder and preorder")</f>
        <v>Construct from inorder and preorder</v>
      </c>
      <c r="C113" s="1"/>
      <c r="D113" s="52"/>
      <c r="E113" s="47"/>
      <c r="F113" s="47"/>
      <c r="G113" s="47"/>
      <c r="H113" s="4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">
      <c r="A114" s="2">
        <v>83</v>
      </c>
      <c r="B114" s="25" t="s">
        <v>57</v>
      </c>
      <c r="C114" s="1"/>
      <c r="D114" s="52"/>
      <c r="E114" s="47"/>
      <c r="F114" s="47"/>
      <c r="G114" s="47"/>
      <c r="H114" s="4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">
      <c r="A115" s="2">
        <v>84</v>
      </c>
      <c r="B115" s="35" t="str">
        <f>HYPERLINK("https://www.geeksforgeeks.org/convert-a-binary-tree-to-a-circular-doubly-link-list/","Convert a binary tree to circular doubly linked list")</f>
        <v>Convert a binary tree to circular doubly linked list</v>
      </c>
      <c r="C115" s="1"/>
      <c r="D115" s="52"/>
      <c r="E115" s="47"/>
      <c r="F115" s="47"/>
      <c r="G115" s="47"/>
      <c r="H115" s="4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">
      <c r="A116" s="2">
        <v>85</v>
      </c>
      <c r="B116" s="25" t="str">
        <f>HYPERLINK("https://www.geeksforgeeks.org/in-place-conversion-of-sorted-dll-to-balanced-bst/","Conversion of sorted DLL to BST")</f>
        <v>Conversion of sorted DLL to BST</v>
      </c>
      <c r="C116" s="1"/>
      <c r="D116" s="52"/>
      <c r="E116" s="47"/>
      <c r="F116" s="47"/>
      <c r="G116" s="47"/>
      <c r="H116" s="4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">
      <c r="A117" s="2">
        <v>86</v>
      </c>
      <c r="B117" s="25" t="str">
        <f>HYPERLINK("https://practice.geeksforgeeks.org/problems/lowest-common-ancestor-in-a-binary-tree/1","Lowest common ancestor")</f>
        <v>Lowest common ancestor</v>
      </c>
      <c r="C117" s="1"/>
      <c r="D117" s="52"/>
      <c r="E117" s="47"/>
      <c r="F117" s="47"/>
      <c r="G117" s="47"/>
      <c r="H117" s="4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">
      <c r="A118" s="2">
        <v>87</v>
      </c>
      <c r="B118" s="25" t="str">
        <f>HYPERLINK("https://leetcode.com/problems/serialize-and-deserialize-binary-tree/","serialize and deserialise")</f>
        <v>serialize and deserialise</v>
      </c>
      <c r="C118" s="1"/>
      <c r="D118" s="52"/>
      <c r="E118" s="47"/>
      <c r="F118" s="47"/>
      <c r="G118" s="47"/>
      <c r="H118" s="4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">
      <c r="A119" s="2"/>
      <c r="B119" s="2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">
      <c r="A120" s="2"/>
      <c r="B120" s="3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">
      <c r="A121" s="2"/>
      <c r="B121" s="37" t="s">
        <v>58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">
      <c r="A122" s="2">
        <v>88</v>
      </c>
      <c r="B122" s="34" t="s">
        <v>59</v>
      </c>
      <c r="C122" s="1"/>
      <c r="D122" s="52"/>
      <c r="E122" s="47"/>
      <c r="F122" s="47"/>
      <c r="G122" s="47"/>
      <c r="H122" s="4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">
      <c r="A123" s="2">
        <v>89</v>
      </c>
      <c r="B123" s="34" t="s">
        <v>60</v>
      </c>
      <c r="C123" s="1"/>
      <c r="D123" s="52"/>
      <c r="E123" s="47"/>
      <c r="F123" s="47"/>
      <c r="G123" s="47"/>
      <c r="H123" s="4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">
      <c r="A124" s="2">
        <v>90</v>
      </c>
      <c r="B124" s="34" t="s">
        <v>61</v>
      </c>
      <c r="C124" s="1"/>
      <c r="D124" s="52"/>
      <c r="E124" s="47"/>
      <c r="F124" s="47"/>
      <c r="G124" s="47"/>
      <c r="H124" s="4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5">
      <c r="A125" s="2"/>
      <c r="B125" s="3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>
      <c r="A126" s="2"/>
      <c r="B126" s="21" t="s">
        <v>62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">
      <c r="A127" s="2">
        <v>91</v>
      </c>
      <c r="B127" s="39" t="s">
        <v>63</v>
      </c>
      <c r="C127" s="1"/>
      <c r="D127" s="52"/>
      <c r="E127" s="47"/>
      <c r="F127" s="47"/>
      <c r="G127" s="47"/>
      <c r="H127" s="4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">
      <c r="A128" s="2">
        <v>92</v>
      </c>
      <c r="B128" s="39" t="s">
        <v>63</v>
      </c>
      <c r="C128" s="1"/>
      <c r="D128" s="52"/>
      <c r="E128" s="47"/>
      <c r="F128" s="47"/>
      <c r="G128" s="47"/>
      <c r="H128" s="4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">
      <c r="A129" s="2">
        <v>93</v>
      </c>
      <c r="B129" s="39" t="s">
        <v>64</v>
      </c>
      <c r="C129" s="1"/>
      <c r="D129" s="52"/>
      <c r="E129" s="47"/>
      <c r="F129" s="47"/>
      <c r="G129" s="47"/>
      <c r="H129" s="4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">
      <c r="A130" s="2">
        <v>94</v>
      </c>
      <c r="B130" s="40" t="str">
        <f>HYPERLINK("https://leetcode.com/problems/russian-doll-envelopes/","Russian doll envelopes")</f>
        <v>Russian doll envelopes</v>
      </c>
      <c r="C130" s="1"/>
      <c r="D130" s="52"/>
      <c r="E130" s="47"/>
      <c r="F130" s="47"/>
      <c r="G130" s="47"/>
      <c r="H130" s="4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">
      <c r="A131" s="2">
        <v>95</v>
      </c>
      <c r="B131" s="39" t="s">
        <v>65</v>
      </c>
      <c r="C131" s="1"/>
      <c r="D131" s="52"/>
      <c r="E131" s="47"/>
      <c r="F131" s="47"/>
      <c r="G131" s="47"/>
      <c r="H131" s="4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">
      <c r="A132" s="2">
        <v>96</v>
      </c>
      <c r="B132" s="40" t="s">
        <v>66</v>
      </c>
      <c r="C132" s="1"/>
      <c r="D132" s="52"/>
      <c r="E132" s="47"/>
      <c r="F132" s="47"/>
      <c r="G132" s="47"/>
      <c r="H132" s="4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">
      <c r="A133" s="2">
        <v>97</v>
      </c>
      <c r="B133" s="39" t="s">
        <v>67</v>
      </c>
      <c r="C133" s="1"/>
      <c r="D133" s="52"/>
      <c r="E133" s="47"/>
      <c r="F133" s="47"/>
      <c r="G133" s="47"/>
      <c r="H133" s="4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">
      <c r="A134" s="2">
        <v>98</v>
      </c>
      <c r="B134" s="39" t="s">
        <v>68</v>
      </c>
      <c r="C134" s="1"/>
      <c r="D134" s="52"/>
      <c r="E134" s="47"/>
      <c r="F134" s="47"/>
      <c r="G134" s="47"/>
      <c r="H134" s="4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">
      <c r="A135" s="2">
        <v>99</v>
      </c>
      <c r="B135" s="40" t="s">
        <v>69</v>
      </c>
      <c r="C135" s="1"/>
      <c r="D135" s="52"/>
      <c r="E135" s="47"/>
      <c r="F135" s="47"/>
      <c r="G135" s="47"/>
      <c r="H135" s="4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">
      <c r="A136" s="2">
        <v>100</v>
      </c>
      <c r="B136" s="39" t="s">
        <v>70</v>
      </c>
      <c r="C136" s="1"/>
      <c r="D136" s="52"/>
      <c r="E136" s="47"/>
      <c r="F136" s="47"/>
      <c r="G136" s="47"/>
      <c r="H136" s="4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">
      <c r="A137" s="2">
        <v>101</v>
      </c>
      <c r="B137" s="40" t="s">
        <v>71</v>
      </c>
      <c r="C137" s="1"/>
      <c r="D137" s="52"/>
      <c r="E137" s="47"/>
      <c r="F137" s="47"/>
      <c r="G137" s="47"/>
      <c r="H137" s="4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">
      <c r="A138" s="2">
        <v>102</v>
      </c>
      <c r="B138" s="39" t="s">
        <v>72</v>
      </c>
      <c r="C138" s="1"/>
      <c r="D138" s="52"/>
      <c r="E138" s="47"/>
      <c r="F138" s="47"/>
      <c r="G138" s="47"/>
      <c r="H138" s="4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">
      <c r="A139" s="2">
        <v>103</v>
      </c>
      <c r="B139" s="39" t="s">
        <v>73</v>
      </c>
      <c r="C139" s="1"/>
      <c r="D139" s="52"/>
      <c r="E139" s="47"/>
      <c r="F139" s="47"/>
      <c r="G139" s="47"/>
      <c r="H139" s="4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">
      <c r="A140" s="2">
        <v>104</v>
      </c>
      <c r="B140" s="40" t="str">
        <f>HYPERLINK("https://leetcode.com/problems/best-time-to-buy-and-sell-stock/","best time to buy and sell stock")</f>
        <v>best time to buy and sell stock</v>
      </c>
      <c r="C140" s="1"/>
      <c r="D140" s="52"/>
      <c r="E140" s="47"/>
      <c r="F140" s="47"/>
      <c r="G140" s="47"/>
      <c r="H140" s="4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">
      <c r="A141" s="2">
        <v>105</v>
      </c>
      <c r="B141" s="40" t="str">
        <f>HYPERLINK("https://leetcode.com/problems/best-time-to-buy-and-sell-stock-ii/","best time to buy and sell 2")</f>
        <v>best time to buy and sell 2</v>
      </c>
      <c r="C141" s="1"/>
      <c r="D141" s="52"/>
      <c r="E141" s="47"/>
      <c r="F141" s="47"/>
      <c r="G141" s="47"/>
      <c r="H141" s="4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">
      <c r="A142" s="2">
        <v>106</v>
      </c>
      <c r="B142" s="39" t="s">
        <v>74</v>
      </c>
      <c r="C142" s="1"/>
      <c r="D142" s="52"/>
      <c r="E142" s="47"/>
      <c r="F142" s="47"/>
      <c r="G142" s="47"/>
      <c r="H142" s="4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">
      <c r="A143" s="2">
        <v>107</v>
      </c>
      <c r="B143" s="40" t="str">
        <f>HYPERLINK("https://leetcode.com/problems/best-time-to-buy-and-sell-stock-with-cooldown/","best time to buy and sell with cool down")</f>
        <v>best time to buy and sell with cool down</v>
      </c>
      <c r="C143" s="1"/>
      <c r="D143" s="52"/>
      <c r="E143" s="47"/>
      <c r="F143" s="47"/>
      <c r="G143" s="47"/>
      <c r="H143" s="4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">
      <c r="A144" s="2">
        <v>108</v>
      </c>
      <c r="B144" s="40" t="str">
        <f>HYPERLINK("https://leetcode.com/problems/best-time-to-buy-and-sell-stock-iii/","best time to buy and sell 3")</f>
        <v>best time to buy and sell 3</v>
      </c>
      <c r="C144" s="1"/>
      <c r="D144" s="52"/>
      <c r="E144" s="47"/>
      <c r="F144" s="47"/>
      <c r="G144" s="47"/>
      <c r="H144" s="4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">
      <c r="A145" s="2">
        <v>109</v>
      </c>
      <c r="B145" s="40" t="str">
        <f>HYPERLINK("https://leetcode.com/problems/best-time-to-buy-and-sell-stock-iv/","best time to but and sell 4")</f>
        <v>best time to but and sell 4</v>
      </c>
      <c r="C145" s="1"/>
      <c r="D145" s="52"/>
      <c r="E145" s="47"/>
      <c r="F145" s="47"/>
      <c r="G145" s="47"/>
      <c r="H145" s="4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">
      <c r="A146" s="2">
        <v>110</v>
      </c>
      <c r="B146" s="41" t="str">
        <f>HYPERLINK("https://leetcode.com/problems/burst-balloons/","burst balloons")</f>
        <v>burst balloons</v>
      </c>
      <c r="C146" s="1"/>
      <c r="D146" s="52"/>
      <c r="E146" s="47"/>
      <c r="F146" s="47"/>
      <c r="G146" s="47"/>
      <c r="H146" s="4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">
      <c r="A147" s="2">
        <v>111</v>
      </c>
      <c r="B147" s="39" t="s">
        <v>75</v>
      </c>
      <c r="C147" s="1"/>
      <c r="D147" s="52"/>
      <c r="E147" s="47"/>
      <c r="F147" s="47"/>
      <c r="G147" s="47"/>
      <c r="H147" s="4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">
      <c r="A148" s="2">
        <v>112</v>
      </c>
      <c r="B148" s="41" t="s">
        <v>76</v>
      </c>
      <c r="C148" s="1"/>
      <c r="D148" s="52"/>
      <c r="E148" s="47"/>
      <c r="F148" s="47"/>
      <c r="G148" s="47"/>
      <c r="H148" s="4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">
      <c r="A149" s="2">
        <v>113</v>
      </c>
      <c r="B149" s="39" t="s">
        <v>77</v>
      </c>
      <c r="C149" s="1"/>
      <c r="D149" s="52"/>
      <c r="E149" s="47"/>
      <c r="F149" s="47"/>
      <c r="G149" s="47"/>
      <c r="H149" s="4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">
      <c r="A150" s="2">
        <v>114</v>
      </c>
      <c r="B150" s="40" t="str">
        <f>HYPERLINK("https://www.geeksforgeeks.org/count-palindromic-subsequence-given-string/","Count all pallindromic subsequence")</f>
        <v>Count all pallindromic subsequence</v>
      </c>
      <c r="C150" s="1"/>
      <c r="D150" s="52"/>
      <c r="E150" s="47"/>
      <c r="F150" s="47"/>
      <c r="G150" s="47"/>
      <c r="H150" s="4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">
      <c r="A151" s="2">
        <v>115</v>
      </c>
      <c r="B151" s="40" t="str">
        <f>HYPERLINK("https://leetcode.com/problems/count-different-palindromic-subsequences/","Count distinct pallindromic subsequence")</f>
        <v>Count distinct pallindromic subsequence</v>
      </c>
      <c r="C151" s="1"/>
      <c r="D151" s="52"/>
      <c r="E151" s="47"/>
      <c r="F151" s="47"/>
      <c r="G151" s="47"/>
      <c r="H151" s="4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">
      <c r="A152" s="2">
        <v>116</v>
      </c>
      <c r="B152" s="39" t="str">
        <f>HYPERLINK("https://www.geeksforgeeks.org/number-subsequences-form-ai-bj-ck/","No. of sequence of type a^i+b^j+c^k")</f>
        <v>No. of sequence of type a^i+b^j+c^k</v>
      </c>
      <c r="C152" s="1"/>
      <c r="D152" s="52"/>
      <c r="E152" s="47"/>
      <c r="F152" s="47"/>
      <c r="G152" s="47"/>
      <c r="H152" s="4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">
      <c r="A153" s="2">
        <v>117</v>
      </c>
      <c r="B153" s="40" t="s">
        <v>78</v>
      </c>
      <c r="C153" s="1"/>
      <c r="D153" s="52"/>
      <c r="E153" s="47"/>
      <c r="F153" s="47"/>
      <c r="G153" s="47"/>
      <c r="H153" s="4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">
      <c r="A154" s="2">
        <v>118</v>
      </c>
      <c r="B154" s="40" t="s">
        <v>79</v>
      </c>
      <c r="C154" s="1"/>
      <c r="D154" s="52"/>
      <c r="E154" s="47"/>
      <c r="F154" s="47"/>
      <c r="G154" s="47"/>
      <c r="H154" s="4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">
      <c r="A155" s="2">
        <v>119</v>
      </c>
      <c r="B155" s="39" t="s">
        <v>80</v>
      </c>
      <c r="C155" s="1"/>
      <c r="D155" s="52"/>
      <c r="E155" s="47"/>
      <c r="F155" s="47"/>
      <c r="G155" s="47"/>
      <c r="H155" s="4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">
      <c r="A156" s="2">
        <v>120</v>
      </c>
      <c r="B156" s="39" t="s">
        <v>81</v>
      </c>
      <c r="C156" s="1"/>
      <c r="D156" s="52"/>
      <c r="E156" s="47"/>
      <c r="F156" s="47"/>
      <c r="G156" s="47"/>
      <c r="H156" s="4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">
      <c r="A157" s="2">
        <v>121</v>
      </c>
      <c r="B157" s="39" t="s">
        <v>82</v>
      </c>
      <c r="C157" s="1"/>
      <c r="D157" s="52"/>
      <c r="E157" s="47"/>
      <c r="F157" s="47"/>
      <c r="G157" s="47"/>
      <c r="H157" s="4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">
      <c r="A158" s="2">
        <v>122</v>
      </c>
      <c r="B158" s="39" t="s">
        <v>83</v>
      </c>
      <c r="C158" s="1"/>
      <c r="D158" s="52"/>
      <c r="E158" s="47"/>
      <c r="F158" s="47"/>
      <c r="G158" s="47"/>
      <c r="H158" s="4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5">
      <c r="A159" s="2">
        <v>123</v>
      </c>
      <c r="B159" s="42" t="s">
        <v>84</v>
      </c>
      <c r="C159" s="1"/>
      <c r="D159" s="52"/>
      <c r="E159" s="47"/>
      <c r="F159" s="47"/>
      <c r="G159" s="47"/>
      <c r="H159" s="4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5">
      <c r="A160" s="2">
        <v>124</v>
      </c>
      <c r="B160" s="42" t="s">
        <v>85</v>
      </c>
      <c r="C160" s="1"/>
      <c r="D160" s="52"/>
      <c r="E160" s="47"/>
      <c r="F160" s="47"/>
      <c r="G160" s="47"/>
      <c r="H160" s="4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5">
      <c r="A161" s="2">
        <v>125</v>
      </c>
      <c r="B161" s="42" t="s">
        <v>86</v>
      </c>
      <c r="C161" s="1"/>
      <c r="D161" s="52"/>
      <c r="E161" s="47"/>
      <c r="F161" s="47"/>
      <c r="G161" s="47"/>
      <c r="H161" s="4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5">
      <c r="A162" s="2">
        <v>126</v>
      </c>
      <c r="B162" s="42" t="s">
        <v>87</v>
      </c>
      <c r="C162" s="1"/>
      <c r="D162" s="52"/>
      <c r="E162" s="47"/>
      <c r="F162" s="47"/>
      <c r="G162" s="47"/>
      <c r="H162" s="4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5">
      <c r="A163" s="2">
        <v>127</v>
      </c>
      <c r="B163" s="42" t="s">
        <v>88</v>
      </c>
      <c r="C163" s="1"/>
      <c r="D163" s="52"/>
      <c r="E163" s="47"/>
      <c r="F163" s="47"/>
      <c r="G163" s="47"/>
      <c r="H163" s="4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5">
      <c r="A164" s="2"/>
      <c r="B164" s="3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5">
      <c r="A165" s="2"/>
      <c r="B165" s="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>
      <c r="A166" s="2"/>
      <c r="B166" s="21" t="s">
        <v>89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5">
      <c r="A167" s="2">
        <v>128</v>
      </c>
      <c r="B167" s="43" t="s">
        <v>90</v>
      </c>
      <c r="C167" s="1"/>
      <c r="D167" s="52"/>
      <c r="E167" s="47"/>
      <c r="F167" s="47"/>
      <c r="G167" s="47"/>
      <c r="H167" s="4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5">
      <c r="A168" s="2">
        <v>129</v>
      </c>
      <c r="B168" s="43" t="s">
        <v>91</v>
      </c>
      <c r="C168" s="1"/>
      <c r="D168" s="52"/>
      <c r="E168" s="47"/>
      <c r="F168" s="47"/>
      <c r="G168" s="47"/>
      <c r="H168" s="4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5">
      <c r="A169" s="2">
        <v>130</v>
      </c>
      <c r="B169" s="43" t="s">
        <v>92</v>
      </c>
      <c r="C169" s="1"/>
      <c r="D169" s="52"/>
      <c r="E169" s="47"/>
      <c r="F169" s="47"/>
      <c r="G169" s="47"/>
      <c r="H169" s="4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>
      <c r="A170" s="2">
        <v>131</v>
      </c>
      <c r="B170" s="43" t="str">
        <f>HYPERLINK("https://leetcode.com/problems/is-graph-bipartite/","Bipartite graph")</f>
        <v>Bipartite graph</v>
      </c>
      <c r="C170" s="1"/>
      <c r="D170" s="52"/>
      <c r="E170" s="47"/>
      <c r="F170" s="47"/>
      <c r="G170" s="47"/>
      <c r="H170" s="4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>
      <c r="A171" s="2">
        <v>132</v>
      </c>
      <c r="B171" s="43" t="str">
        <f>HYPERLINK("https://leetcode.com/problems/bus-routes/","Bus routes")</f>
        <v>Bus routes</v>
      </c>
      <c r="C171" s="1"/>
      <c r="D171" s="52"/>
      <c r="E171" s="47"/>
      <c r="F171" s="47"/>
      <c r="G171" s="47"/>
      <c r="H171" s="4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>
      <c r="A172" s="2">
        <v>133</v>
      </c>
      <c r="B172" s="44" t="str">
        <f>HYPERLINK("https://www.spoj.com/problems/MST/","Prim's Algo")</f>
        <v>Prim's Algo</v>
      </c>
      <c r="C172" s="1"/>
      <c r="D172" s="52"/>
      <c r="E172" s="47"/>
      <c r="F172" s="47"/>
      <c r="G172" s="47"/>
      <c r="H172" s="4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>
      <c r="A173" s="2">
        <v>134</v>
      </c>
      <c r="B173" s="43" t="str">
        <f>HYPERLINK("https://www.geeksforgeeks.org/dijkstras-shortest-path-algorithm-greedy-algo-7/","Dijkstra algo")</f>
        <v>Dijkstra algo</v>
      </c>
      <c r="C173" s="1"/>
      <c r="D173" s="52"/>
      <c r="E173" s="47"/>
      <c r="F173" s="47"/>
      <c r="G173" s="47"/>
      <c r="H173" s="4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>
      <c r="A174" s="2">
        <v>135</v>
      </c>
      <c r="B174" s="43" t="s">
        <v>93</v>
      </c>
      <c r="C174" s="1"/>
      <c r="D174" s="52"/>
      <c r="E174" s="47"/>
      <c r="F174" s="47"/>
      <c r="G174" s="47"/>
      <c r="H174" s="4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>
      <c r="A175" s="2">
        <v>136</v>
      </c>
      <c r="B175" s="43" t="str">
        <f>HYPERLINK("https://leetcode.com/problems/01-matrix/","0-1 matrix")</f>
        <v>0-1 matrix</v>
      </c>
      <c r="C175" s="1"/>
      <c r="D175" s="52"/>
      <c r="E175" s="47"/>
      <c r="F175" s="47"/>
      <c r="G175" s="47"/>
      <c r="H175" s="4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>
      <c r="A176" s="2">
        <v>137</v>
      </c>
      <c r="B176" s="43" t="str">
        <f>HYPERLINK("https://www.geeksforgeeks.org/bellman-ford-algorithm-dp-23/","bellman ford")</f>
        <v>bellman ford</v>
      </c>
      <c r="C176" s="1"/>
      <c r="D176" s="52"/>
      <c r="E176" s="47"/>
      <c r="F176" s="47"/>
      <c r="G176" s="47"/>
      <c r="H176" s="4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5">
      <c r="A177" s="2">
        <v>138</v>
      </c>
      <c r="B177" s="43" t="s">
        <v>94</v>
      </c>
      <c r="C177" s="1"/>
      <c r="D177" s="52"/>
      <c r="E177" s="47"/>
      <c r="F177" s="47"/>
      <c r="G177" s="47"/>
      <c r="H177" s="4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>
      <c r="A178" s="2">
        <v>139</v>
      </c>
      <c r="B178" s="43" t="s">
        <v>95</v>
      </c>
      <c r="C178" s="1"/>
      <c r="D178" s="52"/>
      <c r="E178" s="47"/>
      <c r="F178" s="47"/>
      <c r="G178" s="47"/>
      <c r="H178" s="4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>
      <c r="A179" s="2">
        <v>140</v>
      </c>
      <c r="B179" s="43" t="str">
        <f>HYPERLINK("https://www.geeksforgeeks.org/topological-sorting-indegree-based-solution/","Kahn's algo")</f>
        <v>Kahn's algo</v>
      </c>
      <c r="C179" s="1"/>
      <c r="D179" s="52"/>
      <c r="E179" s="47"/>
      <c r="F179" s="47"/>
      <c r="G179" s="47"/>
      <c r="H179" s="4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>
      <c r="A180" s="2">
        <v>141</v>
      </c>
      <c r="B180" s="43" t="s">
        <v>96</v>
      </c>
      <c r="C180" s="1"/>
      <c r="D180" s="52"/>
      <c r="E180" s="47"/>
      <c r="F180" s="47"/>
      <c r="G180" s="47"/>
      <c r="H180" s="4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>
      <c r="A181" s="2">
        <v>142</v>
      </c>
      <c r="B181" s="43" t="s">
        <v>97</v>
      </c>
      <c r="C181" s="1"/>
      <c r="D181" s="52"/>
      <c r="E181" s="47"/>
      <c r="F181" s="47"/>
      <c r="G181" s="47"/>
      <c r="H181" s="4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>
      <c r="A182" s="2">
        <v>143</v>
      </c>
      <c r="B182" s="45" t="s">
        <v>98</v>
      </c>
      <c r="C182" s="1"/>
      <c r="D182" s="52"/>
      <c r="E182" s="47"/>
      <c r="F182" s="47"/>
      <c r="G182" s="47"/>
      <c r="H182" s="4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>
      <c r="A183" s="2">
        <v>144</v>
      </c>
      <c r="B183" s="43" t="s">
        <v>99</v>
      </c>
      <c r="C183" s="1"/>
      <c r="D183" s="52"/>
      <c r="E183" s="47"/>
      <c r="F183" s="47"/>
      <c r="G183" s="47"/>
      <c r="H183" s="4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>
      <c r="A184" s="2">
        <v>145</v>
      </c>
      <c r="B184" s="43" t="s">
        <v>100</v>
      </c>
      <c r="C184" s="1"/>
      <c r="D184" s="52"/>
      <c r="E184" s="47"/>
      <c r="F184" s="47"/>
      <c r="G184" s="47"/>
      <c r="H184" s="4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>
      <c r="A185" s="2">
        <v>146</v>
      </c>
      <c r="B185" s="43" t="str">
        <f>HYPERLINK("https://leetcode.com/problems/redundant-connection-ii/","Redundant connection 2")</f>
        <v>Redundant connection 2</v>
      </c>
      <c r="C185" s="1"/>
      <c r="D185" s="52"/>
      <c r="E185" s="47"/>
      <c r="F185" s="47"/>
      <c r="G185" s="47"/>
      <c r="H185" s="4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>
      <c r="A186" s="2">
        <v>147</v>
      </c>
      <c r="B186" s="43" t="str">
        <f>HYPERLINK("https://www.geeksforgeeks.org/articulation-points-or-cut-vertices-in-a-graph/","Articulation point")</f>
        <v>Articulation point</v>
      </c>
      <c r="C186" s="1"/>
      <c r="D186" s="52"/>
      <c r="E186" s="47"/>
      <c r="F186" s="47"/>
      <c r="G186" s="47"/>
      <c r="H186" s="4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>
      <c r="A187" s="2">
        <v>148</v>
      </c>
      <c r="B187" s="43" t="str">
        <f>HYPERLINK("https://www.geeksforgeeks.org/minimum-number-swaps-required-sort-array/","Min swaps required to sort array")</f>
        <v>Min swaps required to sort array</v>
      </c>
      <c r="C187" s="1"/>
      <c r="D187" s="52"/>
      <c r="E187" s="47"/>
      <c r="F187" s="47"/>
      <c r="G187" s="47"/>
      <c r="H187" s="4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>
      <c r="A188" s="2">
        <v>149</v>
      </c>
      <c r="B188" s="43" t="s">
        <v>101</v>
      </c>
      <c r="C188" s="1"/>
      <c r="D188" s="52"/>
      <c r="E188" s="47"/>
      <c r="F188" s="47"/>
      <c r="G188" s="47"/>
      <c r="H188" s="4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>
      <c r="A189" s="2">
        <v>150</v>
      </c>
      <c r="B189" s="43" t="s">
        <v>102</v>
      </c>
      <c r="C189" s="1"/>
      <c r="D189" s="52"/>
      <c r="E189" s="47"/>
      <c r="F189" s="47"/>
      <c r="G189" s="47"/>
      <c r="H189" s="4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>
      <c r="A190" s="2">
        <v>151</v>
      </c>
      <c r="B190" s="43" t="s">
        <v>103</v>
      </c>
      <c r="C190" s="1"/>
      <c r="D190" s="52"/>
      <c r="E190" s="47"/>
      <c r="F190" s="47"/>
      <c r="G190" s="47"/>
      <c r="H190" s="4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>
      <c r="A191" s="2"/>
      <c r="B191" s="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>
      <c r="A192" s="2"/>
      <c r="B192" s="3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>
      <c r="A193" s="2"/>
      <c r="B193" s="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>
      <c r="A194" s="2"/>
      <c r="B194" s="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>
      <c r="A195" s="2"/>
      <c r="B195" s="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>
      <c r="A196" s="2"/>
      <c r="B196" s="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>
      <c r="A197" s="2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>
      <c r="A198" s="2"/>
      <c r="B198" s="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>
      <c r="A199" s="2"/>
      <c r="B199" s="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>
      <c r="A200" s="2"/>
      <c r="B200" s="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>
      <c r="A201" s="2"/>
      <c r="B201" s="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>
      <c r="A202" s="2"/>
      <c r="B202" s="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>
      <c r="A203" s="2"/>
      <c r="B203" s="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>
      <c r="A204" s="2"/>
      <c r="B204" s="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>
      <c r="A205" s="2"/>
      <c r="B205" s="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>
      <c r="A206" s="2"/>
      <c r="B206" s="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>
      <c r="A207" s="2"/>
      <c r="B207" s="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>
      <c r="A208" s="2"/>
      <c r="B208" s="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>
      <c r="A209" s="2"/>
      <c r="B209" s="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>
      <c r="A210" s="2"/>
      <c r="B210" s="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>
      <c r="A211" s="2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>
      <c r="A212" s="2"/>
      <c r="B212" s="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>
      <c r="A213" s="2"/>
      <c r="B213" s="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>
      <c r="A214" s="2"/>
      <c r="B214" s="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>
      <c r="A215" s="2"/>
      <c r="B215" s="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>
      <c r="A216" s="2"/>
      <c r="B216" s="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>
      <c r="A217" s="2"/>
      <c r="B217" s="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>
      <c r="A218" s="2"/>
      <c r="B218" s="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>
      <c r="A219" s="2"/>
      <c r="B219" s="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>
      <c r="A220" s="2"/>
      <c r="B220" s="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5">
      <c r="A221" s="2"/>
      <c r="B221" s="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>
      <c r="A222" s="2"/>
      <c r="B222" s="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>
      <c r="A223" s="2"/>
      <c r="B223" s="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>
      <c r="A224" s="2"/>
      <c r="B224" s="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>
      <c r="A225" s="2"/>
      <c r="B225" s="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>
      <c r="A226" s="2"/>
      <c r="B226" s="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>
      <c r="A227" s="2"/>
      <c r="B227" s="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>
      <c r="A228" s="2"/>
      <c r="B228" s="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5">
      <c r="A229" s="2"/>
      <c r="B229" s="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>
      <c r="A230" s="2"/>
      <c r="B230" s="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>
      <c r="A231" s="2"/>
      <c r="B231" s="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>
      <c r="A232" s="2"/>
      <c r="B232" s="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>
      <c r="A233" s="2"/>
      <c r="B233" s="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>
      <c r="A234" s="2"/>
      <c r="B234" s="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>
      <c r="A235" s="2"/>
      <c r="B235" s="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>
      <c r="A236" s="2"/>
      <c r="B236" s="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>
      <c r="A237" s="2"/>
      <c r="B237" s="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>
      <c r="A238" s="2"/>
      <c r="B238" s="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>
      <c r="A239" s="2"/>
      <c r="B239" s="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>
      <c r="A240" s="2"/>
      <c r="B240" s="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>
      <c r="A241" s="2"/>
      <c r="B241" s="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>
      <c r="A242" s="2"/>
      <c r="B242" s="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>
      <c r="A243" s="2"/>
      <c r="B243" s="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>
      <c r="A244" s="2"/>
      <c r="B244" s="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>
      <c r="A245" s="2"/>
      <c r="B245" s="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5">
      <c r="A246" s="2"/>
      <c r="B246" s="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5">
      <c r="A247" s="2"/>
      <c r="B247" s="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5">
      <c r="A248" s="2"/>
      <c r="B248" s="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>
      <c r="A249" s="2"/>
      <c r="B249" s="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>
      <c r="A250" s="2"/>
      <c r="B250" s="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>
      <c r="A251" s="2"/>
      <c r="B251" s="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>
      <c r="A252" s="2"/>
      <c r="B252" s="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>
      <c r="A253" s="2"/>
      <c r="B253" s="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>
      <c r="A254" s="2"/>
      <c r="B254" s="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>
      <c r="A255" s="2"/>
      <c r="B255" s="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>
      <c r="A256" s="2"/>
      <c r="B256" s="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>
      <c r="A257" s="2"/>
      <c r="B257" s="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>
      <c r="A258" s="2"/>
      <c r="B258" s="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>
      <c r="A259" s="2"/>
      <c r="B259" s="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>
      <c r="A260" s="2"/>
      <c r="B260" s="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>
      <c r="A261" s="2"/>
      <c r="B261" s="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>
      <c r="A262" s="2"/>
      <c r="B262" s="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>
      <c r="A263" s="2"/>
      <c r="B263" s="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>
      <c r="A264" s="2"/>
      <c r="B264" s="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>
      <c r="A265" s="2"/>
      <c r="B265" s="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>
      <c r="A266" s="2"/>
      <c r="B266" s="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>
      <c r="A267" s="2"/>
      <c r="B267" s="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>
      <c r="A268" s="2"/>
      <c r="B268" s="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>
      <c r="A269" s="2"/>
      <c r="B269" s="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>
      <c r="A270" s="2"/>
      <c r="B270" s="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>
      <c r="A271" s="2"/>
      <c r="B271" s="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>
      <c r="A272" s="2"/>
      <c r="B272" s="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>
      <c r="A273" s="2"/>
      <c r="B273" s="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>
      <c r="A274" s="2"/>
      <c r="B274" s="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>
      <c r="A275" s="2"/>
      <c r="B275" s="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>
      <c r="A276" s="2"/>
      <c r="B276" s="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>
      <c r="A277" s="2"/>
      <c r="B277" s="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>
      <c r="A278" s="2"/>
      <c r="B278" s="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>
      <c r="A279" s="2"/>
      <c r="B279" s="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>
      <c r="A280" s="2"/>
      <c r="B280" s="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>
      <c r="A281" s="2"/>
      <c r="B281" s="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>
      <c r="A282" s="2"/>
      <c r="B282" s="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>
      <c r="A283" s="2"/>
      <c r="B283" s="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>
      <c r="A284" s="2"/>
      <c r="B284" s="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>
      <c r="A285" s="2"/>
      <c r="B285" s="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>
      <c r="A286" s="2"/>
      <c r="B286" s="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>
      <c r="A287" s="2"/>
      <c r="B287" s="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>
      <c r="A288" s="2"/>
      <c r="B288" s="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>
      <c r="A289" s="2"/>
      <c r="B289" s="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>
      <c r="A290" s="2"/>
      <c r="B290" s="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>
      <c r="A291" s="2"/>
      <c r="B291" s="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>
      <c r="A292" s="2"/>
      <c r="B292" s="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>
      <c r="A293" s="2"/>
      <c r="B293" s="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>
      <c r="A294" s="2"/>
      <c r="B294" s="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>
      <c r="A295" s="2"/>
      <c r="B295" s="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>
      <c r="A296" s="2"/>
      <c r="B296" s="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>
      <c r="A297" s="2"/>
      <c r="B297" s="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>
      <c r="A298" s="2"/>
      <c r="B298" s="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>
      <c r="A299" s="2"/>
      <c r="B299" s="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>
      <c r="A300" s="2"/>
      <c r="B300" s="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>
      <c r="A301" s="2"/>
      <c r="B301" s="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>
      <c r="A302" s="2"/>
      <c r="B302" s="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>
      <c r="A303" s="2"/>
      <c r="B303" s="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>
      <c r="A304" s="2"/>
      <c r="B304" s="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>
      <c r="A305" s="2"/>
      <c r="B305" s="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>
      <c r="A306" s="2"/>
      <c r="B306" s="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>
      <c r="A307" s="2"/>
      <c r="B307" s="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>
      <c r="A308" s="2"/>
      <c r="B308" s="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>
      <c r="A309" s="2"/>
      <c r="B309" s="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>
      <c r="A310" s="2"/>
      <c r="B310" s="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>
      <c r="A311" s="2"/>
      <c r="B311" s="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>
      <c r="A312" s="2"/>
      <c r="B312" s="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>
      <c r="A313" s="2"/>
      <c r="B313" s="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>
      <c r="A314" s="2"/>
      <c r="B314" s="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>
      <c r="A315" s="2"/>
      <c r="B315" s="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>
      <c r="A316" s="2"/>
      <c r="B316" s="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>
      <c r="A317" s="2"/>
      <c r="B317" s="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>
      <c r="A318" s="2"/>
      <c r="B318" s="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>
      <c r="A319" s="2"/>
      <c r="B319" s="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>
      <c r="A320" s="2"/>
      <c r="B320" s="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>
      <c r="A321" s="2"/>
      <c r="B321" s="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>
      <c r="A322" s="2"/>
      <c r="B322" s="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>
      <c r="A323" s="2"/>
      <c r="B323" s="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>
      <c r="A324" s="2"/>
      <c r="B324" s="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>
      <c r="A325" s="2"/>
      <c r="B325" s="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>
      <c r="A326" s="2"/>
      <c r="B326" s="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>
      <c r="A327" s="2"/>
      <c r="B327" s="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>
      <c r="A328" s="2"/>
      <c r="B328" s="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>
      <c r="A329" s="2"/>
      <c r="B329" s="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>
      <c r="A330" s="2"/>
      <c r="B330" s="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>
      <c r="A331" s="2"/>
      <c r="B331" s="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>
      <c r="A332" s="2"/>
      <c r="B332" s="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>
      <c r="A333" s="2"/>
      <c r="B333" s="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>
      <c r="A334" s="2"/>
      <c r="B334" s="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>
      <c r="A335" s="2"/>
      <c r="B335" s="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>
      <c r="A336" s="2"/>
      <c r="B336" s="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>
      <c r="A337" s="2"/>
      <c r="B337" s="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>
      <c r="A338" s="2"/>
      <c r="B338" s="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>
      <c r="A339" s="2"/>
      <c r="B339" s="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>
      <c r="A340" s="2"/>
      <c r="B340" s="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>
      <c r="A341" s="2"/>
      <c r="B341" s="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>
      <c r="A342" s="2"/>
      <c r="B342" s="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>
      <c r="A343" s="2"/>
      <c r="B343" s="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>
      <c r="A344" s="2"/>
      <c r="B344" s="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>
      <c r="A345" s="2"/>
      <c r="B345" s="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>
      <c r="A346" s="2"/>
      <c r="B346" s="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>
      <c r="A347" s="2"/>
      <c r="B347" s="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>
      <c r="A348" s="2"/>
      <c r="B348" s="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>
      <c r="A349" s="2"/>
      <c r="B349" s="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>
      <c r="A350" s="2"/>
      <c r="B350" s="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>
      <c r="A351" s="2"/>
      <c r="B351" s="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>
      <c r="A352" s="2"/>
      <c r="B352" s="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>
      <c r="A353" s="2"/>
      <c r="B353" s="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>
      <c r="A354" s="2"/>
      <c r="B354" s="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>
      <c r="A355" s="2"/>
      <c r="B355" s="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>
      <c r="A356" s="2"/>
      <c r="B356" s="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>
      <c r="A357" s="2"/>
      <c r="B357" s="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>
      <c r="A358" s="2"/>
      <c r="B358" s="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>
      <c r="A359" s="2"/>
      <c r="B359" s="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>
      <c r="A360" s="2"/>
      <c r="B360" s="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>
      <c r="A361" s="2"/>
      <c r="B361" s="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>
      <c r="A362" s="2"/>
      <c r="B362" s="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>
      <c r="A363" s="2"/>
      <c r="B363" s="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>
      <c r="A364" s="2"/>
      <c r="B364" s="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>
      <c r="A365" s="2"/>
      <c r="B365" s="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>
      <c r="A366" s="2"/>
      <c r="B366" s="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>
      <c r="A367" s="2"/>
      <c r="B367" s="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>
      <c r="A368" s="2"/>
      <c r="B368" s="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>
      <c r="A369" s="2"/>
      <c r="B369" s="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>
      <c r="A370" s="2"/>
      <c r="B370" s="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>
      <c r="A371" s="2"/>
      <c r="B371" s="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>
      <c r="A372" s="2"/>
      <c r="B372" s="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>
      <c r="A373" s="2"/>
      <c r="B373" s="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>
      <c r="A374" s="2"/>
      <c r="B374" s="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>
      <c r="A375" s="2"/>
      <c r="B375" s="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>
      <c r="A376" s="2"/>
      <c r="B376" s="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>
      <c r="A377" s="2"/>
      <c r="B377" s="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>
      <c r="A378" s="2"/>
      <c r="B378" s="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>
      <c r="A379" s="2"/>
      <c r="B379" s="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>
      <c r="A380" s="2"/>
      <c r="B380" s="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>
      <c r="A381" s="2"/>
      <c r="B381" s="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>
      <c r="A382" s="2"/>
      <c r="B382" s="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>
      <c r="A383" s="2"/>
      <c r="B383" s="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>
      <c r="A384" s="2"/>
      <c r="B384" s="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>
      <c r="A385" s="2"/>
      <c r="B385" s="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>
      <c r="A386" s="2"/>
      <c r="B386" s="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>
      <c r="A387" s="2"/>
      <c r="B387" s="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>
      <c r="A388" s="2"/>
      <c r="B388" s="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>
      <c r="A389" s="2"/>
      <c r="B389" s="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>
      <c r="A390" s="2"/>
      <c r="B390" s="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>
      <c r="A391" s="2"/>
      <c r="B391" s="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>
      <c r="A392" s="2"/>
      <c r="B392" s="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>
      <c r="A393" s="2"/>
      <c r="B393" s="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>
      <c r="A394" s="2"/>
      <c r="B394" s="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>
      <c r="A395" s="2"/>
      <c r="B395" s="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>
      <c r="A396" s="2"/>
      <c r="B396" s="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>
      <c r="A397" s="2"/>
      <c r="B397" s="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>
      <c r="A398" s="2"/>
      <c r="B398" s="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>
      <c r="A399" s="2"/>
      <c r="B399" s="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>
      <c r="A400" s="2"/>
      <c r="B400" s="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>
      <c r="A401" s="2"/>
      <c r="B401" s="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>
      <c r="A402" s="2"/>
      <c r="B402" s="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>
      <c r="A403" s="2"/>
      <c r="B403" s="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>
      <c r="A404" s="2"/>
      <c r="B404" s="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>
      <c r="A405" s="2"/>
      <c r="B405" s="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>
      <c r="A406" s="2"/>
      <c r="B406" s="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>
      <c r="A407" s="2"/>
      <c r="B407" s="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>
      <c r="A408" s="2"/>
      <c r="B408" s="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>
      <c r="A409" s="2"/>
      <c r="B409" s="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>
      <c r="A410" s="2"/>
      <c r="B410" s="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>
      <c r="A411" s="2"/>
      <c r="B411" s="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>
      <c r="A412" s="2"/>
      <c r="B412" s="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>
      <c r="A413" s="2"/>
      <c r="B413" s="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>
      <c r="A414" s="2"/>
      <c r="B414" s="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>
      <c r="A415" s="2"/>
      <c r="B415" s="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>
      <c r="A416" s="2"/>
      <c r="B416" s="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>
      <c r="A417" s="2"/>
      <c r="B417" s="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>
      <c r="A418" s="2"/>
      <c r="B418" s="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>
      <c r="A419" s="2"/>
      <c r="B419" s="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>
      <c r="A420" s="2"/>
      <c r="B420" s="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>
      <c r="A421" s="2"/>
      <c r="B421" s="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>
      <c r="A422" s="2"/>
      <c r="B422" s="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>
      <c r="A423" s="2"/>
      <c r="B423" s="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>
      <c r="A424" s="2"/>
      <c r="B424" s="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>
      <c r="A425" s="2"/>
      <c r="B425" s="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>
      <c r="A426" s="2"/>
      <c r="B426" s="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>
      <c r="A427" s="2"/>
      <c r="B427" s="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>
      <c r="A428" s="2"/>
      <c r="B428" s="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>
      <c r="A429" s="2"/>
      <c r="B429" s="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>
      <c r="A430" s="2"/>
      <c r="B430" s="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>
      <c r="A431" s="2"/>
      <c r="B431" s="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>
      <c r="A432" s="2"/>
      <c r="B432" s="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>
      <c r="A433" s="2"/>
      <c r="B433" s="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>
      <c r="A434" s="2"/>
      <c r="B434" s="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>
      <c r="A435" s="2"/>
      <c r="B435" s="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>
      <c r="A436" s="2"/>
      <c r="B436" s="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>
      <c r="A437" s="2"/>
      <c r="B437" s="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>
      <c r="A438" s="2"/>
      <c r="B438" s="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>
      <c r="A439" s="2"/>
      <c r="B439" s="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>
      <c r="A440" s="2"/>
      <c r="B440" s="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>
      <c r="A441" s="2"/>
      <c r="B441" s="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>
      <c r="A442" s="2"/>
      <c r="B442" s="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>
      <c r="A443" s="2"/>
      <c r="B443" s="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>
      <c r="A444" s="2"/>
      <c r="B444" s="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>
      <c r="A445" s="2"/>
      <c r="B445" s="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>
      <c r="A446" s="2"/>
      <c r="B446" s="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>
      <c r="A447" s="2"/>
      <c r="B447" s="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>
      <c r="A448" s="2"/>
      <c r="B448" s="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>
      <c r="A449" s="2"/>
      <c r="B449" s="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>
      <c r="A450" s="2"/>
      <c r="B450" s="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>
      <c r="A451" s="2"/>
      <c r="B451" s="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>
      <c r="A452" s="2"/>
      <c r="B452" s="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>
      <c r="A453" s="2"/>
      <c r="B453" s="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>
      <c r="A454" s="2"/>
      <c r="B454" s="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>
      <c r="A455" s="2"/>
      <c r="B455" s="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>
      <c r="A456" s="2"/>
      <c r="B456" s="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>
      <c r="A457" s="2"/>
      <c r="B457" s="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>
      <c r="A458" s="2"/>
      <c r="B458" s="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>
      <c r="A459" s="2"/>
      <c r="B459" s="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>
      <c r="A460" s="2"/>
      <c r="B460" s="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>
      <c r="A461" s="2"/>
      <c r="B461" s="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>
      <c r="A462" s="2"/>
      <c r="B462" s="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>
      <c r="A463" s="2"/>
      <c r="B463" s="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>
      <c r="A464" s="2"/>
      <c r="B464" s="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>
      <c r="A465" s="2"/>
      <c r="B465" s="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>
      <c r="A466" s="2"/>
      <c r="B466" s="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>
      <c r="A467" s="2"/>
      <c r="B467" s="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>
      <c r="A468" s="2"/>
      <c r="B468" s="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>
      <c r="A469" s="2"/>
      <c r="B469" s="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>
      <c r="A470" s="2"/>
      <c r="B470" s="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>
      <c r="A471" s="2"/>
      <c r="B471" s="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>
      <c r="A472" s="2"/>
      <c r="B472" s="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>
      <c r="A473" s="2"/>
      <c r="B473" s="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>
      <c r="A474" s="2"/>
      <c r="B474" s="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>
      <c r="A475" s="2"/>
      <c r="B475" s="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>
      <c r="A476" s="2"/>
      <c r="B476" s="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>
      <c r="A477" s="2"/>
      <c r="B477" s="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>
      <c r="A478" s="2"/>
      <c r="B478" s="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>
      <c r="A479" s="2"/>
      <c r="B479" s="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>
      <c r="A480" s="2"/>
      <c r="B480" s="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>
      <c r="A481" s="2"/>
      <c r="B481" s="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>
      <c r="A482" s="2"/>
      <c r="B482" s="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>
      <c r="A483" s="2"/>
      <c r="B483" s="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>
      <c r="A484" s="2"/>
      <c r="B484" s="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>
      <c r="A485" s="2"/>
      <c r="B485" s="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>
      <c r="A486" s="2"/>
      <c r="B486" s="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>
      <c r="A487" s="2"/>
      <c r="B487" s="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>
      <c r="A488" s="2"/>
      <c r="B488" s="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>
      <c r="A489" s="2"/>
      <c r="B489" s="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>
      <c r="A490" s="2"/>
      <c r="B490" s="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>
      <c r="A491" s="2"/>
      <c r="B491" s="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>
      <c r="A492" s="2"/>
      <c r="B492" s="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>
      <c r="A493" s="2"/>
      <c r="B493" s="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>
      <c r="A494" s="2"/>
      <c r="B494" s="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>
      <c r="A495" s="2"/>
      <c r="B495" s="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>
      <c r="A496" s="2"/>
      <c r="B496" s="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>
      <c r="A497" s="2"/>
      <c r="B497" s="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>
      <c r="A498" s="2"/>
      <c r="B498" s="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>
      <c r="A499" s="2"/>
      <c r="B499" s="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>
      <c r="A500" s="2"/>
      <c r="B500" s="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>
      <c r="A501" s="2"/>
      <c r="B501" s="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>
      <c r="A502" s="2"/>
      <c r="B502" s="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>
      <c r="A503" s="2"/>
      <c r="B503" s="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>
      <c r="A504" s="2"/>
      <c r="B504" s="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>
      <c r="A505" s="2"/>
      <c r="B505" s="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>
      <c r="A506" s="2"/>
      <c r="B506" s="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>
      <c r="A507" s="2"/>
      <c r="B507" s="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>
      <c r="A508" s="2"/>
      <c r="B508" s="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>
      <c r="A509" s="2"/>
      <c r="B509" s="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>
      <c r="A510" s="2"/>
      <c r="B510" s="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>
      <c r="A511" s="2"/>
      <c r="B511" s="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>
      <c r="A512" s="2"/>
      <c r="B512" s="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>
      <c r="A513" s="2"/>
      <c r="B513" s="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>
      <c r="A514" s="2"/>
      <c r="B514" s="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>
      <c r="A515" s="2"/>
      <c r="B515" s="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>
      <c r="A516" s="2"/>
      <c r="B516" s="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>
      <c r="A517" s="2"/>
      <c r="B517" s="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>
      <c r="A518" s="2"/>
      <c r="B518" s="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>
      <c r="A519" s="2"/>
      <c r="B519" s="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>
      <c r="A520" s="2"/>
      <c r="B520" s="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>
      <c r="A521" s="2"/>
      <c r="B521" s="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>
      <c r="A522" s="2"/>
      <c r="B522" s="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>
      <c r="A523" s="2"/>
      <c r="B523" s="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>
      <c r="A524" s="2"/>
      <c r="B524" s="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>
      <c r="A525" s="2"/>
      <c r="B525" s="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>
      <c r="A526" s="2"/>
      <c r="B526" s="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>
      <c r="A527" s="2"/>
      <c r="B527" s="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>
      <c r="A528" s="2"/>
      <c r="B528" s="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>
      <c r="A529" s="2"/>
      <c r="B529" s="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>
      <c r="A530" s="2"/>
      <c r="B530" s="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>
      <c r="A531" s="2"/>
      <c r="B531" s="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>
      <c r="A532" s="2"/>
      <c r="B532" s="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>
      <c r="A533" s="2"/>
      <c r="B533" s="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>
      <c r="A534" s="2"/>
      <c r="B534" s="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>
      <c r="A535" s="2"/>
      <c r="B535" s="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>
      <c r="A536" s="2"/>
      <c r="B536" s="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>
      <c r="A537" s="2"/>
      <c r="B537" s="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>
      <c r="A538" s="2"/>
      <c r="B538" s="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>
      <c r="A539" s="2"/>
      <c r="B539" s="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>
      <c r="A540" s="2"/>
      <c r="B540" s="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>
      <c r="A541" s="2"/>
      <c r="B541" s="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>
      <c r="A542" s="2"/>
      <c r="B542" s="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>
      <c r="A543" s="2"/>
      <c r="B543" s="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>
      <c r="A544" s="2"/>
      <c r="B544" s="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>
      <c r="A545" s="2"/>
      <c r="B545" s="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>
      <c r="A546" s="2"/>
      <c r="B546" s="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>
      <c r="A547" s="2"/>
      <c r="B547" s="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>
      <c r="A548" s="2"/>
      <c r="B548" s="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>
      <c r="A549" s="2"/>
      <c r="B549" s="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>
      <c r="A550" s="2"/>
      <c r="B550" s="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>
      <c r="A551" s="2"/>
      <c r="B551" s="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>
      <c r="A552" s="2"/>
      <c r="B552" s="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>
      <c r="A553" s="2"/>
      <c r="B553" s="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>
      <c r="A554" s="2"/>
      <c r="B554" s="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>
      <c r="A555" s="2"/>
      <c r="B555" s="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>
      <c r="A556" s="2"/>
      <c r="B556" s="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>
      <c r="A557" s="2"/>
      <c r="B557" s="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>
      <c r="A558" s="2"/>
      <c r="B558" s="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>
      <c r="A559" s="2"/>
      <c r="B559" s="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>
      <c r="A560" s="2"/>
      <c r="B560" s="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>
      <c r="A561" s="2"/>
      <c r="B561" s="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>
      <c r="A562" s="2"/>
      <c r="B562" s="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>
      <c r="A563" s="2"/>
      <c r="B563" s="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>
      <c r="A564" s="2"/>
      <c r="B564" s="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>
      <c r="A565" s="2"/>
      <c r="B565" s="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>
      <c r="A566" s="2"/>
      <c r="B566" s="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>
      <c r="A567" s="2"/>
      <c r="B567" s="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>
      <c r="A568" s="2"/>
      <c r="B568" s="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>
      <c r="A569" s="2"/>
      <c r="B569" s="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>
      <c r="A570" s="2"/>
      <c r="B570" s="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>
      <c r="A571" s="2"/>
      <c r="B571" s="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>
      <c r="A572" s="2"/>
      <c r="B572" s="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>
      <c r="A573" s="2"/>
      <c r="B573" s="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>
      <c r="A574" s="2"/>
      <c r="B574" s="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>
      <c r="A575" s="2"/>
      <c r="B575" s="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>
      <c r="A576" s="2"/>
      <c r="B576" s="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>
      <c r="A577" s="2"/>
      <c r="B577" s="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>
      <c r="A578" s="2"/>
      <c r="B578" s="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>
      <c r="A579" s="2"/>
      <c r="B579" s="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>
      <c r="A580" s="2"/>
      <c r="B580" s="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>
      <c r="A581" s="2"/>
      <c r="B581" s="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>
      <c r="A582" s="2"/>
      <c r="B582" s="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>
      <c r="A583" s="2"/>
      <c r="B583" s="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>
      <c r="A584" s="2"/>
      <c r="B584" s="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>
      <c r="A585" s="2"/>
      <c r="B585" s="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>
      <c r="A586" s="2"/>
      <c r="B586" s="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>
      <c r="A587" s="2"/>
      <c r="B587" s="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>
      <c r="A588" s="2"/>
      <c r="B588" s="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>
      <c r="A589" s="2"/>
      <c r="B589" s="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>
      <c r="A590" s="2"/>
      <c r="B590" s="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>
      <c r="A591" s="2"/>
      <c r="B591" s="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>
      <c r="A592" s="2"/>
      <c r="B592" s="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>
      <c r="A593" s="2"/>
      <c r="B593" s="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>
      <c r="A594" s="2"/>
      <c r="B594" s="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>
      <c r="A595" s="2"/>
      <c r="B595" s="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>
      <c r="A596" s="2"/>
      <c r="B596" s="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>
      <c r="A597" s="2"/>
      <c r="B597" s="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>
      <c r="A598" s="2"/>
      <c r="B598" s="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>
      <c r="A599" s="2"/>
      <c r="B599" s="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>
      <c r="A600" s="2"/>
      <c r="B600" s="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>
      <c r="A601" s="2"/>
      <c r="B601" s="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>
      <c r="A602" s="2"/>
      <c r="B602" s="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>
      <c r="A603" s="2"/>
      <c r="B603" s="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>
      <c r="A604" s="2"/>
      <c r="B604" s="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>
      <c r="A605" s="2"/>
      <c r="B605" s="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>
      <c r="A606" s="2"/>
      <c r="B606" s="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>
      <c r="A607" s="2"/>
      <c r="B607" s="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>
      <c r="A608" s="2"/>
      <c r="B608" s="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>
      <c r="A609" s="2"/>
      <c r="B609" s="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>
      <c r="A610" s="2"/>
      <c r="B610" s="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>
      <c r="A611" s="2"/>
      <c r="B611" s="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>
      <c r="A612" s="2"/>
      <c r="B612" s="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>
      <c r="A613" s="2"/>
      <c r="B613" s="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>
      <c r="A614" s="2"/>
      <c r="B614" s="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>
      <c r="A615" s="2"/>
      <c r="B615" s="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>
      <c r="A616" s="2"/>
      <c r="B616" s="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>
      <c r="A617" s="2"/>
      <c r="B617" s="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>
      <c r="A618" s="2"/>
      <c r="B618" s="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>
      <c r="A619" s="2"/>
      <c r="B619" s="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>
      <c r="A620" s="2"/>
      <c r="B620" s="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>
      <c r="A621" s="2"/>
      <c r="B621" s="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>
      <c r="A622" s="2"/>
      <c r="B622" s="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>
      <c r="A623" s="2"/>
      <c r="B623" s="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>
      <c r="A624" s="2"/>
      <c r="B624" s="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>
      <c r="A625" s="2"/>
      <c r="B625" s="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>
      <c r="A626" s="2"/>
      <c r="B626" s="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>
      <c r="A627" s="2"/>
      <c r="B627" s="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>
      <c r="A628" s="2"/>
      <c r="B628" s="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>
      <c r="A629" s="2"/>
      <c r="B629" s="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>
      <c r="A630" s="2"/>
      <c r="B630" s="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>
      <c r="A631" s="2"/>
      <c r="B631" s="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>
      <c r="A632" s="2"/>
      <c r="B632" s="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>
      <c r="A633" s="2"/>
      <c r="B633" s="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>
      <c r="A634" s="2"/>
      <c r="B634" s="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>
      <c r="A635" s="2"/>
      <c r="B635" s="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>
      <c r="A636" s="2"/>
      <c r="B636" s="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>
      <c r="A637" s="2"/>
      <c r="B637" s="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>
      <c r="A638" s="2"/>
      <c r="B638" s="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>
      <c r="A639" s="2"/>
      <c r="B639" s="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>
      <c r="A640" s="2"/>
      <c r="B640" s="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>
      <c r="A641" s="2"/>
      <c r="B641" s="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>
      <c r="A642" s="2"/>
      <c r="B642" s="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>
      <c r="A643" s="2"/>
      <c r="B643" s="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>
      <c r="A644" s="2"/>
      <c r="B644" s="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>
      <c r="A645" s="2"/>
      <c r="B645" s="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>
      <c r="A646" s="2"/>
      <c r="B646" s="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>
      <c r="A647" s="2"/>
      <c r="B647" s="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>
      <c r="A648" s="2"/>
      <c r="B648" s="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>
      <c r="A649" s="2"/>
      <c r="B649" s="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>
      <c r="A650" s="2"/>
      <c r="B650" s="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>
      <c r="A651" s="2"/>
      <c r="B651" s="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>
      <c r="A652" s="2"/>
      <c r="B652" s="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>
      <c r="A653" s="2"/>
      <c r="B653" s="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>
      <c r="A654" s="2"/>
      <c r="B654" s="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>
      <c r="A655" s="2"/>
      <c r="B655" s="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>
      <c r="A656" s="2"/>
      <c r="B656" s="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>
      <c r="A657" s="2"/>
      <c r="B657" s="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>
      <c r="A658" s="2"/>
      <c r="B658" s="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>
      <c r="A659" s="2"/>
      <c r="B659" s="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>
      <c r="A660" s="2"/>
      <c r="B660" s="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>
      <c r="A661" s="2"/>
      <c r="B661" s="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>
      <c r="A662" s="2"/>
      <c r="B662" s="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>
      <c r="A663" s="2"/>
      <c r="B663" s="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>
      <c r="A664" s="2"/>
      <c r="B664" s="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>
      <c r="A665" s="2"/>
      <c r="B665" s="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>
      <c r="A666" s="2"/>
      <c r="B666" s="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>
      <c r="A667" s="2"/>
      <c r="B667" s="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>
      <c r="A668" s="2"/>
      <c r="B668" s="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>
      <c r="A669" s="2"/>
      <c r="B669" s="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>
      <c r="A670" s="2"/>
      <c r="B670" s="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>
      <c r="A671" s="2"/>
      <c r="B671" s="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>
      <c r="A672" s="2"/>
      <c r="B672" s="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>
      <c r="A673" s="2"/>
      <c r="B673" s="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>
      <c r="A674" s="2"/>
      <c r="B674" s="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>
      <c r="A675" s="2"/>
      <c r="B675" s="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>
      <c r="A676" s="2"/>
      <c r="B676" s="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>
      <c r="A677" s="2"/>
      <c r="B677" s="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>
      <c r="A678" s="2"/>
      <c r="B678" s="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>
      <c r="A679" s="2"/>
      <c r="B679" s="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>
      <c r="A680" s="2"/>
      <c r="B680" s="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>
      <c r="A681" s="2"/>
      <c r="B681" s="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>
      <c r="A682" s="2"/>
      <c r="B682" s="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>
      <c r="A683" s="2"/>
      <c r="B683" s="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>
      <c r="A684" s="2"/>
      <c r="B684" s="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>
      <c r="A685" s="2"/>
      <c r="B685" s="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>
      <c r="A686" s="2"/>
      <c r="B686" s="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>
      <c r="A687" s="2"/>
      <c r="B687" s="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>
      <c r="A688" s="2"/>
      <c r="B688" s="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>
      <c r="A689" s="2"/>
      <c r="B689" s="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>
      <c r="A690" s="2"/>
      <c r="B690" s="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>
      <c r="A691" s="2"/>
      <c r="B691" s="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>
      <c r="A692" s="2"/>
      <c r="B692" s="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>
      <c r="A693" s="2"/>
      <c r="B693" s="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>
      <c r="A694" s="2"/>
      <c r="B694" s="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>
      <c r="A695" s="2"/>
      <c r="B695" s="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>
      <c r="A696" s="2"/>
      <c r="B696" s="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>
      <c r="A697" s="2"/>
      <c r="B697" s="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>
      <c r="A698" s="2"/>
      <c r="B698" s="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>
      <c r="A699" s="2"/>
      <c r="B699" s="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>
      <c r="A700" s="2"/>
      <c r="B700" s="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>
      <c r="A701" s="2"/>
      <c r="B701" s="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>
      <c r="A702" s="2"/>
      <c r="B702" s="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>
      <c r="A703" s="2"/>
      <c r="B703" s="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>
      <c r="A704" s="2"/>
      <c r="B704" s="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>
      <c r="A705" s="2"/>
      <c r="B705" s="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>
      <c r="A706" s="2"/>
      <c r="B706" s="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>
      <c r="A707" s="2"/>
      <c r="B707" s="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>
      <c r="A708" s="2"/>
      <c r="B708" s="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>
      <c r="A709" s="2"/>
      <c r="B709" s="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>
      <c r="A710" s="2"/>
      <c r="B710" s="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>
      <c r="A711" s="2"/>
      <c r="B711" s="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>
      <c r="A712" s="2"/>
      <c r="B712" s="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>
      <c r="A713" s="2"/>
      <c r="B713" s="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>
      <c r="A714" s="2"/>
      <c r="B714" s="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>
      <c r="A715" s="2"/>
      <c r="B715" s="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>
      <c r="A716" s="2"/>
      <c r="B716" s="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>
      <c r="A717" s="2"/>
      <c r="B717" s="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>
      <c r="A718" s="2"/>
      <c r="B718" s="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>
      <c r="A719" s="2"/>
      <c r="B719" s="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>
      <c r="A720" s="2"/>
      <c r="B720" s="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>
      <c r="A721" s="2"/>
      <c r="B721" s="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>
      <c r="A722" s="2"/>
      <c r="B722" s="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>
      <c r="A723" s="2"/>
      <c r="B723" s="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>
      <c r="A724" s="2"/>
      <c r="B724" s="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>
      <c r="A725" s="2"/>
      <c r="B725" s="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>
      <c r="A726" s="2"/>
      <c r="B726" s="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>
      <c r="A727" s="2"/>
      <c r="B727" s="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>
      <c r="A728" s="2"/>
      <c r="B728" s="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>
      <c r="A729" s="2"/>
      <c r="B729" s="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>
      <c r="A730" s="2"/>
      <c r="B730" s="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>
      <c r="A731" s="2"/>
      <c r="B731" s="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>
      <c r="A732" s="2"/>
      <c r="B732" s="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>
      <c r="A733" s="2"/>
      <c r="B733" s="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>
      <c r="A734" s="2"/>
      <c r="B734" s="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>
      <c r="A735" s="2"/>
      <c r="B735" s="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>
      <c r="A736" s="2"/>
      <c r="B736" s="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>
      <c r="A737" s="2"/>
      <c r="B737" s="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>
      <c r="A738" s="2"/>
      <c r="B738" s="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>
      <c r="A739" s="2"/>
      <c r="B739" s="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>
      <c r="A740" s="2"/>
      <c r="B740" s="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>
      <c r="A741" s="2"/>
      <c r="B741" s="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>
      <c r="A742" s="2"/>
      <c r="B742" s="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>
      <c r="A743" s="2"/>
      <c r="B743" s="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>
      <c r="A744" s="2"/>
      <c r="B744" s="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>
      <c r="A745" s="2"/>
      <c r="B745" s="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>
      <c r="A746" s="2"/>
      <c r="B746" s="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>
      <c r="A747" s="2"/>
      <c r="B747" s="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>
      <c r="A748" s="2"/>
      <c r="B748" s="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>
      <c r="A749" s="2"/>
      <c r="B749" s="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>
      <c r="A750" s="2"/>
      <c r="B750" s="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>
      <c r="A751" s="2"/>
      <c r="B751" s="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>
      <c r="A752" s="2"/>
      <c r="B752" s="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>
      <c r="A753" s="2"/>
      <c r="B753" s="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>
      <c r="A754" s="2"/>
      <c r="B754" s="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>
      <c r="A755" s="2"/>
      <c r="B755" s="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>
      <c r="A756" s="2"/>
      <c r="B756" s="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>
      <c r="A757" s="2"/>
      <c r="B757" s="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>
      <c r="A758" s="2"/>
      <c r="B758" s="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>
      <c r="A759" s="2"/>
      <c r="B759" s="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>
      <c r="A760" s="2"/>
      <c r="B760" s="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>
      <c r="A761" s="2"/>
      <c r="B761" s="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>
      <c r="A762" s="2"/>
      <c r="B762" s="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>
      <c r="A763" s="2"/>
      <c r="B763" s="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>
      <c r="A764" s="2"/>
      <c r="B764" s="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>
      <c r="A765" s="2"/>
      <c r="B765" s="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>
      <c r="A766" s="2"/>
      <c r="B766" s="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>
      <c r="A767" s="2"/>
      <c r="B767" s="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>
      <c r="A768" s="2"/>
      <c r="B768" s="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>
      <c r="A769" s="2"/>
      <c r="B769" s="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>
      <c r="A770" s="2"/>
      <c r="B770" s="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>
      <c r="A771" s="2"/>
      <c r="B771" s="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>
      <c r="A772" s="2"/>
      <c r="B772" s="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>
      <c r="A773" s="2"/>
      <c r="B773" s="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>
      <c r="A774" s="2"/>
      <c r="B774" s="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>
      <c r="A775" s="2"/>
      <c r="B775" s="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>
      <c r="A776" s="2"/>
      <c r="B776" s="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>
      <c r="A777" s="2"/>
      <c r="B777" s="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>
      <c r="A778" s="2"/>
      <c r="B778" s="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>
      <c r="A779" s="2"/>
      <c r="B779" s="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>
      <c r="A780" s="2"/>
      <c r="B780" s="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5">
      <c r="A781" s="2"/>
      <c r="B781" s="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5">
      <c r="A782" s="2"/>
      <c r="B782" s="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5">
      <c r="A783" s="2"/>
      <c r="B783" s="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5">
      <c r="A784" s="2"/>
      <c r="B784" s="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5">
      <c r="A785" s="2"/>
      <c r="B785" s="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5">
      <c r="A786" s="2"/>
      <c r="B786" s="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5">
      <c r="A787" s="2"/>
      <c r="B787" s="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5">
      <c r="A788" s="2"/>
      <c r="B788" s="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5">
      <c r="A789" s="2"/>
      <c r="B789" s="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5">
      <c r="A790" s="2"/>
      <c r="B790" s="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5">
      <c r="A791" s="2"/>
      <c r="B791" s="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5">
      <c r="A792" s="2"/>
      <c r="B792" s="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5">
      <c r="A793" s="2"/>
      <c r="B793" s="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5">
      <c r="A794" s="2"/>
      <c r="B794" s="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5">
      <c r="A795" s="2"/>
      <c r="B795" s="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5">
      <c r="A796" s="2"/>
      <c r="B796" s="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5">
      <c r="A797" s="2"/>
      <c r="B797" s="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5">
      <c r="A798" s="2"/>
      <c r="B798" s="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5">
      <c r="A799" s="2"/>
      <c r="B799" s="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5">
      <c r="A800" s="2"/>
      <c r="B800" s="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5">
      <c r="A801" s="2"/>
      <c r="B801" s="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5">
      <c r="A802" s="2"/>
      <c r="B802" s="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5">
      <c r="A803" s="2"/>
      <c r="B803" s="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5">
      <c r="A804" s="2"/>
      <c r="B804" s="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5">
      <c r="A805" s="2"/>
      <c r="B805" s="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5">
      <c r="A806" s="2"/>
      <c r="B806" s="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5">
      <c r="A807" s="2"/>
      <c r="B807" s="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5">
      <c r="A808" s="2"/>
      <c r="B808" s="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5">
      <c r="A809" s="2"/>
      <c r="B809" s="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5">
      <c r="A810" s="2"/>
      <c r="B810" s="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5">
      <c r="A811" s="2"/>
      <c r="B811" s="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5">
      <c r="A812" s="2"/>
      <c r="B812" s="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5">
      <c r="A813" s="2"/>
      <c r="B813" s="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5">
      <c r="A814" s="2"/>
      <c r="B814" s="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5">
      <c r="A815" s="2"/>
      <c r="B815" s="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5">
      <c r="A816" s="2"/>
      <c r="B816" s="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5">
      <c r="A817" s="2"/>
      <c r="B817" s="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5">
      <c r="A818" s="2"/>
      <c r="B818" s="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5">
      <c r="A819" s="2"/>
      <c r="B819" s="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5">
      <c r="A820" s="2"/>
      <c r="B820" s="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5">
      <c r="A821" s="2"/>
      <c r="B821" s="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5">
      <c r="A822" s="2"/>
      <c r="B822" s="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5">
      <c r="A823" s="2"/>
      <c r="B823" s="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5">
      <c r="A824" s="2"/>
      <c r="B824" s="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5">
      <c r="A825" s="2"/>
      <c r="B825" s="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5">
      <c r="A826" s="2"/>
      <c r="B826" s="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5">
      <c r="A827" s="2"/>
      <c r="B827" s="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5">
      <c r="A828" s="2"/>
      <c r="B828" s="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5">
      <c r="A829" s="2"/>
      <c r="B829" s="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5">
      <c r="A830" s="2"/>
      <c r="B830" s="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5">
      <c r="A831" s="2"/>
      <c r="B831" s="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5">
      <c r="A832" s="2"/>
      <c r="B832" s="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5">
      <c r="A833" s="2"/>
      <c r="B833" s="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5">
      <c r="A834" s="2"/>
      <c r="B834" s="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5">
      <c r="A835" s="2"/>
      <c r="B835" s="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5">
      <c r="A836" s="2"/>
      <c r="B836" s="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5">
      <c r="A837" s="2"/>
      <c r="B837" s="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5">
      <c r="A838" s="2"/>
      <c r="B838" s="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5">
      <c r="A839" s="2"/>
      <c r="B839" s="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5">
      <c r="A840" s="2"/>
      <c r="B840" s="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5">
      <c r="A841" s="2"/>
      <c r="B841" s="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5">
      <c r="A842" s="2"/>
      <c r="B842" s="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5">
      <c r="A843" s="2"/>
      <c r="B843" s="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5">
      <c r="A844" s="2"/>
      <c r="B844" s="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5">
      <c r="A845" s="2"/>
      <c r="B845" s="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5">
      <c r="A846" s="2"/>
      <c r="B846" s="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5">
      <c r="A847" s="2"/>
      <c r="B847" s="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5">
      <c r="A848" s="2"/>
      <c r="B848" s="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5">
      <c r="A849" s="2"/>
      <c r="B849" s="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5">
      <c r="A850" s="2"/>
      <c r="B850" s="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5">
      <c r="A851" s="2"/>
      <c r="B851" s="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5">
      <c r="A852" s="2"/>
      <c r="B852" s="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5">
      <c r="A853" s="2"/>
      <c r="B853" s="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5">
      <c r="A854" s="2"/>
      <c r="B854" s="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5">
      <c r="A855" s="2"/>
      <c r="B855" s="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5">
      <c r="A856" s="2"/>
      <c r="B856" s="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5">
      <c r="A857" s="2"/>
      <c r="B857" s="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5">
      <c r="A858" s="2"/>
      <c r="B858" s="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5">
      <c r="A859" s="2"/>
      <c r="B859" s="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5">
      <c r="A860" s="2"/>
      <c r="B860" s="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5">
      <c r="A861" s="2"/>
      <c r="B861" s="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5">
      <c r="A862" s="2"/>
      <c r="B862" s="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5">
      <c r="A863" s="2"/>
      <c r="B863" s="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5">
      <c r="A864" s="2"/>
      <c r="B864" s="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5">
      <c r="A865" s="2"/>
      <c r="B865" s="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5">
      <c r="A866" s="2"/>
      <c r="B866" s="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5">
      <c r="A867" s="2"/>
      <c r="B867" s="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5">
      <c r="A868" s="2"/>
      <c r="B868" s="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5">
      <c r="A869" s="2"/>
      <c r="B869" s="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5">
      <c r="A870" s="2"/>
      <c r="B870" s="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5">
      <c r="A871" s="2"/>
      <c r="B871" s="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5">
      <c r="A872" s="2"/>
      <c r="B872" s="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5">
      <c r="A873" s="2"/>
      <c r="B873" s="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5">
      <c r="A874" s="2"/>
      <c r="B874" s="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5">
      <c r="A875" s="2"/>
      <c r="B875" s="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5">
      <c r="A876" s="2"/>
      <c r="B876" s="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5">
      <c r="A877" s="2"/>
      <c r="B877" s="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5">
      <c r="A878" s="2"/>
      <c r="B878" s="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5">
      <c r="A879" s="2"/>
      <c r="B879" s="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5">
      <c r="A880" s="2"/>
      <c r="B880" s="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5">
      <c r="A881" s="2"/>
      <c r="B881" s="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5">
      <c r="A882" s="2"/>
      <c r="B882" s="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5">
      <c r="A883" s="2"/>
      <c r="B883" s="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5">
      <c r="A884" s="2"/>
      <c r="B884" s="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5">
      <c r="A885" s="2"/>
      <c r="B885" s="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5">
      <c r="A886" s="2"/>
      <c r="B886" s="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5">
      <c r="A887" s="2"/>
      <c r="B887" s="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5">
      <c r="A888" s="2"/>
      <c r="B888" s="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5">
      <c r="A889" s="2"/>
      <c r="B889" s="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5">
      <c r="A890" s="2"/>
      <c r="B890" s="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5">
      <c r="A891" s="2"/>
      <c r="B891" s="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5">
      <c r="A892" s="2"/>
      <c r="B892" s="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5">
      <c r="A893" s="2"/>
      <c r="B893" s="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5">
      <c r="A894" s="2"/>
      <c r="B894" s="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5">
      <c r="A895" s="2"/>
      <c r="B895" s="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5">
      <c r="A896" s="2"/>
      <c r="B896" s="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5">
      <c r="A897" s="2"/>
      <c r="B897" s="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5">
      <c r="A898" s="2"/>
      <c r="B898" s="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5">
      <c r="A899" s="2"/>
      <c r="B899" s="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5">
      <c r="A900" s="2"/>
      <c r="B900" s="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5">
      <c r="A901" s="2"/>
      <c r="B901" s="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5">
      <c r="A902" s="2"/>
      <c r="B902" s="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5">
      <c r="A903" s="2"/>
      <c r="B903" s="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5">
      <c r="A904" s="2"/>
      <c r="B904" s="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5">
      <c r="A905" s="2"/>
      <c r="B905" s="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5">
      <c r="A906" s="2"/>
      <c r="B906" s="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5">
      <c r="A907" s="2"/>
      <c r="B907" s="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5">
      <c r="A908" s="2"/>
      <c r="B908" s="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5">
      <c r="A909" s="2"/>
      <c r="B909" s="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5">
      <c r="A910" s="2"/>
      <c r="B910" s="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5">
      <c r="A911" s="2"/>
      <c r="B911" s="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5">
      <c r="A912" s="2"/>
      <c r="B912" s="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5">
      <c r="A913" s="2"/>
      <c r="B913" s="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5">
      <c r="A914" s="2"/>
      <c r="B914" s="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5">
      <c r="A915" s="2"/>
      <c r="B915" s="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5">
      <c r="A916" s="2"/>
      <c r="B916" s="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5">
      <c r="A917" s="2"/>
      <c r="B917" s="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5">
      <c r="A918" s="2"/>
      <c r="B918" s="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5">
      <c r="A919" s="2"/>
      <c r="B919" s="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5">
      <c r="A920" s="2"/>
      <c r="B920" s="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5">
      <c r="A921" s="2"/>
      <c r="B921" s="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5">
      <c r="A922" s="2"/>
      <c r="B922" s="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5">
      <c r="A923" s="2"/>
      <c r="B923" s="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5">
      <c r="A924" s="2"/>
      <c r="B924" s="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5">
      <c r="A925" s="2"/>
      <c r="B925" s="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5">
      <c r="A926" s="2"/>
      <c r="B926" s="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5">
      <c r="A927" s="2"/>
      <c r="B927" s="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5">
      <c r="A928" s="2"/>
      <c r="B928" s="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5">
      <c r="A929" s="2"/>
      <c r="B929" s="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5">
      <c r="A930" s="2"/>
      <c r="B930" s="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5">
      <c r="A931" s="2"/>
      <c r="B931" s="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5">
      <c r="A932" s="2"/>
      <c r="B932" s="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5">
      <c r="A933" s="2"/>
      <c r="B933" s="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5">
      <c r="A934" s="2"/>
      <c r="B934" s="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5">
      <c r="A935" s="2"/>
      <c r="B935" s="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5">
      <c r="A936" s="2"/>
      <c r="B936" s="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5">
      <c r="A937" s="2"/>
      <c r="B937" s="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5">
      <c r="A938" s="2"/>
      <c r="B938" s="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5">
      <c r="A939" s="2"/>
      <c r="B939" s="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5">
      <c r="A940" s="2"/>
      <c r="B940" s="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5">
      <c r="A941" s="2"/>
      <c r="B941" s="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5">
      <c r="A942" s="2"/>
      <c r="B942" s="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5">
      <c r="A943" s="2"/>
      <c r="B943" s="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5">
      <c r="A944" s="2"/>
      <c r="B944" s="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5">
      <c r="A945" s="2"/>
      <c r="B945" s="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5">
      <c r="A946" s="2"/>
      <c r="B946" s="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5">
      <c r="A947" s="2"/>
      <c r="B947" s="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5">
      <c r="A948" s="2"/>
      <c r="B948" s="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5">
      <c r="A949" s="2"/>
      <c r="B949" s="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5">
      <c r="A950" s="2"/>
      <c r="B950" s="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5">
      <c r="A951" s="2"/>
      <c r="B951" s="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5">
      <c r="A952" s="2"/>
      <c r="B952" s="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5">
      <c r="A953" s="2"/>
      <c r="B953" s="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5">
      <c r="A954" s="2"/>
      <c r="B954" s="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5">
      <c r="A955" s="2"/>
      <c r="B955" s="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5">
      <c r="A956" s="2"/>
      <c r="B956" s="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5">
      <c r="A957" s="2"/>
      <c r="B957" s="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5">
      <c r="A958" s="2"/>
      <c r="B958" s="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5">
      <c r="A959" s="2"/>
      <c r="B959" s="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5">
      <c r="A960" s="2"/>
      <c r="B960" s="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5">
      <c r="A961" s="2"/>
      <c r="B961" s="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5">
      <c r="A962" s="2"/>
      <c r="B962" s="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5">
      <c r="A963" s="2"/>
      <c r="B963" s="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5">
      <c r="A964" s="2"/>
      <c r="B964" s="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5">
      <c r="A965" s="2"/>
      <c r="B965" s="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5">
      <c r="A966" s="2"/>
      <c r="B966" s="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5">
      <c r="A967" s="2"/>
      <c r="B967" s="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5">
      <c r="A968" s="2"/>
      <c r="B968" s="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5">
      <c r="A969" s="2"/>
      <c r="B969" s="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5">
      <c r="A970" s="2"/>
      <c r="B970" s="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5">
      <c r="A971" s="2"/>
      <c r="B971" s="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5">
      <c r="A972" s="2"/>
      <c r="B972" s="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5">
      <c r="A973" s="2"/>
      <c r="B973" s="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5">
      <c r="A974" s="2"/>
      <c r="B974" s="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5">
      <c r="A975" s="2"/>
      <c r="B975" s="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5">
      <c r="A976" s="2"/>
      <c r="B976" s="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5">
      <c r="A977" s="2"/>
      <c r="B977" s="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5">
      <c r="A978" s="2"/>
      <c r="B978" s="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5">
      <c r="A979" s="2"/>
      <c r="B979" s="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5">
      <c r="A980" s="2"/>
      <c r="B980" s="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5">
      <c r="A981" s="2"/>
      <c r="B981" s="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5">
      <c r="A982" s="2"/>
      <c r="B982" s="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5">
      <c r="A983" s="2"/>
      <c r="B983" s="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5">
      <c r="A984" s="2"/>
      <c r="B984" s="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5">
      <c r="A985" s="2"/>
      <c r="B985" s="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5">
      <c r="A986" s="2"/>
      <c r="B986" s="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5">
      <c r="A987" s="2"/>
      <c r="B987" s="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5">
      <c r="A988" s="2"/>
      <c r="B988" s="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5">
      <c r="A989" s="2"/>
      <c r="B989" s="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5">
      <c r="A990" s="2"/>
      <c r="B990" s="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5">
      <c r="A991" s="2"/>
      <c r="B991" s="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5">
      <c r="A992" s="2"/>
      <c r="B992" s="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5">
      <c r="A993" s="2"/>
      <c r="B993" s="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5">
      <c r="A994" s="2"/>
      <c r="B994" s="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5">
      <c r="A995" s="2"/>
      <c r="B995" s="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5">
      <c r="A996" s="2"/>
      <c r="B996" s="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5">
      <c r="A997" s="2"/>
      <c r="B997" s="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5">
      <c r="A998" s="2"/>
      <c r="B998" s="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5">
      <c r="A999" s="2"/>
      <c r="B999" s="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5">
      <c r="A1000" s="2"/>
      <c r="B1000" s="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57">
    <mergeCell ref="D174:H174"/>
    <mergeCell ref="D175:H175"/>
    <mergeCell ref="D176:H176"/>
    <mergeCell ref="D177:H177"/>
    <mergeCell ref="D178:H178"/>
    <mergeCell ref="D179:H179"/>
    <mergeCell ref="D180:H180"/>
    <mergeCell ref="D162:H162"/>
    <mergeCell ref="D163:H163"/>
    <mergeCell ref="D167:H167"/>
    <mergeCell ref="D168:H168"/>
    <mergeCell ref="D169:H169"/>
    <mergeCell ref="D170:H170"/>
    <mergeCell ref="D171:H171"/>
    <mergeCell ref="D172:H172"/>
    <mergeCell ref="D173:H173"/>
    <mergeCell ref="D153:H153"/>
    <mergeCell ref="D154:H154"/>
    <mergeCell ref="D155:H155"/>
    <mergeCell ref="D156:H156"/>
    <mergeCell ref="D157:H157"/>
    <mergeCell ref="D158:H158"/>
    <mergeCell ref="D159:H159"/>
    <mergeCell ref="D160:H160"/>
    <mergeCell ref="D161:H161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89:H189"/>
    <mergeCell ref="D190:H190"/>
    <mergeCell ref="D181:H181"/>
    <mergeCell ref="D182:H182"/>
    <mergeCell ref="D183:H183"/>
    <mergeCell ref="D184:H184"/>
    <mergeCell ref="D185:H185"/>
    <mergeCell ref="D186:H186"/>
    <mergeCell ref="D187:H187"/>
    <mergeCell ref="D116:H116"/>
    <mergeCell ref="D117:H117"/>
    <mergeCell ref="D118:H118"/>
    <mergeCell ref="D122:H122"/>
    <mergeCell ref="D123:H123"/>
    <mergeCell ref="D124:H124"/>
    <mergeCell ref="D127:H127"/>
    <mergeCell ref="D128:H128"/>
    <mergeCell ref="D188:H188"/>
    <mergeCell ref="D129:H129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07:H107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95:H95"/>
    <mergeCell ref="D96:H96"/>
    <mergeCell ref="D100:H100"/>
    <mergeCell ref="D101:H101"/>
    <mergeCell ref="D102:H102"/>
    <mergeCell ref="D103:H103"/>
    <mergeCell ref="D104:H104"/>
    <mergeCell ref="D105:H105"/>
    <mergeCell ref="D106:H106"/>
    <mergeCell ref="D84:H84"/>
    <mergeCell ref="D85:H85"/>
    <mergeCell ref="D88:H88"/>
    <mergeCell ref="D89:H89"/>
    <mergeCell ref="D90:H90"/>
    <mergeCell ref="D91:H91"/>
    <mergeCell ref="D92:H92"/>
    <mergeCell ref="D93:H93"/>
    <mergeCell ref="D94:H94"/>
    <mergeCell ref="D73:H73"/>
    <mergeCell ref="D74:H74"/>
    <mergeCell ref="D75:H75"/>
    <mergeCell ref="D76:H76"/>
    <mergeCell ref="D77:H77"/>
    <mergeCell ref="D80:H80"/>
    <mergeCell ref="D81:H81"/>
    <mergeCell ref="D82:H82"/>
    <mergeCell ref="D83:H83"/>
    <mergeCell ref="D60:H60"/>
    <mergeCell ref="D61:H61"/>
    <mergeCell ref="D62:H62"/>
    <mergeCell ref="D65:H65"/>
    <mergeCell ref="D66:H66"/>
    <mergeCell ref="D67:H67"/>
    <mergeCell ref="D68:H68"/>
    <mergeCell ref="D69:H69"/>
    <mergeCell ref="D72:H72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38:H38"/>
    <mergeCell ref="D39:H39"/>
    <mergeCell ref="D40:H40"/>
    <mergeCell ref="D43:H43"/>
    <mergeCell ref="D44:H44"/>
    <mergeCell ref="D45:H45"/>
    <mergeCell ref="D46:H46"/>
    <mergeCell ref="D47:H47"/>
    <mergeCell ref="D50:H50"/>
    <mergeCell ref="D25:H25"/>
    <mergeCell ref="D26:H26"/>
    <mergeCell ref="D29:H29"/>
    <mergeCell ref="D30:H30"/>
    <mergeCell ref="D31:H31"/>
    <mergeCell ref="D34:H34"/>
    <mergeCell ref="D35:H35"/>
    <mergeCell ref="D36:H36"/>
    <mergeCell ref="D37:H37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A1:H1"/>
    <mergeCell ref="A2:H2"/>
    <mergeCell ref="D4:G4"/>
    <mergeCell ref="D5:H5"/>
    <mergeCell ref="D7:H7"/>
    <mergeCell ref="D10:H10"/>
    <mergeCell ref="D13:H13"/>
    <mergeCell ref="D14:H14"/>
    <mergeCell ref="D15:H15"/>
  </mergeCells>
  <dataValidations count="1">
    <dataValidation type="list" allowBlank="1" showErrorMessage="1" sqref="C13:C26 C29:C31 C34:C40 C43:C47 C50:C62 C65:C69 C72:C77 C80:C85 C88:C96 C100:C118 C122:C124 C127:C163 C167:C190" xr:uid="{00000000-0002-0000-0000-000000000000}">
      <formula1>"No,Yes"</formula1>
    </dataValidation>
  </dataValidations>
  <hyperlinks>
    <hyperlink ref="D4" r:id="rId1" xr:uid="{00000000-0004-0000-0000-000000000000}"/>
    <hyperlink ref="D5" r:id="rId2" xr:uid="{00000000-0004-0000-0000-000001000000}"/>
    <hyperlink ref="D7" r:id="rId3" xr:uid="{00000000-0004-0000-0000-000002000000}"/>
    <hyperlink ref="B13" r:id="rId4" xr:uid="{00000000-0004-0000-0000-000003000000}"/>
    <hyperlink ref="B14" r:id="rId5" xr:uid="{00000000-0004-0000-0000-000004000000}"/>
    <hyperlink ref="B15" r:id="rId6" xr:uid="{00000000-0004-0000-0000-000005000000}"/>
    <hyperlink ref="B19" r:id="rId7" xr:uid="{00000000-0004-0000-0000-000006000000}"/>
    <hyperlink ref="B21" r:id="rId8" xr:uid="{00000000-0004-0000-0000-000007000000}"/>
    <hyperlink ref="B24" r:id="rId9" xr:uid="{00000000-0004-0000-0000-000008000000}"/>
    <hyperlink ref="B26" r:id="rId10" xr:uid="{00000000-0004-0000-0000-000009000000}"/>
    <hyperlink ref="B29" r:id="rId11" xr:uid="{00000000-0004-0000-0000-00000A000000}"/>
    <hyperlink ref="B34" r:id="rId12" xr:uid="{00000000-0004-0000-0000-00000B000000}"/>
    <hyperlink ref="B35" r:id="rId13" xr:uid="{00000000-0004-0000-0000-00000C000000}"/>
    <hyperlink ref="B36" r:id="rId14" xr:uid="{00000000-0004-0000-0000-00000D000000}"/>
    <hyperlink ref="B37" r:id="rId15" xr:uid="{00000000-0004-0000-0000-00000E000000}"/>
    <hyperlink ref="B38" r:id="rId16" xr:uid="{00000000-0004-0000-0000-00000F000000}"/>
    <hyperlink ref="B39" r:id="rId17" xr:uid="{00000000-0004-0000-0000-000010000000}"/>
    <hyperlink ref="B40" r:id="rId18" xr:uid="{00000000-0004-0000-0000-000011000000}"/>
    <hyperlink ref="B43" r:id="rId19" xr:uid="{00000000-0004-0000-0000-000012000000}"/>
    <hyperlink ref="B44" r:id="rId20" xr:uid="{00000000-0004-0000-0000-000013000000}"/>
    <hyperlink ref="B45" r:id="rId21" xr:uid="{00000000-0004-0000-0000-000014000000}"/>
    <hyperlink ref="B46" r:id="rId22" xr:uid="{00000000-0004-0000-0000-000015000000}"/>
    <hyperlink ref="B47" r:id="rId23" xr:uid="{00000000-0004-0000-0000-000016000000}"/>
    <hyperlink ref="B53" r:id="rId24" xr:uid="{00000000-0004-0000-0000-000017000000}"/>
    <hyperlink ref="B54" r:id="rId25" xr:uid="{00000000-0004-0000-0000-000018000000}"/>
    <hyperlink ref="B60" r:id="rId26" xr:uid="{00000000-0004-0000-0000-000019000000}"/>
    <hyperlink ref="B65" r:id="rId27" xr:uid="{00000000-0004-0000-0000-00001A000000}"/>
    <hyperlink ref="B67" r:id="rId28" xr:uid="{00000000-0004-0000-0000-00001B000000}"/>
    <hyperlink ref="B69" r:id="rId29" xr:uid="{00000000-0004-0000-0000-00001C000000}"/>
    <hyperlink ref="B73" r:id="rId30" xr:uid="{00000000-0004-0000-0000-00001D000000}"/>
    <hyperlink ref="B75" r:id="rId31" xr:uid="{00000000-0004-0000-0000-00001E000000}"/>
    <hyperlink ref="B76" r:id="rId32" xr:uid="{00000000-0004-0000-0000-00001F000000}"/>
    <hyperlink ref="B84" r:id="rId33" xr:uid="{00000000-0004-0000-0000-000020000000}"/>
    <hyperlink ref="B88" r:id="rId34" xr:uid="{00000000-0004-0000-0000-000021000000}"/>
    <hyperlink ref="B94" r:id="rId35" xr:uid="{00000000-0004-0000-0000-000022000000}"/>
    <hyperlink ref="B96" r:id="rId36" xr:uid="{00000000-0004-0000-0000-000023000000}"/>
    <hyperlink ref="B105" r:id="rId37" xr:uid="{00000000-0004-0000-0000-000024000000}"/>
    <hyperlink ref="B111" r:id="rId38" xr:uid="{00000000-0004-0000-0000-000025000000}"/>
    <hyperlink ref="B112" r:id="rId39" xr:uid="{00000000-0004-0000-0000-000026000000}"/>
    <hyperlink ref="B114" r:id="rId40" xr:uid="{00000000-0004-0000-0000-000027000000}"/>
    <hyperlink ref="B122" r:id="rId41" xr:uid="{00000000-0004-0000-0000-000028000000}"/>
    <hyperlink ref="B123" r:id="rId42" xr:uid="{00000000-0004-0000-0000-000029000000}"/>
    <hyperlink ref="B124" r:id="rId43" xr:uid="{00000000-0004-0000-0000-00002A000000}"/>
    <hyperlink ref="B127" r:id="rId44" xr:uid="{00000000-0004-0000-0000-00002B000000}"/>
    <hyperlink ref="B128" r:id="rId45" xr:uid="{00000000-0004-0000-0000-00002C000000}"/>
    <hyperlink ref="B129" r:id="rId46" xr:uid="{00000000-0004-0000-0000-00002D000000}"/>
    <hyperlink ref="B131" r:id="rId47" xr:uid="{00000000-0004-0000-0000-00002E000000}"/>
    <hyperlink ref="B132" r:id="rId48" xr:uid="{00000000-0004-0000-0000-00002F000000}"/>
    <hyperlink ref="B133" r:id="rId49" xr:uid="{00000000-0004-0000-0000-000030000000}"/>
    <hyperlink ref="B134" r:id="rId50" xr:uid="{00000000-0004-0000-0000-000031000000}"/>
    <hyperlink ref="B135" r:id="rId51" xr:uid="{00000000-0004-0000-0000-000032000000}"/>
    <hyperlink ref="B137" r:id="rId52" xr:uid="{00000000-0004-0000-0000-000033000000}"/>
    <hyperlink ref="B138" r:id="rId53" xr:uid="{00000000-0004-0000-0000-000034000000}"/>
    <hyperlink ref="B139" r:id="rId54" xr:uid="{00000000-0004-0000-0000-000035000000}"/>
    <hyperlink ref="B142" r:id="rId55" xr:uid="{00000000-0004-0000-0000-000036000000}"/>
    <hyperlink ref="B147" r:id="rId56" xr:uid="{00000000-0004-0000-0000-000037000000}"/>
    <hyperlink ref="B148" r:id="rId57" xr:uid="{00000000-0004-0000-0000-000038000000}"/>
    <hyperlink ref="B149" r:id="rId58" xr:uid="{00000000-0004-0000-0000-000039000000}"/>
    <hyperlink ref="B153" r:id="rId59" xr:uid="{00000000-0004-0000-0000-00003A000000}"/>
    <hyperlink ref="B154" r:id="rId60" xr:uid="{00000000-0004-0000-0000-00003B000000}"/>
    <hyperlink ref="B155" r:id="rId61" xr:uid="{00000000-0004-0000-0000-00003C000000}"/>
    <hyperlink ref="B156" r:id="rId62" xr:uid="{00000000-0004-0000-0000-00003D000000}"/>
    <hyperlink ref="B157" r:id="rId63" xr:uid="{00000000-0004-0000-0000-00003E000000}"/>
    <hyperlink ref="B158" r:id="rId64" xr:uid="{00000000-0004-0000-0000-00003F000000}"/>
    <hyperlink ref="B159" r:id="rId65" xr:uid="{00000000-0004-0000-0000-000040000000}"/>
    <hyperlink ref="B160" r:id="rId66" xr:uid="{00000000-0004-0000-0000-000041000000}"/>
    <hyperlink ref="B161" r:id="rId67" xr:uid="{00000000-0004-0000-0000-000042000000}"/>
    <hyperlink ref="B162" r:id="rId68" xr:uid="{00000000-0004-0000-0000-000043000000}"/>
    <hyperlink ref="B163" r:id="rId69" xr:uid="{00000000-0004-0000-0000-000044000000}"/>
    <hyperlink ref="B167" r:id="rId70" xr:uid="{00000000-0004-0000-0000-000045000000}"/>
    <hyperlink ref="B168" r:id="rId71" xr:uid="{00000000-0004-0000-0000-000046000000}"/>
    <hyperlink ref="B169" r:id="rId72" xr:uid="{00000000-0004-0000-0000-000047000000}"/>
    <hyperlink ref="B174" r:id="rId73" xr:uid="{00000000-0004-0000-0000-000048000000}"/>
    <hyperlink ref="B177" r:id="rId74" xr:uid="{00000000-0004-0000-0000-000049000000}"/>
    <hyperlink ref="B178" r:id="rId75" xr:uid="{00000000-0004-0000-0000-00004A000000}"/>
    <hyperlink ref="B180" r:id="rId76" xr:uid="{00000000-0004-0000-0000-00004B000000}"/>
    <hyperlink ref="B181" r:id="rId77" xr:uid="{00000000-0004-0000-0000-00004C000000}"/>
    <hyperlink ref="B182" r:id="rId78" xr:uid="{00000000-0004-0000-0000-00004D000000}"/>
    <hyperlink ref="B183" r:id="rId79" xr:uid="{00000000-0004-0000-0000-00004E000000}"/>
    <hyperlink ref="B184" r:id="rId80" xr:uid="{00000000-0004-0000-0000-00004F000000}"/>
    <hyperlink ref="B188" r:id="rId81" xr:uid="{00000000-0004-0000-0000-000050000000}"/>
    <hyperlink ref="B189" r:id="rId82" xr:uid="{00000000-0004-0000-0000-000051000000}"/>
    <hyperlink ref="B190" r:id="rId83" xr:uid="{00000000-0004-0000-0000-000052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 wizard</cp:lastModifiedBy>
  <dcterms:modified xsi:type="dcterms:W3CDTF">2023-10-08T09:34:25Z</dcterms:modified>
</cp:coreProperties>
</file>