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5">
      <text>
        <t xml:space="preserve">1N4148W easier to buy + in stock
 </t>
      </text>
    </comment>
  </commentList>
</comments>
</file>

<file path=xl/sharedStrings.xml><?xml version="1.0" encoding="utf-8"?>
<sst xmlns="http://schemas.openxmlformats.org/spreadsheetml/2006/main" count="155" uniqueCount="125">
  <si>
    <t>Bill of Materials</t>
  </si>
  <si>
    <t>Category</t>
  </si>
  <si>
    <t>Part Name</t>
  </si>
  <si>
    <t>Manufacturer</t>
  </si>
  <si>
    <t>Mfg Part Number</t>
  </si>
  <si>
    <t>Quantity</t>
  </si>
  <si>
    <t>Image</t>
  </si>
  <si>
    <t>Quanity Used</t>
  </si>
  <si>
    <t>Description</t>
  </si>
  <si>
    <t>Units Ordered</t>
  </si>
  <si>
    <t>Cost Each</t>
  </si>
  <si>
    <t>Cost Total</t>
  </si>
  <si>
    <t>Distributor</t>
  </si>
  <si>
    <t>Source</t>
  </si>
  <si>
    <t>Controller</t>
  </si>
  <si>
    <t>ELEGOO UNO R3</t>
  </si>
  <si>
    <t>ELEGOO</t>
  </si>
  <si>
    <t>ELEGOO UNO R3 Board ATmega328P with USB Cable(Arduino-Compatible)</t>
  </si>
  <si>
    <t>Amazon</t>
  </si>
  <si>
    <t>Elegoo UNO R3</t>
  </si>
  <si>
    <t>Sensors</t>
  </si>
  <si>
    <t>Magnetic Door Sensor</t>
  </si>
  <si>
    <t>Dairzitv</t>
  </si>
  <si>
    <t>EWWE-87878</t>
  </si>
  <si>
    <t>Surface Mount Wired NC Door Contact Sensor (Pack of 10)</t>
  </si>
  <si>
    <t>Actuators</t>
  </si>
  <si>
    <t>Booster Module</t>
  </si>
  <si>
    <t>QINIZX</t>
  </si>
  <si>
    <t>B09BLQQRHL</t>
  </si>
  <si>
    <t>Voltage Generator Module Arc Pulse Booster (3V-4.2V boost 2000V) (Pack of 2)</t>
  </si>
  <si>
    <t>Voltage Booster</t>
  </si>
  <si>
    <t>Toggle Switch</t>
  </si>
  <si>
    <t>AdaFruit</t>
  </si>
  <si>
    <t>Illuminated Toggle Switch with Cover (Red) Actuation Style: Rocker</t>
  </si>
  <si>
    <t>Displays</t>
  </si>
  <si>
    <t>LCD Screen</t>
  </si>
  <si>
    <t>HiLetgo</t>
  </si>
  <si>
    <t>LCD Display Module DC 5V 16x2 Character LCM Blue Blacklight (Pack of 2)</t>
  </si>
  <si>
    <t>LCD Display</t>
  </si>
  <si>
    <t>LED indicators</t>
  </si>
  <si>
    <t xml:space="preserve">	
Kingbright</t>
  </si>
  <si>
    <t>WP154A4SUREQBFZGC</t>
  </si>
  <si>
    <t>LED RGB CLEAR T-1 3/4 T/H</t>
  </si>
  <si>
    <t>Digikey</t>
  </si>
  <si>
    <t>RGB LED</t>
  </si>
  <si>
    <t>Connectors</t>
  </si>
  <si>
    <t>Header CONN</t>
  </si>
  <si>
    <t>Molex</t>
  </si>
  <si>
    <t>Connector Header Through Hole 2 position 0.100" (2.54mm)</t>
  </si>
  <si>
    <t>Header</t>
  </si>
  <si>
    <t>Arduino Shield Connectors</t>
  </si>
  <si>
    <t>Shield stacking headers for Arduino (R3 Compatible)</t>
  </si>
  <si>
    <t>Stacking Shield CONN</t>
  </si>
  <si>
    <t>Arduino LCD Header</t>
  </si>
  <si>
    <t>Antrader</t>
  </si>
  <si>
    <t>B07GP3TLH9</t>
  </si>
  <si>
    <t>2.54mm 16Pin Single Row PBC Female Pin Header Socket Connector Strip</t>
  </si>
  <si>
    <t>16 Pin Header</t>
  </si>
  <si>
    <t xml:space="preserve">Passive Compnents </t>
  </si>
  <si>
    <t xml:space="preserve">300 Ohm Resistor </t>
  </si>
  <si>
    <t>YAGEO</t>
  </si>
  <si>
    <t>RC0805JR-07330RL</t>
  </si>
  <si>
    <t>RES 330 OHM 5% 1/8W 0805</t>
  </si>
  <si>
    <t>300 Ohm Resistor</t>
  </si>
  <si>
    <t xml:space="preserve">10k Ohm Resistor </t>
  </si>
  <si>
    <t>RC0805FR-0710KL</t>
  </si>
  <si>
    <t>RES 10K OHM 1% 1/8W 0805</t>
  </si>
  <si>
    <t>10k Ohm Resistor</t>
  </si>
  <si>
    <t>Potentiometer</t>
  </si>
  <si>
    <t>Bourns</t>
  </si>
  <si>
    <t>3362P-1-103LF</t>
  </si>
  <si>
    <t>TRIMMER 10K OHM 0.5W PC PIN TOP</t>
  </si>
  <si>
    <t>Trimmer</t>
  </si>
  <si>
    <t>SMD Diode</t>
  </si>
  <si>
    <t>MDD</t>
  </si>
  <si>
    <t>1N4148W</t>
  </si>
  <si>
    <t>Diode Standard 100 V 150mA Surface Mount SOD-123</t>
  </si>
  <si>
    <t>Diode</t>
  </si>
  <si>
    <t>Switch</t>
  </si>
  <si>
    <t>E-Switch</t>
  </si>
  <si>
    <t>EG1218</t>
  </si>
  <si>
    <t>Slide Switch SPDT Through Hole</t>
  </si>
  <si>
    <t>Onboard Switch</t>
  </si>
  <si>
    <t>IR Sensor and Remote</t>
  </si>
  <si>
    <t>DFRobot</t>
  </si>
  <si>
    <t>Infrared Remote &amp; IR Receiver Combo Arduino Compatible</t>
  </si>
  <si>
    <t>Jameco</t>
  </si>
  <si>
    <t>IR sensor and Remote</t>
  </si>
  <si>
    <t>Power</t>
  </si>
  <si>
    <t>9V Batteries</t>
  </si>
  <si>
    <t>Duracell</t>
  </si>
  <si>
    <t>MN1604B4</t>
  </si>
  <si>
    <t>Duracell Coppertop 9V Battery (Pack of 4)</t>
  </si>
  <si>
    <t>9V Battery Connector</t>
  </si>
  <si>
    <t>RFAdapter</t>
  </si>
  <si>
    <t>B0882VV74L</t>
  </si>
  <si>
    <t>9v Battery Clip with 5.5mm/2.1mm Male DC Plug</t>
  </si>
  <si>
    <t>Power Adapter</t>
  </si>
  <si>
    <t>Corporate Computer</t>
  </si>
  <si>
    <t>LJH -186</t>
  </si>
  <si>
    <t>9VDC 1A Arduino Compatible Power Supply Adapter 110V AC 5.5 x 2.1mm Tip</t>
  </si>
  <si>
    <t>9V Battery Adapter</t>
  </si>
  <si>
    <t>EDA</t>
  </si>
  <si>
    <t>PCB Fabrication</t>
  </si>
  <si>
    <t>OshPark</t>
  </si>
  <si>
    <t>n/a</t>
  </si>
  <si>
    <t>Layout to house and control LCD display, LED indicators, and Voltage Booster Module</t>
  </si>
  <si>
    <t>Component Housing</t>
  </si>
  <si>
    <t>3D Enclosure v1</t>
  </si>
  <si>
    <t>EPL</t>
  </si>
  <si>
    <t>3D Enclosure for Component Housing</t>
  </si>
  <si>
    <t>3DPrinting</t>
  </si>
  <si>
    <t>3D Enclosure v2</t>
  </si>
  <si>
    <t xml:space="preserve">Total Cost for all Components: </t>
  </si>
  <si>
    <t>Revisions</t>
  </si>
  <si>
    <t>Date</t>
  </si>
  <si>
    <t>Total Cost Per Device:</t>
  </si>
  <si>
    <t>v1: Added Headers for PCB</t>
  </si>
  <si>
    <t>Total Cost for all 4 Devices:</t>
  </si>
  <si>
    <t>v2: Added 9V Battery Connector</t>
  </si>
  <si>
    <t>v3: Added IR sensor and Remote</t>
  </si>
  <si>
    <t>v4: Added Toggle Switch</t>
  </si>
  <si>
    <t>v5: Added PCB</t>
  </si>
  <si>
    <t>v6: Added 3D enclosure v1</t>
  </si>
  <si>
    <t>v7: Added 3D enclousre 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</si>
</sst>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mm/dd/yyyy"/>
  </numFmts>
  <fonts count="11">
    <font>
      <sz val="10.0"/>
      <color rgb="FF000000"/>
      <name val="Arial"/>
      <scheme val="minor"/>
    </font>
    <font>
      <b/>
      <sz val="24.0"/>
      <color theme="1"/>
      <name val="Times New Roman"/>
    </font>
    <font/>
    <font>
      <sz val="12.0"/>
      <color theme="1"/>
      <name val="Times New Roman"/>
    </font>
    <font>
      <b/>
      <sz val="12.0"/>
      <color theme="1"/>
      <name val="Times New Roman"/>
    </font>
    <font>
      <u/>
      <sz val="12.0"/>
      <color rgb="FF0000FF"/>
      <name val="Times New Roman"/>
    </font>
    <font>
      <sz val="11.0"/>
      <color rgb="FF000000"/>
      <name val="Roboto"/>
    </font>
    <font>
      <sz val="12.0"/>
      <color rgb="FF0F1111"/>
      <name val="Times New Roman"/>
    </font>
    <font>
      <u/>
      <sz val="12.0"/>
      <color rgb="FF0000FF"/>
      <name val="Times New Roman"/>
    </font>
    <font>
      <sz val="12.0"/>
      <color rgb="FF333333"/>
      <name val="Times New Roman"/>
    </font>
    <font>
      <b/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3" fontId="4" numFmtId="0" xfId="0" applyAlignment="1" applyBorder="1" applyFill="1" applyFont="1">
      <alignment horizontal="center" readingOrder="0"/>
    </xf>
    <xf borderId="4" fillId="3" fontId="4" numFmtId="164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4" fillId="4" fontId="6" numFmtId="164" xfId="0" applyAlignment="1" applyBorder="1" applyFill="1" applyFont="1" applyNumberFormat="1">
      <alignment horizontal="center" readingOrder="0" vertical="bottom"/>
    </xf>
    <xf borderId="4" fillId="4" fontId="7" numFmtId="0" xfId="0" applyAlignment="1" applyBorder="1" applyFont="1">
      <alignment horizontal="center" readingOrder="0"/>
    </xf>
    <xf borderId="4" fillId="4" fontId="6" numFmtId="164" xfId="0" applyAlignment="1" applyBorder="1" applyFont="1" applyNumberFormat="1">
      <alignment horizontal="center" readingOrder="0"/>
    </xf>
    <xf borderId="4" fillId="4" fontId="8" numFmtId="0" xfId="0" applyAlignment="1" applyBorder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4" fillId="4" fontId="9" numFmtId="0" xfId="0" applyAlignment="1" applyBorder="1" applyFont="1">
      <alignment horizontal="center" readingOrder="0"/>
    </xf>
    <xf borderId="4" fillId="0" fontId="3" numFmtId="164" xfId="0" applyAlignment="1" applyBorder="1" applyFont="1" applyNumberFormat="1">
      <alignment horizontal="center"/>
    </xf>
    <xf borderId="4" fillId="5" fontId="3" numFmtId="0" xfId="0" applyAlignment="1" applyBorder="1" applyFill="1" applyFont="1">
      <alignment horizontal="center" readingOrder="0"/>
    </xf>
    <xf borderId="0" fillId="4" fontId="10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6.jpg"/><Relationship Id="rId11" Type="http://schemas.openxmlformats.org/officeDocument/2006/relationships/image" Target="../media/image6.jpg"/><Relationship Id="rId10" Type="http://schemas.openxmlformats.org/officeDocument/2006/relationships/image" Target="../media/image18.jpg"/><Relationship Id="rId13" Type="http://schemas.openxmlformats.org/officeDocument/2006/relationships/image" Target="../media/image20.jpg"/><Relationship Id="rId12" Type="http://schemas.openxmlformats.org/officeDocument/2006/relationships/image" Target="../media/image5.jpg"/><Relationship Id="rId1" Type="http://schemas.openxmlformats.org/officeDocument/2006/relationships/image" Target="../media/image9.png"/><Relationship Id="rId2" Type="http://schemas.openxmlformats.org/officeDocument/2006/relationships/image" Target="../media/image1.png"/><Relationship Id="rId3" Type="http://schemas.openxmlformats.org/officeDocument/2006/relationships/image" Target="../media/image19.png"/><Relationship Id="rId4" Type="http://schemas.openxmlformats.org/officeDocument/2006/relationships/image" Target="../media/image11.png"/><Relationship Id="rId9" Type="http://schemas.openxmlformats.org/officeDocument/2006/relationships/image" Target="../media/image17.jpg"/><Relationship Id="rId15" Type="http://schemas.openxmlformats.org/officeDocument/2006/relationships/image" Target="../media/image3.png"/><Relationship Id="rId14" Type="http://schemas.openxmlformats.org/officeDocument/2006/relationships/image" Target="../media/image14.jpg"/><Relationship Id="rId17" Type="http://schemas.openxmlformats.org/officeDocument/2006/relationships/image" Target="../media/image13.jpg"/><Relationship Id="rId16" Type="http://schemas.openxmlformats.org/officeDocument/2006/relationships/image" Target="../media/image10.jpg"/><Relationship Id="rId5" Type="http://schemas.openxmlformats.org/officeDocument/2006/relationships/image" Target="../media/image4.png"/><Relationship Id="rId19" Type="http://schemas.openxmlformats.org/officeDocument/2006/relationships/image" Target="../media/image15.png"/><Relationship Id="rId6" Type="http://schemas.openxmlformats.org/officeDocument/2006/relationships/image" Target="../media/image8.jpg"/><Relationship Id="rId18" Type="http://schemas.openxmlformats.org/officeDocument/2006/relationships/image" Target="../media/image12.jpg"/><Relationship Id="rId7" Type="http://schemas.openxmlformats.org/officeDocument/2006/relationships/image" Target="../media/image7.jpg"/><Relationship Id="rId8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14</xdr:row>
      <xdr:rowOff>66675</xdr:rowOff>
    </xdr:from>
    <xdr:ext cx="723900" cy="723900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161925</xdr:colOff>
      <xdr:row>8</xdr:row>
      <xdr:rowOff>9525</xdr:rowOff>
    </xdr:from>
    <xdr:ext cx="647700" cy="657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161925</xdr:colOff>
      <xdr:row>13</xdr:row>
      <xdr:rowOff>114300</xdr:rowOff>
    </xdr:from>
    <xdr:ext cx="723900" cy="723900"/>
    <xdr:pic>
      <xdr:nvPicPr>
        <xdr:cNvPr id="0" name="image1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8</xdr:row>
      <xdr:rowOff>742950</xdr:rowOff>
    </xdr:from>
    <xdr:ext cx="942975" cy="723900"/>
    <xdr:pic>
      <xdr:nvPicPr>
        <xdr:cNvPr id="0" name="image1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657225</xdr:colOff>
      <xdr:row>14</xdr:row>
      <xdr:rowOff>962025</xdr:rowOff>
    </xdr:from>
    <xdr:ext cx="847725" cy="866775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752475" cy="752475"/>
    <xdr:pic>
      <xdr:nvPicPr>
        <xdr:cNvPr id="0" name="image8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752475" cy="752475"/>
    <xdr:pic>
      <xdr:nvPicPr>
        <xdr:cNvPr id="0" name="image7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209675" cy="609600"/>
    <xdr:pic>
      <xdr:nvPicPr>
        <xdr:cNvPr id="0" name="image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1047750" cy="790575"/>
    <xdr:pic>
      <xdr:nvPicPr>
        <xdr:cNvPr id="0" name="image17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838200" cy="838200"/>
    <xdr:pic>
      <xdr:nvPicPr>
        <xdr:cNvPr id="0" name="image1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695325" cy="695325"/>
    <xdr:pic>
      <xdr:nvPicPr>
        <xdr:cNvPr id="0" name="image6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1009650" cy="742950"/>
    <xdr:pic>
      <xdr:nvPicPr>
        <xdr:cNvPr id="0" name="image5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</xdr:row>
      <xdr:rowOff>0</xdr:rowOff>
    </xdr:from>
    <xdr:ext cx="742950" cy="742950"/>
    <xdr:pic>
      <xdr:nvPicPr>
        <xdr:cNvPr id="0" name="image2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847725" cy="847725"/>
    <xdr:pic>
      <xdr:nvPicPr>
        <xdr:cNvPr id="0" name="image2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</xdr:row>
      <xdr:rowOff>0</xdr:rowOff>
    </xdr:from>
    <xdr:ext cx="962025" cy="962025"/>
    <xdr:pic>
      <xdr:nvPicPr>
        <xdr:cNvPr id="0" name="image14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</xdr:row>
      <xdr:rowOff>0</xdr:rowOff>
    </xdr:from>
    <xdr:ext cx="962025" cy="962025"/>
    <xdr:pic>
      <xdr:nvPicPr>
        <xdr:cNvPr id="0" name="image3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18</xdr:row>
      <xdr:rowOff>0</xdr:rowOff>
    </xdr:from>
    <xdr:ext cx="1209675" cy="200025"/>
    <xdr:pic>
      <xdr:nvPicPr>
        <xdr:cNvPr id="0" name="image10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19</xdr:row>
      <xdr:rowOff>0</xdr:rowOff>
    </xdr:from>
    <xdr:ext cx="981075" cy="1028700"/>
    <xdr:pic>
      <xdr:nvPicPr>
        <xdr:cNvPr id="0" name="image13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20</xdr:row>
      <xdr:rowOff>0</xdr:rowOff>
    </xdr:from>
    <xdr:ext cx="1076325" cy="876300"/>
    <xdr:pic>
      <xdr:nvPicPr>
        <xdr:cNvPr id="0" name="image12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21</xdr:row>
      <xdr:rowOff>0</xdr:rowOff>
    </xdr:from>
    <xdr:ext cx="1209675" cy="866775"/>
    <xdr:pic>
      <xdr:nvPicPr>
        <xdr:cNvPr id="0" name="image15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22</xdr:row>
      <xdr:rowOff>0</xdr:rowOff>
    </xdr:from>
    <xdr:ext cx="971550" cy="962025"/>
    <xdr:pic>
      <xdr:nvPicPr>
        <xdr:cNvPr id="0" name="image1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oshpark.com/" TargetMode="External"/><Relationship Id="rId11" Type="http://schemas.openxmlformats.org/officeDocument/2006/relationships/hyperlink" Target="https://www.digikey.com/short/ntbppq7n" TargetMode="External"/><Relationship Id="rId22" Type="http://schemas.openxmlformats.org/officeDocument/2006/relationships/hyperlink" Target="http://psu-epl.github.io/doc/equip/printer/3D-Printers.html" TargetMode="External"/><Relationship Id="rId10" Type="http://schemas.openxmlformats.org/officeDocument/2006/relationships/hyperlink" Target="https://a.co/d/b6fevxA" TargetMode="External"/><Relationship Id="rId21" Type="http://schemas.openxmlformats.org/officeDocument/2006/relationships/hyperlink" Target="http://psu-epl.github.io/doc/equip/printer/3D-Printers.html" TargetMode="External"/><Relationship Id="rId13" Type="http://schemas.openxmlformats.org/officeDocument/2006/relationships/hyperlink" Target="https://www.digikey.com/en/products/detail/bourns-inc./3362P-1-103LF/1088412?utm_adgroup=Trimmer%20Potentiometers&amp;utm_source=google&amp;utm_medium=cpc&amp;utm_campaign=Shopping_Product_Potentiometers%2C%20Variable%20Resistors_NEW&amp;utm_term=&amp;utm_content=Trimmer%20Potentiometers&amp;gclid=CjwKCAiA68ebBhB-EiwALVC-NsRlTBuUqK84lyRqL9erEtJFxpT2j546NVwW3IO8vzYztX8XfyfPFRoC2JsQAvD_BwE" TargetMode="External"/><Relationship Id="rId24" Type="http://schemas.openxmlformats.org/officeDocument/2006/relationships/vmlDrawing" Target="../drawings/vmlDrawing1.vml"/><Relationship Id="rId12" Type="http://schemas.openxmlformats.org/officeDocument/2006/relationships/hyperlink" Target="https://www.digikey.com/short/373h2zrv" TargetMode="External"/><Relationship Id="rId23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www.amazon.com/ELEGOO-Board-ATmega328P-ATMEGA16U2-Compliant/dp/B01EWOE0UU" TargetMode="External"/><Relationship Id="rId3" Type="http://schemas.openxmlformats.org/officeDocument/2006/relationships/hyperlink" Target="https://a.co/d/hY13WqR" TargetMode="External"/><Relationship Id="rId4" Type="http://schemas.openxmlformats.org/officeDocument/2006/relationships/hyperlink" Target="https://a.co/d/2gN0GyB" TargetMode="External"/><Relationship Id="rId9" Type="http://schemas.openxmlformats.org/officeDocument/2006/relationships/hyperlink" Target="https://www.adafruit.com/product/85" TargetMode="External"/><Relationship Id="rId15" Type="http://schemas.openxmlformats.org/officeDocument/2006/relationships/hyperlink" Target="https://www.digikey.com/en/products/detail/e-switch/EG1218/101726" TargetMode="External"/><Relationship Id="rId14" Type="http://schemas.openxmlformats.org/officeDocument/2006/relationships/hyperlink" Target="https://www.digikey.com/en/products/detail/nextgen-components,-inc./1N4148W%2520T4/14825027?utm_adgroup=Discrete%20Semiconductor%20Products&amp;utm_source=google&amp;utm_medium=cpc&amp;utm_campaign=Shopping_DK%2BSupplier_NextGen%20Components&amp;utm_term=&amp;utm_content=Discrete%20Semiconductor%20Products&amp;gclid=CjwKCAiA68ebBhB-EiwALVC-NmAi6DXK5qaUIsjD9igbIlLaUy02nq5KYiPE0LyWNnqtaWpUvoBQ7BoC4o8QAvD_BwE" TargetMode="External"/><Relationship Id="rId17" Type="http://schemas.openxmlformats.org/officeDocument/2006/relationships/hyperlink" Target="https://a.co/d/fda0Lso" TargetMode="External"/><Relationship Id="rId16" Type="http://schemas.openxmlformats.org/officeDocument/2006/relationships/hyperlink" Target="https://www.jameco.com/z/DFR0107-DFRobot-Infrared-Remote-IR-Receiver-Combo-Arduino-Compatible_2152315.html" TargetMode="External"/><Relationship Id="rId5" Type="http://schemas.openxmlformats.org/officeDocument/2006/relationships/hyperlink" Target="https://www.adafruit.com/product/3218" TargetMode="External"/><Relationship Id="rId19" Type="http://schemas.openxmlformats.org/officeDocument/2006/relationships/hyperlink" Target="https://a.co/d/gGLW0Xa" TargetMode="External"/><Relationship Id="rId6" Type="http://schemas.openxmlformats.org/officeDocument/2006/relationships/hyperlink" Target="https://a.co/d/4aTC4eN" TargetMode="External"/><Relationship Id="rId18" Type="http://schemas.openxmlformats.org/officeDocument/2006/relationships/hyperlink" Target="https://a.co/d/hpMY8ct" TargetMode="External"/><Relationship Id="rId7" Type="http://schemas.openxmlformats.org/officeDocument/2006/relationships/hyperlink" Target="https://www.digikey.ca/short/cf37n9db" TargetMode="External"/><Relationship Id="rId8" Type="http://schemas.openxmlformats.org/officeDocument/2006/relationships/hyperlink" Target="https://www.digikey.com/en/products/detail/molex/0022284028/314032?utm_adgroup=Connectors%2C%20Interconnects&amp;utm_source=google&amp;utm_medium=cpc&amp;utm_campaign=Shopping_Supplier_Molex_0900_Co-op&amp;utm_term=&amp;utm_content=Connectors%2C%20Interconnects&amp;gclid=CjwKCAiA68ebBhB-EiwALVC-Nv5JJRCJ1rVXLFdC2TafRrExEx5ycCjK44ladfh4Qbcv07do4JoKzBoCMJQ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22.88"/>
    <col customWidth="1" min="3" max="3" width="17.63"/>
    <col customWidth="1" min="4" max="4" width="22.5"/>
    <col customWidth="1" min="5" max="5" width="8.63"/>
    <col customWidth="1" min="6" max="6" width="15.88"/>
    <col customWidth="1" min="7" max="7" width="12.75"/>
    <col customWidth="1" min="8" max="8" width="71.25"/>
    <col customWidth="1" min="9" max="9" width="13.38"/>
    <col customWidth="1" min="10" max="11" width="9.75"/>
    <col customWidth="1" min="12" max="12" width="10.63"/>
    <col customWidth="1" min="13" max="13" width="19.13"/>
    <col customWidth="1" min="14" max="14" width="4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5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59.25" customHeight="1">
      <c r="A3" s="7" t="s">
        <v>14</v>
      </c>
      <c r="B3" s="8" t="s">
        <v>15</v>
      </c>
      <c r="C3" s="8" t="s">
        <v>16</v>
      </c>
      <c r="D3" s="8">
        <v>7.46591610715E11</v>
      </c>
      <c r="E3" s="8">
        <v>1.0</v>
      </c>
      <c r="F3" s="8"/>
      <c r="G3" s="8">
        <v>4.0</v>
      </c>
      <c r="H3" s="8" t="s">
        <v>17</v>
      </c>
      <c r="I3" s="8">
        <v>4.0</v>
      </c>
      <c r="J3" s="9">
        <v>17.99</v>
      </c>
      <c r="K3" s="9">
        <f>J3*I3</f>
        <v>71.96</v>
      </c>
      <c r="L3" s="10" t="s">
        <v>18</v>
      </c>
      <c r="M3" s="11" t="s">
        <v>19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59.25" customHeight="1">
      <c r="A4" s="7" t="s">
        <v>20</v>
      </c>
      <c r="B4" s="8" t="s">
        <v>21</v>
      </c>
      <c r="C4" s="8" t="s">
        <v>22</v>
      </c>
      <c r="D4" s="8" t="s">
        <v>23</v>
      </c>
      <c r="E4" s="8">
        <v>10.0</v>
      </c>
      <c r="F4" s="8"/>
      <c r="G4" s="8">
        <v>4.0</v>
      </c>
      <c r="H4" s="8" t="s">
        <v>24</v>
      </c>
      <c r="I4" s="8">
        <v>1.0</v>
      </c>
      <c r="J4" s="9">
        <f>K4/E4</f>
        <v>1.099</v>
      </c>
      <c r="K4" s="9">
        <v>10.99</v>
      </c>
      <c r="L4" s="10" t="s">
        <v>18</v>
      </c>
      <c r="M4" s="11" t="s">
        <v>21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ht="60.75" customHeight="1">
      <c r="A5" s="7" t="s">
        <v>25</v>
      </c>
      <c r="B5" s="8" t="s">
        <v>26</v>
      </c>
      <c r="C5" s="8" t="s">
        <v>27</v>
      </c>
      <c r="D5" s="8" t="s">
        <v>28</v>
      </c>
      <c r="E5" s="8">
        <v>2.0</v>
      </c>
      <c r="F5" s="8"/>
      <c r="G5" s="8">
        <v>4.0</v>
      </c>
      <c r="H5" s="8" t="s">
        <v>29</v>
      </c>
      <c r="I5" s="8">
        <v>2.0</v>
      </c>
      <c r="J5" s="9">
        <f>K5/G5</f>
        <v>5.495</v>
      </c>
      <c r="K5" s="9">
        <v>21.98</v>
      </c>
      <c r="L5" s="10" t="s">
        <v>18</v>
      </c>
      <c r="M5" s="11" t="s">
        <v>30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62.25" customHeight="1">
      <c r="A6" s="12"/>
      <c r="B6" s="8" t="s">
        <v>31</v>
      </c>
      <c r="C6" s="8" t="s">
        <v>32</v>
      </c>
      <c r="D6" s="8">
        <v>3218.0</v>
      </c>
      <c r="E6" s="8">
        <v>1.0</v>
      </c>
      <c r="F6" s="8"/>
      <c r="G6" s="8">
        <v>4.0</v>
      </c>
      <c r="H6" s="8" t="s">
        <v>33</v>
      </c>
      <c r="I6" s="8">
        <v>4.0</v>
      </c>
      <c r="J6" s="9">
        <v>3.95</v>
      </c>
      <c r="K6" s="9">
        <f>J6*I6</f>
        <v>15.8</v>
      </c>
      <c r="L6" s="10" t="s">
        <v>32</v>
      </c>
      <c r="M6" s="11" t="s">
        <v>31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66.0" customHeight="1">
      <c r="A7" s="7" t="s">
        <v>34</v>
      </c>
      <c r="B7" s="8" t="s">
        <v>35</v>
      </c>
      <c r="C7" s="8" t="s">
        <v>36</v>
      </c>
      <c r="D7" s="8">
        <v>16497.0</v>
      </c>
      <c r="E7" s="8">
        <v>2.0</v>
      </c>
      <c r="F7" s="8"/>
      <c r="G7" s="8">
        <v>4.0</v>
      </c>
      <c r="H7" s="8" t="s">
        <v>37</v>
      </c>
      <c r="I7" s="8">
        <v>2.0</v>
      </c>
      <c r="J7" s="9">
        <f>K7/G7</f>
        <v>4.5</v>
      </c>
      <c r="K7" s="9">
        <v>18.0</v>
      </c>
      <c r="L7" s="10" t="s">
        <v>18</v>
      </c>
      <c r="M7" s="11" t="s">
        <v>38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54.75" customHeight="1">
      <c r="A8" s="12"/>
      <c r="B8" s="8" t="s">
        <v>39</v>
      </c>
      <c r="C8" s="8" t="s">
        <v>40</v>
      </c>
      <c r="D8" s="8" t="s">
        <v>41</v>
      </c>
      <c r="E8" s="8">
        <v>1.0</v>
      </c>
      <c r="F8" s="8"/>
      <c r="G8" s="8">
        <v>4.0</v>
      </c>
      <c r="H8" s="8" t="s">
        <v>42</v>
      </c>
      <c r="I8" s="8">
        <v>4.0</v>
      </c>
      <c r="J8" s="9">
        <v>3.01</v>
      </c>
      <c r="K8" s="9">
        <f t="shared" ref="K8:K9" si="1">J8*I8</f>
        <v>12.04</v>
      </c>
      <c r="L8" s="10" t="s">
        <v>43</v>
      </c>
      <c r="M8" s="11" t="s">
        <v>44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58.5" customHeight="1">
      <c r="A9" s="7" t="s">
        <v>45</v>
      </c>
      <c r="B9" s="8" t="s">
        <v>46</v>
      </c>
      <c r="C9" s="8" t="s">
        <v>47</v>
      </c>
      <c r="D9" s="8">
        <v>2.2284028E7</v>
      </c>
      <c r="E9" s="8">
        <v>2.0</v>
      </c>
      <c r="F9" s="8"/>
      <c r="G9" s="8">
        <v>8.0</v>
      </c>
      <c r="H9" s="8" t="s">
        <v>48</v>
      </c>
      <c r="I9" s="8">
        <v>2.0</v>
      </c>
      <c r="J9" s="13">
        <v>0.28</v>
      </c>
      <c r="K9" s="9">
        <f t="shared" si="1"/>
        <v>0.56</v>
      </c>
      <c r="L9" s="10" t="s">
        <v>43</v>
      </c>
      <c r="M9" s="11" t="s">
        <v>49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58.5" customHeight="1">
      <c r="A10" s="12"/>
      <c r="B10" s="8" t="s">
        <v>50</v>
      </c>
      <c r="C10" s="8" t="s">
        <v>32</v>
      </c>
      <c r="D10" s="8">
        <v>85.0</v>
      </c>
      <c r="E10" s="8">
        <v>6.0</v>
      </c>
      <c r="F10" s="8"/>
      <c r="G10" s="8">
        <v>4.0</v>
      </c>
      <c r="H10" s="8" t="s">
        <v>51</v>
      </c>
      <c r="I10" s="8">
        <v>1.0</v>
      </c>
      <c r="J10" s="13">
        <f t="shared" ref="J10:J11" si="2">K10/E10</f>
        <v>0.325</v>
      </c>
      <c r="K10" s="13">
        <v>1.95</v>
      </c>
      <c r="L10" s="10" t="s">
        <v>32</v>
      </c>
      <c r="M10" s="11" t="s">
        <v>52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58.5" customHeight="1">
      <c r="A11" s="12"/>
      <c r="B11" s="8" t="s">
        <v>53</v>
      </c>
      <c r="C11" s="8" t="s">
        <v>54</v>
      </c>
      <c r="D11" s="8" t="s">
        <v>55</v>
      </c>
      <c r="E11" s="8">
        <v>40.0</v>
      </c>
      <c r="F11" s="8"/>
      <c r="G11" s="8">
        <v>4.0</v>
      </c>
      <c r="H11" s="8" t="s">
        <v>56</v>
      </c>
      <c r="I11" s="8">
        <v>1.0</v>
      </c>
      <c r="J11" s="13">
        <f t="shared" si="2"/>
        <v>0.16225</v>
      </c>
      <c r="K11" s="13">
        <v>6.49</v>
      </c>
      <c r="L11" s="10" t="s">
        <v>18</v>
      </c>
      <c r="M11" s="11" t="s">
        <v>57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58.5" customHeight="1">
      <c r="A12" s="7" t="s">
        <v>58</v>
      </c>
      <c r="B12" s="8" t="s">
        <v>59</v>
      </c>
      <c r="C12" s="8" t="s">
        <v>60</v>
      </c>
      <c r="D12" s="8" t="s">
        <v>61</v>
      </c>
      <c r="E12" s="8">
        <v>1.0</v>
      </c>
      <c r="F12" s="8"/>
      <c r="G12" s="8">
        <v>8.0</v>
      </c>
      <c r="H12" s="8" t="s">
        <v>62</v>
      </c>
      <c r="I12" s="8">
        <v>8.0</v>
      </c>
      <c r="J12" s="9">
        <v>0.1</v>
      </c>
      <c r="K12" s="9">
        <f t="shared" ref="K12:K17" si="3">J12*I12</f>
        <v>0.8</v>
      </c>
      <c r="L12" s="10" t="s">
        <v>43</v>
      </c>
      <c r="M12" s="11" t="s">
        <v>63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66.75" customHeight="1">
      <c r="A13" s="12"/>
      <c r="B13" s="8" t="s">
        <v>64</v>
      </c>
      <c r="C13" s="8" t="s">
        <v>60</v>
      </c>
      <c r="D13" s="8" t="s">
        <v>65</v>
      </c>
      <c r="E13" s="8">
        <v>1.0</v>
      </c>
      <c r="F13" s="8"/>
      <c r="G13" s="8">
        <v>4.0</v>
      </c>
      <c r="H13" s="8" t="s">
        <v>66</v>
      </c>
      <c r="I13" s="8">
        <v>4.0</v>
      </c>
      <c r="J13" s="9">
        <v>0.1</v>
      </c>
      <c r="K13" s="9">
        <f t="shared" si="3"/>
        <v>0.4</v>
      </c>
      <c r="L13" s="10" t="s">
        <v>43</v>
      </c>
      <c r="M13" s="11" t="s">
        <v>67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75.75" customHeight="1">
      <c r="A14" s="12"/>
      <c r="B14" s="8" t="s">
        <v>68</v>
      </c>
      <c r="C14" s="14" t="s">
        <v>69</v>
      </c>
      <c r="D14" s="14" t="s">
        <v>70</v>
      </c>
      <c r="E14" s="8">
        <v>1.0</v>
      </c>
      <c r="F14" s="8"/>
      <c r="G14" s="8">
        <v>4.0</v>
      </c>
      <c r="H14" s="8" t="s">
        <v>71</v>
      </c>
      <c r="I14" s="8">
        <v>4.0</v>
      </c>
      <c r="J14" s="15">
        <v>1.03</v>
      </c>
      <c r="K14" s="9">
        <f t="shared" si="3"/>
        <v>4.12</v>
      </c>
      <c r="L14" s="10" t="s">
        <v>43</v>
      </c>
      <c r="M14" s="16" t="s">
        <v>72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75.75" customHeight="1">
      <c r="A15" s="12"/>
      <c r="B15" s="8" t="s">
        <v>73</v>
      </c>
      <c r="C15" s="14" t="s">
        <v>74</v>
      </c>
      <c r="D15" s="14" t="s">
        <v>75</v>
      </c>
      <c r="E15" s="8">
        <v>1.0</v>
      </c>
      <c r="F15" s="8"/>
      <c r="G15" s="8">
        <v>4.0</v>
      </c>
      <c r="H15" s="8" t="s">
        <v>76</v>
      </c>
      <c r="I15" s="8">
        <v>4.0</v>
      </c>
      <c r="J15" s="15">
        <v>0.0455</v>
      </c>
      <c r="K15" s="9">
        <f t="shared" si="3"/>
        <v>0.182</v>
      </c>
      <c r="L15" s="10" t="s">
        <v>43</v>
      </c>
      <c r="M15" s="16" t="s">
        <v>77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75.75" customHeight="1">
      <c r="A16" s="12"/>
      <c r="B16" s="8" t="s">
        <v>78</v>
      </c>
      <c r="C16" s="14" t="s">
        <v>79</v>
      </c>
      <c r="D16" s="14" t="s">
        <v>80</v>
      </c>
      <c r="E16" s="8">
        <v>1.0</v>
      </c>
      <c r="F16" s="8"/>
      <c r="G16" s="8">
        <v>4.0</v>
      </c>
      <c r="H16" s="8" t="s">
        <v>81</v>
      </c>
      <c r="I16" s="8">
        <v>4.0</v>
      </c>
      <c r="J16" s="15">
        <v>0.76</v>
      </c>
      <c r="K16" s="9">
        <f t="shared" si="3"/>
        <v>3.04</v>
      </c>
      <c r="L16" s="10" t="s">
        <v>43</v>
      </c>
      <c r="M16" s="16" t="s">
        <v>82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75.75" customHeight="1">
      <c r="A17" s="12"/>
      <c r="B17" s="8" t="s">
        <v>83</v>
      </c>
      <c r="C17" s="14" t="s">
        <v>84</v>
      </c>
      <c r="D17" s="14">
        <v>2152315.0</v>
      </c>
      <c r="E17" s="8">
        <v>1.0</v>
      </c>
      <c r="F17" s="8"/>
      <c r="G17" s="8">
        <v>4.0</v>
      </c>
      <c r="H17" s="8" t="s">
        <v>85</v>
      </c>
      <c r="I17" s="8">
        <v>4.0</v>
      </c>
      <c r="J17" s="15">
        <v>7.49</v>
      </c>
      <c r="K17" s="9">
        <f t="shared" si="3"/>
        <v>29.96</v>
      </c>
      <c r="L17" s="9" t="s">
        <v>86</v>
      </c>
      <c r="M17" s="16" t="s">
        <v>87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75.75" customHeight="1">
      <c r="A18" s="7" t="s">
        <v>88</v>
      </c>
      <c r="B18" s="8" t="s">
        <v>89</v>
      </c>
      <c r="C18" s="14" t="s">
        <v>90</v>
      </c>
      <c r="D18" s="14" t="s">
        <v>91</v>
      </c>
      <c r="E18" s="8">
        <v>4.0</v>
      </c>
      <c r="F18" s="8"/>
      <c r="G18" s="8">
        <v>4.0</v>
      </c>
      <c r="H18" s="8" t="s">
        <v>92</v>
      </c>
      <c r="I18" s="8">
        <v>1.0</v>
      </c>
      <c r="J18" s="9">
        <f t="shared" ref="J18:J21" si="4">K18/E18</f>
        <v>3.0475</v>
      </c>
      <c r="K18" s="9">
        <v>12.19</v>
      </c>
      <c r="L18" s="17" t="s">
        <v>18</v>
      </c>
      <c r="M18" s="16" t="s">
        <v>89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56.25" customHeight="1">
      <c r="A19" s="12"/>
      <c r="B19" s="8" t="s">
        <v>93</v>
      </c>
      <c r="C19" s="14" t="s">
        <v>94</v>
      </c>
      <c r="D19" s="14" t="s">
        <v>95</v>
      </c>
      <c r="E19" s="8">
        <v>6.0</v>
      </c>
      <c r="F19" s="8"/>
      <c r="G19" s="8">
        <v>4.0</v>
      </c>
      <c r="H19" s="8" t="s">
        <v>96</v>
      </c>
      <c r="I19" s="8">
        <v>1.0</v>
      </c>
      <c r="J19" s="9">
        <f t="shared" si="4"/>
        <v>0.9983333333</v>
      </c>
      <c r="K19" s="9">
        <v>5.99</v>
      </c>
      <c r="L19" s="10" t="s">
        <v>18</v>
      </c>
      <c r="M19" s="11" t="s">
        <v>93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81.0" customHeight="1">
      <c r="A20" s="12"/>
      <c r="B20" s="8" t="s">
        <v>97</v>
      </c>
      <c r="C20" s="8" t="s">
        <v>98</v>
      </c>
      <c r="D20" s="18" t="s">
        <v>99</v>
      </c>
      <c r="E20" s="8">
        <v>1.0</v>
      </c>
      <c r="F20" s="8"/>
      <c r="G20" s="8">
        <v>4.0</v>
      </c>
      <c r="H20" s="8" t="s">
        <v>100</v>
      </c>
      <c r="I20" s="8">
        <v>4.0</v>
      </c>
      <c r="J20" s="9">
        <f t="shared" si="4"/>
        <v>7.49</v>
      </c>
      <c r="K20" s="9">
        <v>7.49</v>
      </c>
      <c r="L20" s="10" t="s">
        <v>18</v>
      </c>
      <c r="M20" s="11" t="s">
        <v>101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69.75" customHeight="1">
      <c r="A21" s="7" t="s">
        <v>102</v>
      </c>
      <c r="B21" s="8" t="s">
        <v>103</v>
      </c>
      <c r="C21" s="8" t="s">
        <v>104</v>
      </c>
      <c r="D21" s="8" t="s">
        <v>105</v>
      </c>
      <c r="E21" s="8">
        <v>4.0</v>
      </c>
      <c r="F21" s="8"/>
      <c r="G21" s="8">
        <v>4.0</v>
      </c>
      <c r="H21" s="8" t="s">
        <v>106</v>
      </c>
      <c r="I21" s="8">
        <v>1.0</v>
      </c>
      <c r="J21" s="9">
        <f t="shared" si="4"/>
        <v>7.1375</v>
      </c>
      <c r="K21" s="9">
        <v>28.55</v>
      </c>
      <c r="L21" s="8" t="s">
        <v>104</v>
      </c>
      <c r="M21" s="11" t="s">
        <v>104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75.75" customHeight="1">
      <c r="A22" s="7" t="s">
        <v>107</v>
      </c>
      <c r="B22" s="8" t="s">
        <v>108</v>
      </c>
      <c r="C22" s="8" t="s">
        <v>109</v>
      </c>
      <c r="D22" s="8" t="s">
        <v>105</v>
      </c>
      <c r="E22" s="8">
        <v>1.0</v>
      </c>
      <c r="F22" s="8"/>
      <c r="G22" s="8">
        <v>4.0</v>
      </c>
      <c r="H22" s="8" t="s">
        <v>110</v>
      </c>
      <c r="I22" s="8">
        <v>4.0</v>
      </c>
      <c r="J22" s="9">
        <v>15.0</v>
      </c>
      <c r="K22" s="9">
        <f t="shared" ref="K22:K23" si="5">J22*I22</f>
        <v>60</v>
      </c>
      <c r="L22" s="8" t="s">
        <v>109</v>
      </c>
      <c r="M22" s="11" t="s">
        <v>111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75.75" customHeight="1">
      <c r="A23" s="12"/>
      <c r="B23" s="8" t="s">
        <v>112</v>
      </c>
      <c r="C23" s="8" t="s">
        <v>109</v>
      </c>
      <c r="D23" s="8" t="s">
        <v>105</v>
      </c>
      <c r="E23" s="8">
        <v>1.0</v>
      </c>
      <c r="F23" s="8"/>
      <c r="G23" s="8">
        <v>4.0</v>
      </c>
      <c r="H23" s="8" t="s">
        <v>110</v>
      </c>
      <c r="I23" s="8">
        <v>4.0</v>
      </c>
      <c r="J23" s="9">
        <v>20.0</v>
      </c>
      <c r="K23" s="9">
        <f t="shared" si="5"/>
        <v>80</v>
      </c>
      <c r="L23" s="8" t="s">
        <v>109</v>
      </c>
      <c r="M23" s="11" t="s">
        <v>111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>
      <c r="A24" s="4"/>
      <c r="B24" s="4"/>
      <c r="C24" s="4"/>
      <c r="D24" s="4"/>
      <c r="E24" s="4"/>
      <c r="F24" s="4"/>
      <c r="G24" s="4"/>
      <c r="H24" s="12" t="s">
        <v>113</v>
      </c>
      <c r="K24" s="19">
        <f>sum(K3:K23)</f>
        <v>392.492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>
      <c r="A25" s="20" t="s">
        <v>114</v>
      </c>
      <c r="B25" s="8" t="s">
        <v>115</v>
      </c>
      <c r="C25" s="4"/>
      <c r="D25" s="4"/>
      <c r="E25" s="4"/>
      <c r="F25" s="4"/>
      <c r="G25" s="4"/>
      <c r="H25" s="21" t="s">
        <v>116</v>
      </c>
      <c r="J25" s="19">
        <f>J26/4</f>
        <v>96.89508333</v>
      </c>
      <c r="K25" s="2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>
      <c r="A26" s="23" t="s">
        <v>117</v>
      </c>
      <c r="B26" s="24">
        <v>44846.0</v>
      </c>
      <c r="C26" s="4"/>
      <c r="D26" s="4"/>
      <c r="E26" s="4"/>
      <c r="F26" s="4"/>
      <c r="G26" s="4"/>
      <c r="H26" s="12" t="s">
        <v>118</v>
      </c>
      <c r="J26" s="19">
        <f>(J3*G3)+(J4*G4)+(I5*G5)+(J6*G6)+(J7*G7)+(J8*G8)+(J9*G9)+(J10*G10)+(J11*G11)+(J12*G12)+(J13*G13)+(J14*G14)+(J15*G15)+(J16*G16)+(J17*G17)+(J18*G18)+(J19*G19)+(J20*G20)+(J21*G21)+(J22*G22)+(J23*G23)</f>
        <v>387.5803333</v>
      </c>
      <c r="K26" s="2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>
      <c r="A27" s="23" t="s">
        <v>119</v>
      </c>
      <c r="B27" s="24">
        <v>44865.0</v>
      </c>
      <c r="C27" s="4"/>
      <c r="D27" s="4"/>
      <c r="E27" s="4"/>
      <c r="F27" s="4"/>
      <c r="G27" s="4"/>
      <c r="H27" s="4"/>
      <c r="I27" s="4"/>
      <c r="J27" s="4"/>
      <c r="K27" s="22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>
      <c r="A28" s="23" t="s">
        <v>120</v>
      </c>
      <c r="B28" s="24">
        <v>44880.0</v>
      </c>
      <c r="C28" s="4"/>
      <c r="D28" s="4"/>
      <c r="E28" s="4"/>
      <c r="F28" s="4"/>
      <c r="G28" s="4"/>
      <c r="H28" s="4"/>
      <c r="I28" s="4"/>
      <c r="J28" s="4"/>
      <c r="K28" s="2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>
      <c r="A29" s="23" t="s">
        <v>121</v>
      </c>
      <c r="B29" s="24">
        <v>44882.0</v>
      </c>
      <c r="C29" s="4"/>
      <c r="D29" s="4"/>
      <c r="E29" s="4"/>
      <c r="F29" s="4"/>
      <c r="G29" s="4"/>
      <c r="H29" s="4"/>
      <c r="I29" s="4"/>
      <c r="J29" s="4"/>
      <c r="K29" s="2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>
      <c r="A30" s="23" t="s">
        <v>122</v>
      </c>
      <c r="B30" s="24">
        <v>44886.0</v>
      </c>
      <c r="C30" s="4"/>
      <c r="D30" s="4"/>
      <c r="E30" s="4"/>
      <c r="F30" s="4"/>
      <c r="G30" s="4"/>
      <c r="H30" s="4"/>
      <c r="I30" s="4"/>
      <c r="J30" s="4"/>
      <c r="K30" s="2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>
      <c r="A31" s="23" t="s">
        <v>123</v>
      </c>
      <c r="B31" s="25">
        <v>44896.0</v>
      </c>
      <c r="C31" s="4"/>
      <c r="D31" s="4"/>
      <c r="E31" s="4"/>
      <c r="F31" s="4"/>
      <c r="G31" s="4"/>
      <c r="H31" s="4"/>
      <c r="I31" s="4"/>
      <c r="J31" s="4"/>
      <c r="K31" s="22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>
      <c r="A32" s="23" t="s">
        <v>124</v>
      </c>
      <c r="B32" s="25">
        <v>44899.0</v>
      </c>
      <c r="C32" s="4"/>
      <c r="D32" s="4"/>
      <c r="E32" s="4"/>
      <c r="F32" s="4"/>
      <c r="G32" s="4"/>
      <c r="H32" s="4"/>
      <c r="I32" s="4"/>
      <c r="J32" s="4"/>
      <c r="K32" s="22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22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22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22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22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22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22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22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22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22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22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22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22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22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22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22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22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22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22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22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22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22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22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22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22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22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22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22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22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22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22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22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22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22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22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22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22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22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22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22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22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22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22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22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22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22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22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22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22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22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22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22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22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22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22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22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22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22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22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22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22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22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22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22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22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22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22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22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22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22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22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22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22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22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22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22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22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22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22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22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22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22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22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22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22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22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22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22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22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22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22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22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22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22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22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22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22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22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22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22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22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22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22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22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22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22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22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22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22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22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22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22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22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22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22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22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22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22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22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22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22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22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22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22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22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22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22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22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22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22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22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22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22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22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22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22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22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22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22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22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22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22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22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22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22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22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22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22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22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22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2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2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2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22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22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22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22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22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22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22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22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22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22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22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22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22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22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22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22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22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22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22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22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22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22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22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22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22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22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22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22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22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22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22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22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22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22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22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22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22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22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22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22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22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22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22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22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22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22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22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22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22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22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22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22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22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22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22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22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22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22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22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22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22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22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22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22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22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22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22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22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22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22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22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22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22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22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22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22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22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22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22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22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22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22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22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22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22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22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22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22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22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22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22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22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22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22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22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22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22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22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22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22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22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22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22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22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22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22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22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22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22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22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22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22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22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22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22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22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22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22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22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22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22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22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22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22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22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22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22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22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22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22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22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2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2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22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22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22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22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22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22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22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22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22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22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22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22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22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22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22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22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22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22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22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22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22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22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22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22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22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22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22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22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22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22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22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22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22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22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22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22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22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22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22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22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22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22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22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22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22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22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22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22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22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22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22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22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22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22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22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22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22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22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22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22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22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22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22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22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22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22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22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22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22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22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22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22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22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22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22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22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22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22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22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22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22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22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22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22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22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22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22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22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22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22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22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22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22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22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22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22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22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22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22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22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22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22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22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22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22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22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22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22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22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22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22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22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22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22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22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22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22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22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22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22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22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22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22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22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22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22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22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22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22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22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22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22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22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22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22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22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22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22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22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22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22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22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22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22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22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22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22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22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22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22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22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22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22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22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22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22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22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22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22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22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22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22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22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22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22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22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22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22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22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22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22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22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22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22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22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22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22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22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22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22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22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22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22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22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22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22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22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22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22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22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22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22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22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22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22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22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22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22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22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22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22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22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22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22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22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22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22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22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22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22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22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22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22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22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22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22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22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22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22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22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22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22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22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22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22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22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22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22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22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22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22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22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22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22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22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22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22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22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22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22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22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22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22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22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22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22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22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22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22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22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22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22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22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22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22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22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22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22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22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22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22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22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22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22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22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22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22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22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22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22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22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22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22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22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22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22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22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22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22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22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22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22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22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22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22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22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22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22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22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22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22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22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22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22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22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22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22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22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22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22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22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22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22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22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22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22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22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22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22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22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22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22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22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22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22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22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22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22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22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22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22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22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22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22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22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22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22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22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22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22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22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22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22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22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22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22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22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22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22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22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22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22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22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22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22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22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22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22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22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22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22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22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22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22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22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22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22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22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22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22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22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22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22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22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22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22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22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22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22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22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22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22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22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22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22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22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22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22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22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22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22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22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22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22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22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22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22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22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22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22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22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22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22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22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22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22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22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22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22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22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22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22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22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22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22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22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22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22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22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22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22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22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22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22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22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22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22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22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22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22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22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22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22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22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22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22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22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22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22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22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22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22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22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22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22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22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22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22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22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22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22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22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22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22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22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22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22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22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22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22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22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22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22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22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22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22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22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22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22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22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22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22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22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22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22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22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22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22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22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22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22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22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22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22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22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22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22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22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22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22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22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22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22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22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22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22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22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22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22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22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22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22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22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22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22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22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22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22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22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22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22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22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22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22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22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22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22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22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22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22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22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22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22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22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22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22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22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22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22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22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22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22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22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22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22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22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22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22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22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22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22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22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22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22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22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22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22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22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22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22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22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22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22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22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22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22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22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22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22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22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22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22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22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22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22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22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22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22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22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22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22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22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22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22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22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22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22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22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22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22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22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22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22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22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22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22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22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22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22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22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22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22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22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22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22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22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22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22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22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22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22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22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22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22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22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22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22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22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22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22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22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22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22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22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22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22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22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22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22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22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22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22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22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22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22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22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22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22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22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22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22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22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22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22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22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22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22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22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22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22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22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22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22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22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22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22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22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22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22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22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22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22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22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22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22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22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22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22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22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22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22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22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22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22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22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22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22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22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22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22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22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22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22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22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22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22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22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22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22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22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22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22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22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22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22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22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22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22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22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22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22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22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22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22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22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22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22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22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22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22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22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22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22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22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22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22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22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22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22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</row>
  </sheetData>
  <mergeCells count="4">
    <mergeCell ref="A1:M1"/>
    <mergeCell ref="H24:J24"/>
    <mergeCell ref="H25:I25"/>
    <mergeCell ref="H26:I26"/>
  </mergeCells>
  <hyperlinks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3"/>
  <legacyDrawing r:id="rId24"/>
</worksheet>
</file>