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<sst xmlns="http://schemas.openxmlformats.org/spreadsheetml/2006/main" count="99" uniqueCount="82">
  <si>
    <t>Bill of Materials</t>
  </si>
  <si>
    <t>Category</t>
  </si>
  <si>
    <t>Part Name</t>
  </si>
  <si>
    <t>Manufacturer</t>
  </si>
  <si>
    <t>Mfg Part Number</t>
  </si>
  <si>
    <t>Quantity</t>
  </si>
  <si>
    <t>Image</t>
  </si>
  <si>
    <t>Quanity Used</t>
  </si>
  <si>
    <t>Description</t>
  </si>
  <si>
    <t>Units Ordered</t>
  </si>
  <si>
    <t>Cost Each</t>
  </si>
  <si>
    <t>Cost Total</t>
  </si>
  <si>
    <t>Distributor</t>
  </si>
  <si>
    <t>Source</t>
  </si>
  <si>
    <t>Sensors</t>
  </si>
  <si>
    <t>Magnetic Door Sensor</t>
  </si>
  <si>
    <t>Dairzitv</t>
  </si>
  <si>
    <t>EWWE-87878</t>
  </si>
  <si>
    <t>Surface Mount Wired NC Door Contact Sensor (Pack of 10)</t>
  </si>
  <si>
    <t>Amazon</t>
  </si>
  <si>
    <t>Actuators</t>
  </si>
  <si>
    <t>Booster Module</t>
  </si>
  <si>
    <t>QINIZX</t>
  </si>
  <si>
    <t>B09BLQQRHL</t>
  </si>
  <si>
    <t>Voltage Generator Module Arc Pulse Booster (3V-4.2V boost 2000V) (Pack of 2)</t>
  </si>
  <si>
    <t>Voltage Booster</t>
  </si>
  <si>
    <t>Toggle Switch</t>
  </si>
  <si>
    <t>AdaFruit</t>
  </si>
  <si>
    <t>Illuminated Toggle Switch with Cover (Red) Actuation Style: Rocker</t>
  </si>
  <si>
    <t>Displays</t>
  </si>
  <si>
    <t>LCD Screen</t>
  </si>
  <si>
    <t>HiLetgo</t>
  </si>
  <si>
    <t>LCD Display Module DC 5V 16x2 Character LCM Blue Blacklight (Pack of 2)</t>
  </si>
  <si>
    <t>LCD Display</t>
  </si>
  <si>
    <t>LED indicators</t>
  </si>
  <si>
    <t xml:space="preserve">	
Kingbright</t>
  </si>
  <si>
    <t>WP7113GD</t>
  </si>
  <si>
    <t>Green 568nm LED Indication - Discrete 2.2V Radial</t>
  </si>
  <si>
    <t>Digikey</t>
  </si>
  <si>
    <t>Green LED</t>
  </si>
  <si>
    <t>Kingbright</t>
  </si>
  <si>
    <t>L57IID12V</t>
  </si>
  <si>
    <t>Red 617nm LED Indication - Discrete 2V Radial</t>
  </si>
  <si>
    <t>Red LED</t>
  </si>
  <si>
    <t>Buzzer Alarm</t>
  </si>
  <si>
    <t>Qianxin</t>
  </si>
  <si>
    <t>B01N7NHSY6</t>
  </si>
  <si>
    <t>5V Active Buzzer Electronic Alarm (Pack of 10)</t>
  </si>
  <si>
    <t xml:space="preserve">Passive Compnents </t>
  </si>
  <si>
    <t xml:space="preserve">300 Ohm Resistor </t>
  </si>
  <si>
    <t>YAGEO</t>
  </si>
  <si>
    <t>RC0805JR-07330RL</t>
  </si>
  <si>
    <t>RES 330 OHM 5% 1/8W 0805</t>
  </si>
  <si>
    <t>300 Ohm Resistor</t>
  </si>
  <si>
    <t xml:space="preserve">10k Ohm Resistor </t>
  </si>
  <si>
    <t>RC0805FR-0710KL</t>
  </si>
  <si>
    <t>RES 10K OHM 1% 1/8W 0805</t>
  </si>
  <si>
    <t>10k Ohm Resistor</t>
  </si>
  <si>
    <t>Power</t>
  </si>
  <si>
    <t>9V Batteries</t>
  </si>
  <si>
    <t>Duracell</t>
  </si>
  <si>
    <t>MN1604B4</t>
  </si>
  <si>
    <t>Duracell Coppertop 9V Battery (Pack of 4)</t>
  </si>
  <si>
    <t>9V Battery Connector</t>
  </si>
  <si>
    <t>RFAdapter</t>
  </si>
  <si>
    <t>B0882VV74L</t>
  </si>
  <si>
    <t>9v Battery Clip with 5.5mm/2.1mm Male DC Plug</t>
  </si>
  <si>
    <t>Power Adapter</t>
  </si>
  <si>
    <t>Corporate Computer</t>
  </si>
  <si>
    <t>LJH -186</t>
  </si>
  <si>
    <t>9VDC 1A Arduino Compatible Power Supply Adapter 110V AC 5.5 x 2.1mm Tip</t>
  </si>
  <si>
    <t>9V Battery Adapter</t>
  </si>
  <si>
    <t>EDA</t>
  </si>
  <si>
    <t>PCB Fabrication</t>
  </si>
  <si>
    <t>Layout to house and control LCD display, LED indicators, and Voltage Booster Module</t>
  </si>
  <si>
    <t>Component Housing</t>
  </si>
  <si>
    <t>3D Enclosure</t>
  </si>
  <si>
    <t>3D Enclosure for Component Housing</t>
  </si>
  <si>
    <t xml:space="preserve">Total Cost for all Components: </t>
  </si>
  <si>
    <t>Currently In Progress</t>
  </si>
  <si>
    <t>Total Cost Per Device:</t>
  </si>
  <si>
    <t>Total Cost for all 4 Devices: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</si>
</sst>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10">
    <font>
      <sz val="10.0"/>
      <color rgb="FF000000"/>
      <name val="Arial"/>
      <scheme val="minor"/>
    </font>
    <font>
      <b/>
      <sz val="24.0"/>
      <color theme="1"/>
      <name val="Times New Roman"/>
    </font>
    <font/>
    <font>
      <sz val="12.0"/>
      <color theme="1"/>
      <name val="Times New Roman"/>
    </font>
    <font>
      <b/>
      <sz val="12.0"/>
      <color theme="1"/>
      <name val="Times New Roman"/>
    </font>
    <font>
      <u/>
      <sz val="12.0"/>
      <color rgb="FF0000FF"/>
      <name val="Times New Roman"/>
    </font>
    <font>
      <sz val="12.0"/>
      <color rgb="FF333333"/>
      <name val="Times New Roman"/>
    </font>
    <font>
      <sz val="12.0"/>
      <color rgb="FF0F1111"/>
      <name val="Times New Roman"/>
    </font>
    <font>
      <u/>
      <sz val="12.0"/>
      <color rgb="FF0000FF"/>
      <name val="Times New Roman"/>
    </font>
    <font>
      <b/>
      <sz val="12.0"/>
      <color rgb="FF000000"/>
      <name val="&quot;Times New Roman&quot;"/>
    </font>
  </fonts>
  <fills count="6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FFE599"/>
        <bgColor rgb="FFFFE599"/>
      </patternFill>
    </fill>
  </fills>
  <borders count="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3" fontId="4" numFmtId="0" xfId="0" applyAlignment="1" applyBorder="1" applyFill="1" applyFont="1">
      <alignment horizontal="center" readingOrder="0"/>
    </xf>
    <xf borderId="4" fillId="3" fontId="4" numFmtId="164" xfId="0" applyAlignment="1" applyBorder="1" applyFont="1" applyNumberFormat="1">
      <alignment horizontal="center" readingOrder="0"/>
    </xf>
    <xf borderId="4" fillId="0" fontId="4" numFmtId="0" xfId="0" applyAlignment="1" applyBorder="1" applyFon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3" numFmtId="164" xfId="0" applyAlignment="1" applyBorder="1" applyFont="1" applyNumberFormat="1">
      <alignment horizontal="center" readingOrder="0"/>
    </xf>
    <xf borderId="4" fillId="0" fontId="3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0" fillId="0" fontId="4" numFmtId="0" xfId="0" applyAlignment="1" applyFont="1">
      <alignment horizontal="center" readingOrder="0"/>
    </xf>
    <xf borderId="4" fillId="4" fontId="6" numFmtId="0" xfId="0" applyAlignment="1" applyBorder="1" applyFill="1" applyFont="1">
      <alignment horizontal="center" readingOrder="0"/>
    </xf>
    <xf borderId="4" fillId="4" fontId="7" numFmtId="0" xfId="0" applyAlignment="1" applyBorder="1" applyFont="1">
      <alignment horizontal="center" readingOrder="0"/>
    </xf>
    <xf borderId="4" fillId="4" fontId="3" numFmtId="0" xfId="0" applyAlignment="1" applyBorder="1" applyFont="1">
      <alignment horizontal="center" readingOrder="0"/>
    </xf>
    <xf borderId="4" fillId="4" fontId="8" numFmtId="0" xfId="0" applyAlignment="1" applyBorder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4" fillId="5" fontId="3" numFmtId="164" xfId="0" applyAlignment="1" applyBorder="1" applyFont="1" applyNumberFormat="1">
      <alignment horizontal="center" readingOrder="0"/>
    </xf>
    <xf borderId="4" fillId="5" fontId="3" numFmtId="0" xfId="0" applyAlignment="1" applyBorder="1" applyFont="1">
      <alignment horizontal="center"/>
    </xf>
    <xf borderId="0" fillId="0" fontId="4" numFmtId="0" xfId="0" applyAlignment="1" applyFont="1">
      <alignment horizontal="right" readingOrder="0"/>
    </xf>
    <xf borderId="4" fillId="0" fontId="3" numFmtId="164" xfId="0" applyAlignment="1" applyBorder="1" applyFont="1" applyNumberFormat="1">
      <alignment horizontal="center"/>
    </xf>
    <xf borderId="0" fillId="4" fontId="9" numFmtId="0" xfId="0" applyAlignment="1" applyFont="1">
      <alignment horizontal="right" readingOrder="0"/>
    </xf>
    <xf borderId="0" fillId="0" fontId="3" numFmtId="16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8.jpg"/><Relationship Id="rId2" Type="http://schemas.openxmlformats.org/officeDocument/2006/relationships/image" Target="../media/image4.jpg"/><Relationship Id="rId3" Type="http://schemas.openxmlformats.org/officeDocument/2006/relationships/image" Target="../media/image9.jpg"/><Relationship Id="rId4" Type="http://schemas.openxmlformats.org/officeDocument/2006/relationships/image" Target="../media/image6.jpg"/><Relationship Id="rId11" Type="http://schemas.openxmlformats.org/officeDocument/2006/relationships/image" Target="../media/image1.jpg"/><Relationship Id="rId10" Type="http://schemas.openxmlformats.org/officeDocument/2006/relationships/image" Target="../media/image11.jpg"/><Relationship Id="rId9" Type="http://schemas.openxmlformats.org/officeDocument/2006/relationships/image" Target="../media/image7.png"/><Relationship Id="rId5" Type="http://schemas.openxmlformats.org/officeDocument/2006/relationships/image" Target="../media/image2.jpg"/><Relationship Id="rId6" Type="http://schemas.openxmlformats.org/officeDocument/2006/relationships/image" Target="../media/image3.jpg"/><Relationship Id="rId7" Type="http://schemas.openxmlformats.org/officeDocument/2006/relationships/image" Target="../media/image10.jpg"/><Relationship Id="rId8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0</xdr:colOff>
      <xdr:row>2</xdr:row>
      <xdr:rowOff>0</xdr:rowOff>
    </xdr:from>
    <xdr:ext cx="752475" cy="752475"/>
    <xdr:pic>
      <xdr:nvPicPr>
        <xdr:cNvPr id="0" name="image8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3</xdr:row>
      <xdr:rowOff>0</xdr:rowOff>
    </xdr:from>
    <xdr:ext cx="1133475" cy="571500"/>
    <xdr:pic>
      <xdr:nvPicPr>
        <xdr:cNvPr id="0" name="image4.jp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4</xdr:row>
      <xdr:rowOff>0</xdr:rowOff>
    </xdr:from>
    <xdr:ext cx="1047750" cy="790575"/>
    <xdr:pic>
      <xdr:nvPicPr>
        <xdr:cNvPr id="0" name="image9.jp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5</xdr:row>
      <xdr:rowOff>0</xdr:rowOff>
    </xdr:from>
    <xdr:ext cx="838200" cy="838200"/>
    <xdr:pic>
      <xdr:nvPicPr>
        <xdr:cNvPr id="0" name="image6.jp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6</xdr:row>
      <xdr:rowOff>0</xdr:rowOff>
    </xdr:from>
    <xdr:ext cx="695325" cy="695325"/>
    <xdr:pic>
      <xdr:nvPicPr>
        <xdr:cNvPr id="0" name="image2.jp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7</xdr:row>
      <xdr:rowOff>0</xdr:rowOff>
    </xdr:from>
    <xdr:ext cx="695325" cy="695325"/>
    <xdr:pic>
      <xdr:nvPicPr>
        <xdr:cNvPr id="0" name="image3.jp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8</xdr:row>
      <xdr:rowOff>0</xdr:rowOff>
    </xdr:from>
    <xdr:ext cx="1123950" cy="581025"/>
    <xdr:pic>
      <xdr:nvPicPr>
        <xdr:cNvPr id="0" name="image10.jp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9</xdr:row>
      <xdr:rowOff>0</xdr:rowOff>
    </xdr:from>
    <xdr:ext cx="742950" cy="742950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10</xdr:row>
      <xdr:rowOff>0</xdr:rowOff>
    </xdr:from>
    <xdr:ext cx="847725" cy="847725"/>
    <xdr:pic>
      <xdr:nvPicPr>
        <xdr:cNvPr id="0" name="image5.jp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11</xdr:row>
      <xdr:rowOff>0</xdr:rowOff>
    </xdr:from>
    <xdr:ext cx="962025" cy="962025"/>
    <xdr:pic>
      <xdr:nvPicPr>
        <xdr:cNvPr id="0" name="image7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12</xdr:row>
      <xdr:rowOff>0</xdr:rowOff>
    </xdr:from>
    <xdr:ext cx="1133475" cy="190500"/>
    <xdr:pic>
      <xdr:nvPicPr>
        <xdr:cNvPr id="0" name="image11.jp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13</xdr:row>
      <xdr:rowOff>0</xdr:rowOff>
    </xdr:from>
    <xdr:ext cx="981075" cy="1028700"/>
    <xdr:pic>
      <xdr:nvPicPr>
        <xdr:cNvPr id="0" name="image1.jp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.co/d/hpMY8ct" TargetMode="External"/><Relationship Id="rId10" Type="http://schemas.openxmlformats.org/officeDocument/2006/relationships/hyperlink" Target="https://a.co/d/fda0Lso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a.co/d/gGLW0Xa" TargetMode="External"/><Relationship Id="rId1" Type="http://schemas.openxmlformats.org/officeDocument/2006/relationships/hyperlink" Target="https://a.co/d/hY13WqR" TargetMode="External"/><Relationship Id="rId2" Type="http://schemas.openxmlformats.org/officeDocument/2006/relationships/hyperlink" Target="https://a.co/d/2gN0GyB" TargetMode="External"/><Relationship Id="rId3" Type="http://schemas.openxmlformats.org/officeDocument/2006/relationships/hyperlink" Target="https://www.adafruit.com/product/3218" TargetMode="External"/><Relationship Id="rId4" Type="http://schemas.openxmlformats.org/officeDocument/2006/relationships/hyperlink" Target="https://a.co/d/4aTC4eN" TargetMode="External"/><Relationship Id="rId9" Type="http://schemas.openxmlformats.org/officeDocument/2006/relationships/hyperlink" Target="https://www.digikey.com/short/373h2zrv" TargetMode="External"/><Relationship Id="rId5" Type="http://schemas.openxmlformats.org/officeDocument/2006/relationships/hyperlink" Target="https://www.digikey.com/short/qjmvjw35" TargetMode="External"/><Relationship Id="rId6" Type="http://schemas.openxmlformats.org/officeDocument/2006/relationships/hyperlink" Target="https://www.digikey.com/short/8t28532p" TargetMode="External"/><Relationship Id="rId7" Type="http://schemas.openxmlformats.org/officeDocument/2006/relationships/hyperlink" Target="https://a.co/d/bed7wpS" TargetMode="External"/><Relationship Id="rId8" Type="http://schemas.openxmlformats.org/officeDocument/2006/relationships/hyperlink" Target="https://www.digikey.com/short/ntbppq7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7.63"/>
    <col customWidth="1" min="2" max="2" width="19.13"/>
    <col customWidth="1" min="3" max="3" width="17.63"/>
    <col customWidth="1" min="4" max="4" width="18.0"/>
    <col customWidth="1" min="5" max="5" width="8.63"/>
    <col customWidth="1" min="6" max="6" width="14.88"/>
    <col customWidth="1" min="7" max="7" width="12.75"/>
    <col customWidth="1" min="8" max="8" width="71.25"/>
    <col customWidth="1" min="9" max="9" width="13.38"/>
    <col customWidth="1" min="10" max="11" width="9.75"/>
    <col customWidth="1" min="12" max="12" width="10.63"/>
    <col customWidth="1" min="13" max="13" width="19.13"/>
    <col customWidth="1" min="14" max="14" width="4.25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3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6" t="s">
        <v>11</v>
      </c>
      <c r="L2" s="5" t="s">
        <v>12</v>
      </c>
      <c r="M2" s="5" t="s">
        <v>13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</row>
    <row r="3" ht="59.25" customHeight="1">
      <c r="A3" s="7" t="s">
        <v>14</v>
      </c>
      <c r="B3" s="8" t="s">
        <v>15</v>
      </c>
      <c r="C3" s="8" t="s">
        <v>16</v>
      </c>
      <c r="D3" s="8" t="s">
        <v>17</v>
      </c>
      <c r="E3" s="8">
        <v>10.0</v>
      </c>
      <c r="F3" s="8"/>
      <c r="G3" s="8">
        <v>4.0</v>
      </c>
      <c r="H3" s="8" t="s">
        <v>18</v>
      </c>
      <c r="I3" s="8">
        <v>1.0</v>
      </c>
      <c r="J3" s="9">
        <f>K3/E3</f>
        <v>1.099</v>
      </c>
      <c r="K3" s="9">
        <v>10.99</v>
      </c>
      <c r="L3" s="10" t="s">
        <v>19</v>
      </c>
      <c r="M3" s="11" t="s">
        <v>15</v>
      </c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</row>
    <row r="4" ht="60.75" customHeight="1">
      <c r="A4" s="7" t="s">
        <v>20</v>
      </c>
      <c r="B4" s="8" t="s">
        <v>21</v>
      </c>
      <c r="C4" s="8" t="s">
        <v>22</v>
      </c>
      <c r="D4" s="8" t="s">
        <v>23</v>
      </c>
      <c r="E4" s="8">
        <v>2.0</v>
      </c>
      <c r="F4" s="8"/>
      <c r="G4" s="8">
        <v>4.0</v>
      </c>
      <c r="H4" s="8" t="s">
        <v>24</v>
      </c>
      <c r="I4" s="8">
        <v>2.0</v>
      </c>
      <c r="J4" s="9">
        <f>K4/G4</f>
        <v>5.495</v>
      </c>
      <c r="K4" s="9">
        <v>21.98</v>
      </c>
      <c r="L4" s="10" t="s">
        <v>19</v>
      </c>
      <c r="M4" s="11" t="s">
        <v>25</v>
      </c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</row>
    <row r="5" ht="62.25" customHeight="1">
      <c r="A5" s="12"/>
      <c r="B5" s="8" t="s">
        <v>26</v>
      </c>
      <c r="C5" s="8" t="s">
        <v>27</v>
      </c>
      <c r="D5" s="8">
        <v>3218.0</v>
      </c>
      <c r="E5" s="8">
        <v>1.0</v>
      </c>
      <c r="F5" s="8"/>
      <c r="G5" s="8">
        <v>4.0</v>
      </c>
      <c r="H5" s="8" t="s">
        <v>28</v>
      </c>
      <c r="I5" s="8">
        <v>4.0</v>
      </c>
      <c r="J5" s="9">
        <v>3.95</v>
      </c>
      <c r="K5" s="9">
        <f>J5*I5</f>
        <v>15.8</v>
      </c>
      <c r="L5" s="10" t="s">
        <v>27</v>
      </c>
      <c r="M5" s="11" t="s">
        <v>26</v>
      </c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</row>
    <row r="6" ht="66.0" customHeight="1">
      <c r="A6" s="7" t="s">
        <v>29</v>
      </c>
      <c r="B6" s="8" t="s">
        <v>30</v>
      </c>
      <c r="C6" s="8" t="s">
        <v>31</v>
      </c>
      <c r="D6" s="8">
        <v>16497.0</v>
      </c>
      <c r="E6" s="8">
        <v>2.0</v>
      </c>
      <c r="F6" s="8"/>
      <c r="G6" s="8">
        <v>4.0</v>
      </c>
      <c r="H6" s="8" t="s">
        <v>32</v>
      </c>
      <c r="I6" s="8">
        <v>2.0</v>
      </c>
      <c r="J6" s="9">
        <f>K6/G6</f>
        <v>4.5</v>
      </c>
      <c r="K6" s="9">
        <v>18.0</v>
      </c>
      <c r="L6" s="10" t="s">
        <v>19</v>
      </c>
      <c r="M6" s="11" t="s">
        <v>33</v>
      </c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</row>
    <row r="7" ht="54.75" customHeight="1">
      <c r="A7" s="12"/>
      <c r="B7" s="8" t="s">
        <v>34</v>
      </c>
      <c r="C7" s="8" t="s">
        <v>35</v>
      </c>
      <c r="D7" s="8" t="s">
        <v>36</v>
      </c>
      <c r="E7" s="8">
        <v>1.0</v>
      </c>
      <c r="F7" s="8"/>
      <c r="G7" s="8">
        <v>8.0</v>
      </c>
      <c r="H7" s="8" t="s">
        <v>37</v>
      </c>
      <c r="I7" s="8">
        <v>8.0</v>
      </c>
      <c r="J7" s="9">
        <v>0.34</v>
      </c>
      <c r="K7" s="9">
        <f t="shared" ref="K7:K8" si="1">J7*I7</f>
        <v>2.72</v>
      </c>
      <c r="L7" s="10" t="s">
        <v>38</v>
      </c>
      <c r="M7" s="11" t="s">
        <v>39</v>
      </c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</row>
    <row r="8" ht="54.75" customHeight="1">
      <c r="A8" s="12"/>
      <c r="B8" s="8" t="s">
        <v>34</v>
      </c>
      <c r="C8" s="8" t="s">
        <v>40</v>
      </c>
      <c r="D8" s="8" t="s">
        <v>41</v>
      </c>
      <c r="E8" s="8">
        <v>1.0</v>
      </c>
      <c r="F8" s="8"/>
      <c r="G8" s="8">
        <v>8.0</v>
      </c>
      <c r="H8" s="8" t="s">
        <v>42</v>
      </c>
      <c r="I8" s="8">
        <v>8.0</v>
      </c>
      <c r="J8" s="9">
        <v>0.73</v>
      </c>
      <c r="K8" s="9">
        <f t="shared" si="1"/>
        <v>5.84</v>
      </c>
      <c r="L8" s="10" t="s">
        <v>38</v>
      </c>
      <c r="M8" s="11" t="s">
        <v>43</v>
      </c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</row>
    <row r="9" ht="61.5" customHeight="1">
      <c r="A9" s="12"/>
      <c r="B9" s="8" t="s">
        <v>44</v>
      </c>
      <c r="C9" s="13" t="s">
        <v>45</v>
      </c>
      <c r="D9" s="13" t="s">
        <v>46</v>
      </c>
      <c r="E9" s="8">
        <v>10.0</v>
      </c>
      <c r="F9" s="8"/>
      <c r="G9" s="8">
        <v>4.0</v>
      </c>
      <c r="H9" s="14" t="s">
        <v>47</v>
      </c>
      <c r="I9" s="8">
        <v>1.0</v>
      </c>
      <c r="J9" s="9">
        <f>K9/E9</f>
        <v>0.78</v>
      </c>
      <c r="K9" s="9">
        <v>7.8</v>
      </c>
      <c r="L9" s="10" t="s">
        <v>19</v>
      </c>
      <c r="M9" s="11" t="s">
        <v>44</v>
      </c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</row>
    <row r="10" ht="58.5" customHeight="1">
      <c r="A10" s="7" t="s">
        <v>48</v>
      </c>
      <c r="B10" s="8" t="s">
        <v>49</v>
      </c>
      <c r="C10" s="8" t="s">
        <v>50</v>
      </c>
      <c r="D10" s="8" t="s">
        <v>51</v>
      </c>
      <c r="E10" s="8">
        <v>1.0</v>
      </c>
      <c r="F10" s="8"/>
      <c r="G10" s="8">
        <v>8.0</v>
      </c>
      <c r="H10" s="8" t="s">
        <v>52</v>
      </c>
      <c r="I10" s="8">
        <v>8.0</v>
      </c>
      <c r="J10" s="9">
        <v>0.1</v>
      </c>
      <c r="K10" s="9">
        <f t="shared" ref="K10:K11" si="2">J10*I10</f>
        <v>0.8</v>
      </c>
      <c r="L10" s="10" t="s">
        <v>38</v>
      </c>
      <c r="M10" s="11" t="s">
        <v>53</v>
      </c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</row>
    <row r="11" ht="66.75" customHeight="1">
      <c r="A11" s="12"/>
      <c r="B11" s="8" t="s">
        <v>54</v>
      </c>
      <c r="C11" s="8" t="s">
        <v>50</v>
      </c>
      <c r="D11" s="8" t="s">
        <v>55</v>
      </c>
      <c r="E11" s="8">
        <v>1.0</v>
      </c>
      <c r="F11" s="8"/>
      <c r="G11" s="8">
        <v>4.0</v>
      </c>
      <c r="H11" s="8" t="s">
        <v>56</v>
      </c>
      <c r="I11" s="8">
        <v>4.0</v>
      </c>
      <c r="J11" s="9">
        <v>0.1</v>
      </c>
      <c r="K11" s="9">
        <f t="shared" si="2"/>
        <v>0.4</v>
      </c>
      <c r="L11" s="10" t="s">
        <v>38</v>
      </c>
      <c r="M11" s="11" t="s">
        <v>57</v>
      </c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</row>
    <row r="12" ht="75.75" customHeight="1">
      <c r="A12" s="7" t="s">
        <v>58</v>
      </c>
      <c r="B12" s="8" t="s">
        <v>59</v>
      </c>
      <c r="C12" s="14" t="s">
        <v>60</v>
      </c>
      <c r="D12" s="14" t="s">
        <v>61</v>
      </c>
      <c r="E12" s="8">
        <v>4.0</v>
      </c>
      <c r="F12" s="8"/>
      <c r="G12" s="8">
        <v>4.0</v>
      </c>
      <c r="H12" s="8" t="s">
        <v>62</v>
      </c>
      <c r="I12" s="8">
        <v>1.0</v>
      </c>
      <c r="J12" s="9">
        <f t="shared" ref="J12:J14" si="3">K12/E12</f>
        <v>3.0475</v>
      </c>
      <c r="K12" s="9">
        <v>12.19</v>
      </c>
      <c r="L12" s="15" t="s">
        <v>19</v>
      </c>
      <c r="M12" s="16" t="s">
        <v>59</v>
      </c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</row>
    <row r="13" ht="56.25" customHeight="1">
      <c r="A13" s="12"/>
      <c r="B13" s="8" t="s">
        <v>63</v>
      </c>
      <c r="C13" s="14" t="s">
        <v>64</v>
      </c>
      <c r="D13" s="14" t="s">
        <v>65</v>
      </c>
      <c r="E13" s="8">
        <v>6.0</v>
      </c>
      <c r="F13" s="8"/>
      <c r="G13" s="8">
        <v>4.0</v>
      </c>
      <c r="H13" s="8" t="s">
        <v>66</v>
      </c>
      <c r="I13" s="8">
        <v>1.0</v>
      </c>
      <c r="J13" s="9">
        <f t="shared" si="3"/>
        <v>0.9983333333</v>
      </c>
      <c r="K13" s="9">
        <v>5.99</v>
      </c>
      <c r="L13" s="10" t="s">
        <v>19</v>
      </c>
      <c r="M13" s="11" t="s">
        <v>63</v>
      </c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</row>
    <row r="14" ht="81.0" customHeight="1">
      <c r="A14" s="12"/>
      <c r="B14" s="8" t="s">
        <v>67</v>
      </c>
      <c r="C14" s="8" t="s">
        <v>68</v>
      </c>
      <c r="D14" s="13" t="s">
        <v>69</v>
      </c>
      <c r="E14" s="8">
        <v>1.0</v>
      </c>
      <c r="F14" s="8"/>
      <c r="G14" s="8">
        <v>4.0</v>
      </c>
      <c r="H14" s="8" t="s">
        <v>70</v>
      </c>
      <c r="I14" s="8">
        <v>4.0</v>
      </c>
      <c r="J14" s="9">
        <f t="shared" si="3"/>
        <v>7.49</v>
      </c>
      <c r="K14" s="9">
        <v>7.49</v>
      </c>
      <c r="L14" s="10" t="s">
        <v>19</v>
      </c>
      <c r="M14" s="11" t="s">
        <v>71</v>
      </c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</row>
    <row r="15">
      <c r="A15" s="7" t="s">
        <v>72</v>
      </c>
      <c r="B15" s="8" t="s">
        <v>73</v>
      </c>
      <c r="C15" s="17"/>
      <c r="D15" s="17"/>
      <c r="E15" s="8">
        <v>1.0</v>
      </c>
      <c r="F15" s="17"/>
      <c r="G15" s="8">
        <v>4.0</v>
      </c>
      <c r="H15" s="8" t="s">
        <v>74</v>
      </c>
      <c r="I15" s="8">
        <v>4.0</v>
      </c>
      <c r="J15" s="18"/>
      <c r="K15" s="18"/>
      <c r="L15" s="19"/>
      <c r="M15" s="19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</row>
    <row r="16">
      <c r="A16" s="7" t="s">
        <v>75</v>
      </c>
      <c r="B16" s="8" t="s">
        <v>76</v>
      </c>
      <c r="C16" s="17"/>
      <c r="D16" s="17"/>
      <c r="E16" s="8">
        <v>1.0</v>
      </c>
      <c r="F16" s="17"/>
      <c r="G16" s="8">
        <v>4.0</v>
      </c>
      <c r="H16" s="8" t="s">
        <v>77</v>
      </c>
      <c r="I16" s="8">
        <v>4.0</v>
      </c>
      <c r="J16" s="18"/>
      <c r="K16" s="18"/>
      <c r="L16" s="19"/>
      <c r="M16" s="19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</row>
    <row r="17">
      <c r="A17" s="4"/>
      <c r="B17" s="4"/>
      <c r="C17" s="4"/>
      <c r="D17" s="4"/>
      <c r="E17" s="4"/>
      <c r="F17" s="4"/>
      <c r="G17" s="4"/>
      <c r="H17" s="20" t="s">
        <v>78</v>
      </c>
      <c r="K17" s="21">
        <f>sum(K3:K16)</f>
        <v>110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</row>
    <row r="18">
      <c r="A18" s="19"/>
      <c r="B18" s="8" t="s">
        <v>79</v>
      </c>
      <c r="C18" s="4"/>
      <c r="D18" s="4"/>
      <c r="E18" s="4"/>
      <c r="F18" s="4"/>
      <c r="G18" s="4"/>
      <c r="H18" s="22" t="s">
        <v>80</v>
      </c>
      <c r="J18" s="21">
        <f>J19/4</f>
        <v>26.30483333</v>
      </c>
      <c r="K18" s="23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</row>
    <row r="19">
      <c r="A19" s="4"/>
      <c r="B19" s="4"/>
      <c r="C19" s="4"/>
      <c r="D19" s="4"/>
      <c r="E19" s="4"/>
      <c r="F19" s="4"/>
      <c r="G19" s="4"/>
      <c r="H19" s="20" t="s">
        <v>81</v>
      </c>
      <c r="J19" s="21">
        <f>(J3*G3)+(I4*G4)+(J5*G5)+(J6*G6)+(J7*G7)+(J8*G8)+(J9*G9)+(J10*G10)+(J11*G11)+(J12*G12)+(J13*G13)+(J14*G14)</f>
        <v>105.2193333</v>
      </c>
      <c r="K19" s="23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23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23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2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2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23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23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23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23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23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23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23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23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23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2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23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23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23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23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23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2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23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23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23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23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23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23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23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23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2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23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23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23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23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23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23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23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23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23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23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23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23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23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23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23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23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23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23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23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23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23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23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23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23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23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23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23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23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23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23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23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23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23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23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23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23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23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23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23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23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23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23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23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23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23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23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23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23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23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23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23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23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23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23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23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23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23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23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23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23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23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23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23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23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23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23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23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23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23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23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23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23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23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23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23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23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23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23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23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23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23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23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23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23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23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23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23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23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23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23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23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23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23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23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23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23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23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23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23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23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23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23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23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23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23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23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23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23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23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23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23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23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23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23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23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23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23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23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23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23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23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23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23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23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23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23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23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23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23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23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23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23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23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23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23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23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23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23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23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23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23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23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23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23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23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23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23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23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23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23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23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23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23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23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23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23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23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23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23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23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23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23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23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23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23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23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23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23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23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23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23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23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23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23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23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23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23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23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23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23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23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23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23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23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23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23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23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23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23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23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23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23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23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23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23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23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23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23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23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23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23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23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23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23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23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23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23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23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23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23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23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23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23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23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23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23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23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23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23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23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23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23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23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23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23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23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23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23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23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23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23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23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23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23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23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23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23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23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23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23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23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23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23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23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23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23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23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23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23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23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23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23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23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23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23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23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23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23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23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23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23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23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23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23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23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23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23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23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23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23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23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23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23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23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23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23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23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23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23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23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23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23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23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23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23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23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23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23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23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23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23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23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23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23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23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23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23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23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23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23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23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23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23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23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23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23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23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23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23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23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23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23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23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23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23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23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23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23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23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23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23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23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23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23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23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23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23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23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23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23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23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23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23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23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23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23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23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23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23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23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23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23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23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23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23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23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23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23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23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23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23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23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23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23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23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23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23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23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23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23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23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23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23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23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23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23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23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23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23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23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23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23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23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23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23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23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23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23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23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23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23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23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23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23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23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23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23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23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23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23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23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23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23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23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23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23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23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23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23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23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23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23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23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23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23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23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23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23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23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23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23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23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23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23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23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23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23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23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23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23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23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23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23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23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23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23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23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23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23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23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23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23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23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23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23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23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23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23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23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23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23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23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23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23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23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23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23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23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23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23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23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23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23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23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23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23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23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23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23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23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23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23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23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23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23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23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23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23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23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23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23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23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23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23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23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23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23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23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23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23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23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23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23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23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23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23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23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23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23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23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23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23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23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23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23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23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23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23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23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23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23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23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23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23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23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23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23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23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23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23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23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23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23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23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23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23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23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23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23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23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23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23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23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23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23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23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23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23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23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23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23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23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23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23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23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23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23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23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23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23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23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23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23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23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23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23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23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23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23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23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23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23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23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23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23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23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23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23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23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23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23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23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23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23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23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23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23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23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23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23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23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23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23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23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23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23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23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23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23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23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23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23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23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23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23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23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23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23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23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23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23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23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23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23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23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23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23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23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23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23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23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23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23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23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23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23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23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23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23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23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23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23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23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23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23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23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23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23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23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23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23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23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23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23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23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23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23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23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23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23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23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23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23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23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23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23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23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23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23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23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23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23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23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23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23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23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23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23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23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23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23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23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23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23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23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23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23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23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23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23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23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23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23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23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23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23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23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23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23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23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23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23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23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23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23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23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23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23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23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23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23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23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23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23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23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23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23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23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23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23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23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23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23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23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23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23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23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23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23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23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23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23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23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23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23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23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23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23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23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23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23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23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23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23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23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23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23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23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23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23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23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23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23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23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23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23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23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23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23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23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23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23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23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23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23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23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23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23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23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23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23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23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23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23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23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23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23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23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23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23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23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23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23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23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23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23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23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23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23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23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23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23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23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23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23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23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23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23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23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23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23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23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23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23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23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23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23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23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23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23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23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23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23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23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23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23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23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23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23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23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23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23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23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23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23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23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23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23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23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23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23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23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23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23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23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23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23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23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23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23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23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23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23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23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23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23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23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23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23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23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23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23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23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23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23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23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23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23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23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23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23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23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23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23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23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23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23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23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23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23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23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23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23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23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23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23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23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23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23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23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23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23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23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23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23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23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23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23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23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23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23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23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23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23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23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23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23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23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23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23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23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23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23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23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23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23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23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23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23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23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23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23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23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23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23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23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23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23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23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23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23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23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23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23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23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23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23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23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23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23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23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23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23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23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23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23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23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23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23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23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23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23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23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23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23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23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23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23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23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23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23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23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23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23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23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23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23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23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23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23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23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23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23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23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23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23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23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23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23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23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23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23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23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23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23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23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23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23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23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23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23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23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23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23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23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  <c r="AA1003" s="4"/>
      <c r="AB1003" s="4"/>
      <c r="AC1003" s="4"/>
      <c r="AD1003" s="4"/>
      <c r="AE1003" s="4"/>
      <c r="AF1003" s="4"/>
      <c r="AG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23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  <c r="AA1004" s="4"/>
      <c r="AB1004" s="4"/>
      <c r="AC1004" s="4"/>
      <c r="AD1004" s="4"/>
      <c r="AE1004" s="4"/>
      <c r="AF1004" s="4"/>
      <c r="AG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23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  <c r="AA1005" s="4"/>
      <c r="AB1005" s="4"/>
      <c r="AC1005" s="4"/>
      <c r="AD1005" s="4"/>
      <c r="AE1005" s="4"/>
      <c r="AF1005" s="4"/>
      <c r="AG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23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  <c r="AA1006" s="4"/>
      <c r="AB1006" s="4"/>
      <c r="AC1006" s="4"/>
      <c r="AD1006" s="4"/>
      <c r="AE1006" s="4"/>
      <c r="AF1006" s="4"/>
      <c r="AG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23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  <c r="AA1007" s="4"/>
      <c r="AB1007" s="4"/>
      <c r="AC1007" s="4"/>
      <c r="AD1007" s="4"/>
      <c r="AE1007" s="4"/>
      <c r="AF1007" s="4"/>
      <c r="AG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23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  <c r="AA1008" s="4"/>
      <c r="AB1008" s="4"/>
      <c r="AC1008" s="4"/>
      <c r="AD1008" s="4"/>
      <c r="AE1008" s="4"/>
      <c r="AF1008" s="4"/>
      <c r="AG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23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  <c r="AA1009" s="4"/>
      <c r="AB1009" s="4"/>
      <c r="AC1009" s="4"/>
      <c r="AD1009" s="4"/>
      <c r="AE1009" s="4"/>
      <c r="AF1009" s="4"/>
      <c r="AG1009" s="4"/>
    </row>
  </sheetData>
  <mergeCells count="4">
    <mergeCell ref="A1:M1"/>
    <mergeCell ref="H17:J17"/>
    <mergeCell ref="H18:I18"/>
    <mergeCell ref="H19:I19"/>
  </mergeCells>
  <hyperlinks>
    <hyperlink r:id="rId1" ref="M3"/>
    <hyperlink r:id="rId2" ref="M4"/>
    <hyperlink r:id="rId3" ref="M5"/>
    <hyperlink r:id="rId4" ref="M6"/>
    <hyperlink r:id="rId5" ref="M7"/>
    <hyperlink r:id="rId6" ref="M8"/>
    <hyperlink r:id="rId7" ref="M9"/>
    <hyperlink r:id="rId8" ref="M10"/>
    <hyperlink r:id="rId9" ref="M11"/>
    <hyperlink r:id="rId10" ref="M12"/>
    <hyperlink r:id="rId11" ref="M13"/>
    <hyperlink r:id="rId12" ref="M14"/>
  </hyperlinks>
  <printOptions gridLines="1" horizontalCentered="1"/>
  <pageMargins bottom="0.75" footer="0.0" header="0.0" left="0.7" right="0.7" top="0.75"/>
  <pageSetup fitToHeight="0" cellComments="atEnd" orientation="landscape" pageOrder="overThenDown"/>
  <drawing r:id="rId13"/>
</worksheet>
</file>