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errar/Dropbox/Coding/GitHub/celestial/celestial/"/>
    </mc:Choice>
  </mc:AlternateContent>
  <xr:revisionPtr revIDLastSave="0" documentId="13_ncr:1_{509A4A0D-F9CB-4A45-A016-3277C94C8226}" xr6:coauthVersionLast="47" xr6:coauthVersionMax="47" xr10:uidLastSave="{00000000-0000-0000-0000-000000000000}"/>
  <bookViews>
    <workbookView xWindow="4340" yWindow="820" windowWidth="24460" windowHeight="16440" activeTab="1" xr2:uid="{A7BB505E-E5C3-8642-84C6-BFDB16C3315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<sst xmlns="http://schemas.openxmlformats.org/spreadsheetml/2006/main" count="118" uniqueCount="64">
  <si>
    <t> MERCURY </t>
  </si>
  <si>
    <t> VENUS </t>
  </si>
  <si>
    <t> EARTH </t>
  </si>
  <si>
    <t> MOON </t>
  </si>
  <si>
    <t> MARS </t>
  </si>
  <si>
    <t> JUPITER </t>
  </si>
  <si>
    <t> SATURN </t>
  </si>
  <si>
    <t> URANUS </t>
  </si>
  <si>
    <t> NEPTUNE </t>
  </si>
  <si>
    <t> PLUTO </t>
  </si>
  <si>
    <t>Mass (1024kg)</t>
  </si>
  <si>
    <t>Diameter (km)</t>
  </si>
  <si>
    <t>Density (kg/m3)</t>
  </si>
  <si>
    <t>Gravity (m/s2)</t>
  </si>
  <si>
    <t>Escape Velocity (km/s)</t>
  </si>
  <si>
    <t>Rotation Period (hours)</t>
  </si>
  <si>
    <t>Length of Day (hours)</t>
  </si>
  <si>
    <t>Distance from Sun (106 km)</t>
  </si>
  <si>
    <t>0.384*</t>
  </si>
  <si>
    <t>Perihelion (106 km)</t>
  </si>
  <si>
    <t>0.363*</t>
  </si>
  <si>
    <t>Aphelion (106 km)</t>
  </si>
  <si>
    <t>0.406*</t>
  </si>
  <si>
    <t>Orbital Period (days)</t>
  </si>
  <si>
    <t>27.3*</t>
  </si>
  <si>
    <t>Orbital Velocity (km/s)</t>
  </si>
  <si>
    <t>1.0*</t>
  </si>
  <si>
    <t>Orbital Inclination (degrees)</t>
  </si>
  <si>
    <t>Orbital Eccentricity</t>
  </si>
  <si>
    <t>Obliquity to Orbit (degrees)</t>
  </si>
  <si>
    <t>Mean Temperature (C)</t>
  </si>
  <si>
    <t>Surface Pressure (bars)</t>
  </si>
  <si>
    <t>Unknown*</t>
  </si>
  <si>
    <t>Number of Moons</t>
  </si>
  <si>
    <t>Ring System?</t>
  </si>
  <si>
    <t>No</t>
  </si>
  <si>
    <t>Yes</t>
  </si>
  <si>
    <t>Global Magnetic Field?</t>
  </si>
  <si>
    <t>Unknown</t>
  </si>
  <si>
    <t>Mass (kg)</t>
  </si>
  <si>
    <t>Radius (m)</t>
  </si>
  <si>
    <t>Densitry (kg/m^3)</t>
  </si>
  <si>
    <t>Gravity (m/s^2)</t>
  </si>
  <si>
    <t>Escape Velocity (m/s)</t>
  </si>
  <si>
    <t>Orbital Radius (m)</t>
  </si>
  <si>
    <t>Perihelion (m)</t>
  </si>
  <si>
    <t>Aphelion (m)</t>
  </si>
  <si>
    <t>Orbital Velocity (m/s)</t>
  </si>
  <si>
    <t>Mercury</t>
  </si>
  <si>
    <t>Venus</t>
  </si>
  <si>
    <t>Earth</t>
  </si>
  <si>
    <t>Moon</t>
  </si>
  <si>
    <t>Mars</t>
  </si>
  <si>
    <t>Jupiter</t>
  </si>
  <si>
    <t>Saturn</t>
  </si>
  <si>
    <t>Uranus</t>
  </si>
  <si>
    <t>Neptune</t>
  </si>
  <si>
    <t>Pluto</t>
  </si>
  <si>
    <t>Rotation Period (hours)</t>
  </si>
  <si>
    <t>Length of Day (hours)</t>
  </si>
  <si>
    <t>Orbital Period (days)</t>
  </si>
  <si>
    <t>Orbital Inclination (degrees)</t>
  </si>
  <si>
    <t>Obliquity to Orbit (degrees)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</si>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</sst>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-webkit-standard"/>
    </font>
    <font>
      <b/>
      <sz val="12"/>
      <color theme="1"/>
      <name val="-webkit-standard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3" fontId="1" fillId="0" borderId="0" xfId="0" applyNumberFormat="1" applyFont="1"/>
    <xf numFmtId="1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ssdc.gsfc.nasa.gov/planetary/factsheet/planetfact_notes.html" TargetMode="External"/><Relationship Id="rId18" Type="http://schemas.openxmlformats.org/officeDocument/2006/relationships/hyperlink" Target="https://nssdc.gsfc.nasa.gov/planetary/factsheet/planetfact_notes.html" TargetMode="External"/><Relationship Id="rId26" Type="http://schemas.openxmlformats.org/officeDocument/2006/relationships/hyperlink" Target="https://nssdc.gsfc.nasa.gov/planetary/factsheet/planetfact_notes.html" TargetMode="External"/><Relationship Id="rId39" Type="http://schemas.openxmlformats.org/officeDocument/2006/relationships/hyperlink" Target="https://nssdc.gsfc.nasa.gov/planetary/factsheet/neptunefact.html" TargetMode="External"/><Relationship Id="rId21" Type="http://schemas.openxmlformats.org/officeDocument/2006/relationships/hyperlink" Target="https://nssdc.gsfc.nasa.gov/planetary/factsheet/planetfact_notes.html" TargetMode="External"/><Relationship Id="rId34" Type="http://schemas.openxmlformats.org/officeDocument/2006/relationships/hyperlink" Target="https://nssdc.gsfc.nasa.gov/planetary/factsheet/moonfact.html" TargetMode="External"/><Relationship Id="rId7" Type="http://schemas.openxmlformats.org/officeDocument/2006/relationships/hyperlink" Target="https://nssdc.gsfc.nasa.gov/planetary/factsheet/saturnfact.html" TargetMode="External"/><Relationship Id="rId12" Type="http://schemas.openxmlformats.org/officeDocument/2006/relationships/hyperlink" Target="https://nssdc.gsfc.nasa.gov/planetary/factsheet/planetfact_notes.html" TargetMode="External"/><Relationship Id="rId17" Type="http://schemas.openxmlformats.org/officeDocument/2006/relationships/hyperlink" Target="https://nssdc.gsfc.nasa.gov/planetary/factsheet/planetfact_notes.html" TargetMode="External"/><Relationship Id="rId25" Type="http://schemas.openxmlformats.org/officeDocument/2006/relationships/hyperlink" Target="https://nssdc.gsfc.nasa.gov/planetary/factsheet/planetfact_notes.html" TargetMode="External"/><Relationship Id="rId33" Type="http://schemas.openxmlformats.org/officeDocument/2006/relationships/hyperlink" Target="https://nssdc.gsfc.nasa.gov/planetary/factsheet/earthfact.html" TargetMode="External"/><Relationship Id="rId38" Type="http://schemas.openxmlformats.org/officeDocument/2006/relationships/hyperlink" Target="https://nssdc.gsfc.nasa.gov/planetary/factsheet/uranusfact.html" TargetMode="External"/><Relationship Id="rId2" Type="http://schemas.openxmlformats.org/officeDocument/2006/relationships/hyperlink" Target="https://nssdc.gsfc.nasa.gov/planetary/factsheet/venusfact.html" TargetMode="External"/><Relationship Id="rId16" Type="http://schemas.openxmlformats.org/officeDocument/2006/relationships/hyperlink" Target="https://nssdc.gsfc.nasa.gov/planetary/factsheet/planetfact_notes.html" TargetMode="External"/><Relationship Id="rId20" Type="http://schemas.openxmlformats.org/officeDocument/2006/relationships/hyperlink" Target="https://nssdc.gsfc.nasa.gov/planetary/factsheet/planetfact_notes.html" TargetMode="External"/><Relationship Id="rId29" Type="http://schemas.openxmlformats.org/officeDocument/2006/relationships/hyperlink" Target="https://nssdc.gsfc.nasa.gov/planetary/factsheet/planetfact_notes.html" TargetMode="External"/><Relationship Id="rId1" Type="http://schemas.openxmlformats.org/officeDocument/2006/relationships/hyperlink" Target="https://nssdc.gsfc.nasa.gov/planetary/factsheet/mercuryfact.html" TargetMode="External"/><Relationship Id="rId6" Type="http://schemas.openxmlformats.org/officeDocument/2006/relationships/hyperlink" Target="https://nssdc.gsfc.nasa.gov/planetary/factsheet/jupiterfact.html" TargetMode="External"/><Relationship Id="rId11" Type="http://schemas.openxmlformats.org/officeDocument/2006/relationships/hyperlink" Target="https://nssdc.gsfc.nasa.gov/planetary/factsheet/planetfact_notes.html" TargetMode="External"/><Relationship Id="rId24" Type="http://schemas.openxmlformats.org/officeDocument/2006/relationships/hyperlink" Target="https://nssdc.gsfc.nasa.gov/planetary/factsheet/planetfact_notes.html" TargetMode="External"/><Relationship Id="rId32" Type="http://schemas.openxmlformats.org/officeDocument/2006/relationships/hyperlink" Target="https://nssdc.gsfc.nasa.gov/planetary/factsheet/venusfact.html" TargetMode="External"/><Relationship Id="rId37" Type="http://schemas.openxmlformats.org/officeDocument/2006/relationships/hyperlink" Target="https://nssdc.gsfc.nasa.gov/planetary/factsheet/saturnfact.html" TargetMode="External"/><Relationship Id="rId40" Type="http://schemas.openxmlformats.org/officeDocument/2006/relationships/hyperlink" Target="https://nssdc.gsfc.nasa.gov/planetary/factsheet/plutofact.html" TargetMode="External"/><Relationship Id="rId5" Type="http://schemas.openxmlformats.org/officeDocument/2006/relationships/hyperlink" Target="https://nssdc.gsfc.nasa.gov/planetary/factsheet/marsfact.html" TargetMode="External"/><Relationship Id="rId15" Type="http://schemas.openxmlformats.org/officeDocument/2006/relationships/hyperlink" Target="https://nssdc.gsfc.nasa.gov/planetary/factsheet/planetfact_notes.html" TargetMode="External"/><Relationship Id="rId23" Type="http://schemas.openxmlformats.org/officeDocument/2006/relationships/hyperlink" Target="https://nssdc.gsfc.nasa.gov/planetary/factsheet/planetfact_notes.html" TargetMode="External"/><Relationship Id="rId28" Type="http://schemas.openxmlformats.org/officeDocument/2006/relationships/hyperlink" Target="https://nssdc.gsfc.nasa.gov/planetary/factsheet/planetfact_notes.html" TargetMode="External"/><Relationship Id="rId36" Type="http://schemas.openxmlformats.org/officeDocument/2006/relationships/hyperlink" Target="https://nssdc.gsfc.nasa.gov/planetary/factsheet/jupiterfact.html" TargetMode="External"/><Relationship Id="rId10" Type="http://schemas.openxmlformats.org/officeDocument/2006/relationships/hyperlink" Target="https://nssdc.gsfc.nasa.gov/planetary/factsheet/plutofact.html" TargetMode="External"/><Relationship Id="rId19" Type="http://schemas.openxmlformats.org/officeDocument/2006/relationships/hyperlink" Target="https://nssdc.gsfc.nasa.gov/planetary/factsheet/planetfact_notes.html" TargetMode="External"/><Relationship Id="rId31" Type="http://schemas.openxmlformats.org/officeDocument/2006/relationships/hyperlink" Target="https://nssdc.gsfc.nasa.gov/planetary/factsheet/mercuryfact.html" TargetMode="External"/><Relationship Id="rId4" Type="http://schemas.openxmlformats.org/officeDocument/2006/relationships/hyperlink" Target="https://nssdc.gsfc.nasa.gov/planetary/factsheet/moonfact.html" TargetMode="External"/><Relationship Id="rId9" Type="http://schemas.openxmlformats.org/officeDocument/2006/relationships/hyperlink" Target="https://nssdc.gsfc.nasa.gov/planetary/factsheet/neptunefact.html" TargetMode="External"/><Relationship Id="rId14" Type="http://schemas.openxmlformats.org/officeDocument/2006/relationships/hyperlink" Target="https://nssdc.gsfc.nasa.gov/planetary/factsheet/planetfact_notes.html" TargetMode="External"/><Relationship Id="rId22" Type="http://schemas.openxmlformats.org/officeDocument/2006/relationships/hyperlink" Target="https://nssdc.gsfc.nasa.gov/planetary/factsheet/planetfact_notes.html" TargetMode="External"/><Relationship Id="rId27" Type="http://schemas.openxmlformats.org/officeDocument/2006/relationships/hyperlink" Target="https://nssdc.gsfc.nasa.gov/planetary/factsheet/planetfact_notes.html" TargetMode="External"/><Relationship Id="rId30" Type="http://schemas.openxmlformats.org/officeDocument/2006/relationships/hyperlink" Target="https://nssdc.gsfc.nasa.gov/planetary/factsheet/planetfact_notes.html" TargetMode="External"/><Relationship Id="rId35" Type="http://schemas.openxmlformats.org/officeDocument/2006/relationships/hyperlink" Target="https://nssdc.gsfc.nasa.gov/planetary/factsheet/marsfact.html" TargetMode="External"/><Relationship Id="rId8" Type="http://schemas.openxmlformats.org/officeDocument/2006/relationships/hyperlink" Target="https://nssdc.gsfc.nasa.gov/planetary/factsheet/uranusfact.html" TargetMode="External"/><Relationship Id="rId3" Type="http://schemas.openxmlformats.org/officeDocument/2006/relationships/hyperlink" Target="https://nssdc.gsfc.nasa.gov/planetary/factsheet/earthfa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8336-6970-1C44-911F-39EC7B8A17F1}">
  <dimension ref="A1:K22"/>
  <sheetViews>
    <sheetView workbookViewId="0">
      <selection sqref="A1:K22"/>
    </sheetView>
  </sheetViews>
  <sheetFormatPr baseColWidth="10" defaultRowHeight="16"/>
  <cols>
    <col min="1" max="1" width="24.33203125" bestFit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 t="s">
        <v>10</v>
      </c>
      <c r="B2" s="3">
        <v>0.33</v>
      </c>
      <c r="C2" s="3">
        <v>4.87</v>
      </c>
      <c r="D2" s="3">
        <v>5.97</v>
      </c>
      <c r="E2" s="3">
        <v>7.2999999999999995E-2</v>
      </c>
      <c r="F2" s="3">
        <v>0.64200000000000002</v>
      </c>
      <c r="G2" s="3">
        <v>1898</v>
      </c>
      <c r="H2" s="3">
        <v>568</v>
      </c>
      <c r="I2" s="3">
        <v>86.8</v>
      </c>
      <c r="J2" s="3">
        <v>102</v>
      </c>
      <c r="K2" s="3">
        <v>1.2999999999999999E-2</v>
      </c>
    </row>
    <row r="3" spans="1:11">
      <c r="A3" s="2" t="s">
        <v>11</v>
      </c>
      <c r="B3" s="3">
        <v>4879</v>
      </c>
      <c r="C3" s="4">
        <v>12104</v>
      </c>
      <c r="D3" s="4">
        <v>12756</v>
      </c>
      <c r="E3" s="3">
        <v>3475</v>
      </c>
      <c r="F3" s="3">
        <v>6792</v>
      </c>
      <c r="G3" s="4">
        <v>142984</v>
      </c>
      <c r="H3" s="4">
        <v>120536</v>
      </c>
      <c r="I3" s="4">
        <v>51118</v>
      </c>
      <c r="J3" s="4">
        <v>49528</v>
      </c>
      <c r="K3" s="3">
        <v>2376</v>
      </c>
    </row>
    <row r="4" spans="1:11">
      <c r="A4" s="2" t="s">
        <v>12</v>
      </c>
      <c r="B4" s="3">
        <v>5429</v>
      </c>
      <c r="C4" s="3">
        <v>5243</v>
      </c>
      <c r="D4" s="3">
        <v>5514</v>
      </c>
      <c r="E4" s="3">
        <v>3340</v>
      </c>
      <c r="F4" s="3">
        <v>3934</v>
      </c>
      <c r="G4" s="3">
        <v>1326</v>
      </c>
      <c r="H4" s="3">
        <v>687</v>
      </c>
      <c r="I4" s="3">
        <v>1270</v>
      </c>
      <c r="J4" s="3">
        <v>1638</v>
      </c>
      <c r="K4" s="3">
        <v>1850</v>
      </c>
    </row>
    <row r="5" spans="1:11">
      <c r="A5" s="2" t="s">
        <v>13</v>
      </c>
      <c r="B5" s="3">
        <v>3.7</v>
      </c>
      <c r="C5" s="3">
        <v>8.9</v>
      </c>
      <c r="D5" s="3">
        <v>9.8000000000000007</v>
      </c>
      <c r="E5" s="3">
        <v>1.6</v>
      </c>
      <c r="F5" s="3">
        <v>3.7</v>
      </c>
      <c r="G5" s="3">
        <v>23.1</v>
      </c>
      <c r="H5" s="3">
        <v>9</v>
      </c>
      <c r="I5" s="3">
        <v>8.6999999999999993</v>
      </c>
      <c r="J5" s="3">
        <v>11</v>
      </c>
      <c r="K5" s="3">
        <v>0.7</v>
      </c>
    </row>
    <row r="6" spans="1:11">
      <c r="A6" s="2" t="s">
        <v>14</v>
      </c>
      <c r="B6" s="3">
        <v>4.3</v>
      </c>
      <c r="C6" s="3">
        <v>10.4</v>
      </c>
      <c r="D6" s="3">
        <v>11.2</v>
      </c>
      <c r="E6" s="3">
        <v>2.4</v>
      </c>
      <c r="F6" s="3">
        <v>5</v>
      </c>
      <c r="G6" s="3">
        <v>59.5</v>
      </c>
      <c r="H6" s="3">
        <v>35.5</v>
      </c>
      <c r="I6" s="3">
        <v>21.3</v>
      </c>
      <c r="J6" s="3">
        <v>23.5</v>
      </c>
      <c r="K6" s="3">
        <v>1.3</v>
      </c>
    </row>
    <row r="7" spans="1:11">
      <c r="A7" s="2" t="s">
        <v>15</v>
      </c>
      <c r="B7" s="3">
        <v>1407.6</v>
      </c>
      <c r="C7" s="3">
        <v>-5832.5</v>
      </c>
      <c r="D7" s="3">
        <v>23.9</v>
      </c>
      <c r="E7" s="3">
        <v>655.7</v>
      </c>
      <c r="F7" s="3">
        <v>24.6</v>
      </c>
      <c r="G7" s="3">
        <v>9.9</v>
      </c>
      <c r="H7" s="3">
        <v>10.7</v>
      </c>
      <c r="I7" s="3">
        <v>-17.2</v>
      </c>
      <c r="J7" s="3">
        <v>16.100000000000001</v>
      </c>
      <c r="K7" s="3">
        <v>-153.30000000000001</v>
      </c>
    </row>
    <row r="8" spans="1:11">
      <c r="A8" s="2" t="s">
        <v>16</v>
      </c>
      <c r="B8" s="3">
        <v>4222.6000000000004</v>
      </c>
      <c r="C8" s="3">
        <v>2802</v>
      </c>
      <c r="D8" s="3">
        <v>24</v>
      </c>
      <c r="E8" s="3">
        <v>708.7</v>
      </c>
      <c r="F8" s="3">
        <v>24.7</v>
      </c>
      <c r="G8" s="3">
        <v>9.9</v>
      </c>
      <c r="H8" s="3">
        <v>10.7</v>
      </c>
      <c r="I8" s="3">
        <v>17.2</v>
      </c>
      <c r="J8" s="3">
        <v>16.100000000000001</v>
      </c>
      <c r="K8" s="3">
        <v>153.30000000000001</v>
      </c>
    </row>
    <row r="9" spans="1:11">
      <c r="A9" s="2" t="s">
        <v>17</v>
      </c>
      <c r="B9" s="3">
        <v>57.9</v>
      </c>
      <c r="C9" s="3">
        <v>108.2</v>
      </c>
      <c r="D9" s="3">
        <v>149.6</v>
      </c>
      <c r="E9" s="3" t="s">
        <v>18</v>
      </c>
      <c r="F9" s="3">
        <v>228</v>
      </c>
      <c r="G9" s="3">
        <v>778.5</v>
      </c>
      <c r="H9" s="3">
        <v>1432</v>
      </c>
      <c r="I9" s="3">
        <v>2867</v>
      </c>
      <c r="J9" s="3">
        <v>4515</v>
      </c>
      <c r="K9" s="3">
        <v>5906.4</v>
      </c>
    </row>
    <row r="10" spans="1:11">
      <c r="A10" s="2" t="s">
        <v>19</v>
      </c>
      <c r="B10" s="3">
        <v>46</v>
      </c>
      <c r="C10" s="3">
        <v>107.5</v>
      </c>
      <c r="D10" s="3">
        <v>147.1</v>
      </c>
      <c r="E10" s="3" t="s">
        <v>20</v>
      </c>
      <c r="F10" s="3">
        <v>206.7</v>
      </c>
      <c r="G10" s="3">
        <v>740.6</v>
      </c>
      <c r="H10" s="3">
        <v>1357.6</v>
      </c>
      <c r="I10" s="3">
        <v>2732.7</v>
      </c>
      <c r="J10" s="3">
        <v>4471.1000000000004</v>
      </c>
      <c r="K10" s="3">
        <v>4436.8</v>
      </c>
    </row>
    <row r="11" spans="1:11">
      <c r="A11" s="2" t="s">
        <v>21</v>
      </c>
      <c r="B11" s="3">
        <v>69.8</v>
      </c>
      <c r="C11" s="3">
        <v>108.9</v>
      </c>
      <c r="D11" s="3">
        <v>152.1</v>
      </c>
      <c r="E11" s="3" t="s">
        <v>22</v>
      </c>
      <c r="F11" s="3">
        <v>249.3</v>
      </c>
      <c r="G11" s="3">
        <v>816.4</v>
      </c>
      <c r="H11" s="3">
        <v>1506.5</v>
      </c>
      <c r="I11" s="3">
        <v>3001.4</v>
      </c>
      <c r="J11" s="3">
        <v>4558.8999999999996</v>
      </c>
      <c r="K11" s="3">
        <v>7375.9</v>
      </c>
    </row>
    <row r="12" spans="1:11">
      <c r="A12" s="2" t="s">
        <v>23</v>
      </c>
      <c r="B12" s="3">
        <v>88</v>
      </c>
      <c r="C12" s="3">
        <v>224.7</v>
      </c>
      <c r="D12" s="3">
        <v>365.2</v>
      </c>
      <c r="E12" s="3" t="s">
        <v>24</v>
      </c>
      <c r="F12" s="3">
        <v>687</v>
      </c>
      <c r="G12" s="3">
        <v>4331</v>
      </c>
      <c r="H12" s="4">
        <v>10747</v>
      </c>
      <c r="I12" s="4">
        <v>30589</v>
      </c>
      <c r="J12" s="4">
        <v>59800</v>
      </c>
      <c r="K12" s="4">
        <v>90560</v>
      </c>
    </row>
    <row r="13" spans="1:11">
      <c r="A13" s="2" t="s">
        <v>25</v>
      </c>
      <c r="B13" s="3">
        <v>47.4</v>
      </c>
      <c r="C13" s="3">
        <v>35</v>
      </c>
      <c r="D13" s="3">
        <v>29.8</v>
      </c>
      <c r="E13" s="3" t="s">
        <v>26</v>
      </c>
      <c r="F13" s="3">
        <v>24.1</v>
      </c>
      <c r="G13" s="3">
        <v>13.1</v>
      </c>
      <c r="H13" s="3">
        <v>9.6999999999999993</v>
      </c>
      <c r="I13" s="3">
        <v>6.8</v>
      </c>
      <c r="J13" s="3">
        <v>5.4</v>
      </c>
      <c r="K13" s="3">
        <v>4.7</v>
      </c>
    </row>
    <row r="14" spans="1:11">
      <c r="A14" s="2" t="s">
        <v>27</v>
      </c>
      <c r="B14" s="3">
        <v>7</v>
      </c>
      <c r="C14" s="3">
        <v>3.4</v>
      </c>
      <c r="D14" s="3">
        <v>0</v>
      </c>
      <c r="E14" s="3">
        <v>5.0999999999999996</v>
      </c>
      <c r="F14" s="3">
        <v>1.8</v>
      </c>
      <c r="G14" s="3">
        <v>1.3</v>
      </c>
      <c r="H14" s="3">
        <v>2.5</v>
      </c>
      <c r="I14" s="3">
        <v>0.8</v>
      </c>
      <c r="J14" s="3">
        <v>1.8</v>
      </c>
      <c r="K14" s="3">
        <v>17.2</v>
      </c>
    </row>
    <row r="15" spans="1:11">
      <c r="A15" s="2" t="s">
        <v>28</v>
      </c>
      <c r="B15" s="3">
        <v>0.20599999999999999</v>
      </c>
      <c r="C15" s="3">
        <v>7.0000000000000001E-3</v>
      </c>
      <c r="D15" s="3">
        <v>1.7000000000000001E-2</v>
      </c>
      <c r="E15" s="3">
        <v>5.5E-2</v>
      </c>
      <c r="F15" s="3">
        <v>9.4E-2</v>
      </c>
      <c r="G15" s="3">
        <v>4.9000000000000002E-2</v>
      </c>
      <c r="H15" s="3">
        <v>5.1999999999999998E-2</v>
      </c>
      <c r="I15" s="3">
        <v>4.7E-2</v>
      </c>
      <c r="J15" s="3">
        <v>0.01</v>
      </c>
      <c r="K15" s="3">
        <v>0.24399999999999999</v>
      </c>
    </row>
    <row r="16" spans="1:11">
      <c r="A16" s="2" t="s">
        <v>29</v>
      </c>
      <c r="B16" s="3">
        <v>3.4000000000000002E-2</v>
      </c>
      <c r="C16" s="3">
        <v>177.4</v>
      </c>
      <c r="D16" s="3">
        <v>23.4</v>
      </c>
      <c r="E16" s="3">
        <v>6.7</v>
      </c>
      <c r="F16" s="3">
        <v>25.2</v>
      </c>
      <c r="G16" s="3">
        <v>3.1</v>
      </c>
      <c r="H16" s="3">
        <v>26.7</v>
      </c>
      <c r="I16" s="3">
        <v>97.8</v>
      </c>
      <c r="J16" s="3">
        <v>28.3</v>
      </c>
      <c r="K16" s="3">
        <v>122.5</v>
      </c>
    </row>
    <row r="17" spans="1:11">
      <c r="A17" s="2" t="s">
        <v>30</v>
      </c>
      <c r="B17" s="3">
        <v>167</v>
      </c>
      <c r="C17" s="3">
        <v>464</v>
      </c>
      <c r="D17" s="3">
        <v>15</v>
      </c>
      <c r="E17" s="3">
        <v>-20</v>
      </c>
      <c r="F17" s="3">
        <v>-65</v>
      </c>
      <c r="G17" s="3">
        <v>-110</v>
      </c>
      <c r="H17" s="3">
        <v>-140</v>
      </c>
      <c r="I17" s="3">
        <v>-195</v>
      </c>
      <c r="J17" s="3">
        <v>-200</v>
      </c>
      <c r="K17" s="3">
        <v>-225</v>
      </c>
    </row>
    <row r="18" spans="1:11">
      <c r="A18" s="2" t="s">
        <v>31</v>
      </c>
      <c r="B18" s="3">
        <v>0</v>
      </c>
      <c r="C18" s="3">
        <v>92</v>
      </c>
      <c r="D18" s="3">
        <v>1</v>
      </c>
      <c r="E18" s="3">
        <v>0</v>
      </c>
      <c r="F18" s="3">
        <v>0.01</v>
      </c>
      <c r="G18" s="3" t="s">
        <v>32</v>
      </c>
      <c r="H18" s="3" t="s">
        <v>32</v>
      </c>
      <c r="I18" s="3" t="s">
        <v>32</v>
      </c>
      <c r="J18" s="3" t="s">
        <v>32</v>
      </c>
      <c r="K18" s="3">
        <v>1.0000000000000001E-5</v>
      </c>
    </row>
    <row r="19" spans="1:11">
      <c r="A19" s="2" t="s">
        <v>33</v>
      </c>
      <c r="B19" s="3">
        <v>0</v>
      </c>
      <c r="C19" s="3">
        <v>0</v>
      </c>
      <c r="D19" s="3">
        <v>1</v>
      </c>
      <c r="E19" s="3">
        <v>0</v>
      </c>
      <c r="F19" s="3">
        <v>2</v>
      </c>
      <c r="G19" s="3">
        <v>92</v>
      </c>
      <c r="H19" s="3">
        <v>83</v>
      </c>
      <c r="I19" s="3">
        <v>27</v>
      </c>
      <c r="J19" s="3">
        <v>14</v>
      </c>
      <c r="K19" s="3">
        <v>5</v>
      </c>
    </row>
    <row r="20" spans="1:11">
      <c r="A20" s="2" t="s">
        <v>34</v>
      </c>
      <c r="B20" s="3" t="s">
        <v>35</v>
      </c>
      <c r="C20" s="3" t="s">
        <v>35</v>
      </c>
      <c r="D20" s="3" t="s">
        <v>35</v>
      </c>
      <c r="E20" s="3" t="s">
        <v>35</v>
      </c>
      <c r="F20" s="3" t="s">
        <v>35</v>
      </c>
      <c r="G20" s="3" t="s">
        <v>36</v>
      </c>
      <c r="H20" s="3" t="s">
        <v>36</v>
      </c>
      <c r="I20" s="3" t="s">
        <v>36</v>
      </c>
      <c r="J20" s="3" t="s">
        <v>36</v>
      </c>
      <c r="K20" s="3" t="s">
        <v>35</v>
      </c>
    </row>
    <row r="21" spans="1:11">
      <c r="A21" s="2" t="s">
        <v>37</v>
      </c>
      <c r="B21" s="3" t="s">
        <v>36</v>
      </c>
      <c r="C21" s="3" t="s">
        <v>35</v>
      </c>
      <c r="D21" s="3" t="s">
        <v>36</v>
      </c>
      <c r="E21" s="3" t="s">
        <v>35</v>
      </c>
      <c r="F21" s="3" t="s">
        <v>35</v>
      </c>
      <c r="G21" s="3" t="s">
        <v>36</v>
      </c>
      <c r="H21" s="3" t="s">
        <v>36</v>
      </c>
      <c r="I21" s="3" t="s">
        <v>36</v>
      </c>
      <c r="J21" s="3" t="s">
        <v>36</v>
      </c>
      <c r="K21" s="3" t="s">
        <v>38</v>
      </c>
    </row>
    <row r="22" spans="1:11">
      <c r="A22" s="1"/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2" t="s">
        <v>9</v>
      </c>
    </row>
  </sheetData>
  <hyperlinks>
    <hyperlink ref="B1" r:id="rId1" display="https://nssdc.gsfc.nasa.gov/planetary/factsheet/mercuryfact.html" xr:uid="{982AEF41-960E-134A-93D2-E787DB7D3122}"/>
    <hyperlink ref="C1" r:id="rId2" display="https://nssdc.gsfc.nasa.gov/planetary/factsheet/venusfact.html" xr:uid="{3F5C6F8E-F6A3-294E-8695-499A9640211D}"/>
    <hyperlink ref="D1" r:id="rId3" display="https://nssdc.gsfc.nasa.gov/planetary/factsheet/earthfact.html" xr:uid="{FCBBB124-78F4-BF4D-A535-C146A0D63023}"/>
    <hyperlink ref="E1" r:id="rId4" display="https://nssdc.gsfc.nasa.gov/planetary/factsheet/moonfact.html" xr:uid="{CAE93E81-58DA-A94D-B208-F6A47BB504C9}"/>
    <hyperlink ref="F1" r:id="rId5" display="https://nssdc.gsfc.nasa.gov/planetary/factsheet/marsfact.html" xr:uid="{23BA7770-6925-124C-8551-BE14F51FCF83}"/>
    <hyperlink ref="G1" r:id="rId6" display="https://nssdc.gsfc.nasa.gov/planetary/factsheet/jupiterfact.html" xr:uid="{CC6E6F4F-0A75-5F4D-A198-A6C37E4609B0}"/>
    <hyperlink ref="H1" r:id="rId7" display="https://nssdc.gsfc.nasa.gov/planetary/factsheet/saturnfact.html" xr:uid="{D8C79C57-D419-A148-B365-1149995E226B}"/>
    <hyperlink ref="I1" r:id="rId8" display="https://nssdc.gsfc.nasa.gov/planetary/factsheet/uranusfact.html" xr:uid="{36665C28-4EDB-0C45-B78B-5B92AA2B8B7E}"/>
    <hyperlink ref="J1" r:id="rId9" display="https://nssdc.gsfc.nasa.gov/planetary/factsheet/neptunefact.html" xr:uid="{4C7C1E21-15D9-1040-9E10-444D20586FE8}"/>
    <hyperlink ref="K1" r:id="rId10" display="https://nssdc.gsfc.nasa.gov/planetary/factsheet/plutofact.html" xr:uid="{C268D321-848D-8B48-8F82-E7EED5BAD5FA}"/>
    <hyperlink ref="A2" r:id="rId11" location="mass" display="https://nssdc.gsfc.nasa.gov/planetary/factsheet/planetfact_notes.html - mass" xr:uid="{E4FB0232-0891-AF45-A104-108082E3E65E}"/>
    <hyperlink ref="A3" r:id="rId12" location="diam" display="https://nssdc.gsfc.nasa.gov/planetary/factsheet/planetfact_notes.html - diam" xr:uid="{F0326251-8C95-904B-9B88-DEC459E7DE97}"/>
    <hyperlink ref="A4" r:id="rId13" location="dens" display="https://nssdc.gsfc.nasa.gov/planetary/factsheet/planetfact_notes.html - dens" xr:uid="{1382904A-23BA-6A4C-AE80-B569A55E0293}"/>
    <hyperlink ref="A5" r:id="rId14" location="grav" display="https://nssdc.gsfc.nasa.gov/planetary/factsheet/planetfact_notes.html - grav" xr:uid="{53413357-8DE1-FC43-9428-456062795BDD}"/>
    <hyperlink ref="A6" r:id="rId15" location="escv" display="https://nssdc.gsfc.nasa.gov/planetary/factsheet/planetfact_notes.html - escv" xr:uid="{08C69A50-64D6-2A4C-A800-381A4F7AF6A8}"/>
    <hyperlink ref="A7" r:id="rId16" location="rotp" display="https://nssdc.gsfc.nasa.gov/planetary/factsheet/planetfact_notes.html - rotp" xr:uid="{7CBB7CD7-192C-7543-89B4-A7F25EEBA339}"/>
    <hyperlink ref="A8" r:id="rId17" location="leng" display="https://nssdc.gsfc.nasa.gov/planetary/factsheet/planetfact_notes.html - leng" xr:uid="{15AB81FA-2841-7A4E-B2AB-8D4F299B12C7}"/>
    <hyperlink ref="A9" r:id="rId18" location="dist" display="https://nssdc.gsfc.nasa.gov/planetary/factsheet/planetfact_notes.html - dist" xr:uid="{102B5E22-1961-1B4D-9910-8B7BF51AF1AA}"/>
    <hyperlink ref="A10" r:id="rId19" location="peri" display="https://nssdc.gsfc.nasa.gov/planetary/factsheet/planetfact_notes.html - peri" xr:uid="{F792DF06-65A5-5C40-B8B9-3146EF7C9E09}"/>
    <hyperlink ref="A11" r:id="rId20" location="peri" display="https://nssdc.gsfc.nasa.gov/planetary/factsheet/planetfact_notes.html - peri" xr:uid="{8CD6B549-853A-D44F-B854-CA811F08231C}"/>
    <hyperlink ref="A12" r:id="rId21" location="orbp" display="https://nssdc.gsfc.nasa.gov/planetary/factsheet/planetfact_notes.html - orbp" xr:uid="{87111C05-C471-6C43-BCF1-1E6A628CD4DB}"/>
    <hyperlink ref="A13" r:id="rId22" location="orbv" display="https://nssdc.gsfc.nasa.gov/planetary/factsheet/planetfact_notes.html - orbv" xr:uid="{3EEF307A-821B-584B-83DD-7944D73CF32F}"/>
    <hyperlink ref="A14" r:id="rId23" location="orbi" display="https://nssdc.gsfc.nasa.gov/planetary/factsheet/planetfact_notes.html - orbi" xr:uid="{6DDC838D-F418-7541-A024-20BD17119064}"/>
    <hyperlink ref="A15" r:id="rId24" location="orbe" display="https://nssdc.gsfc.nasa.gov/planetary/factsheet/planetfact_notes.html - orbe" xr:uid="{122C30F6-FF4D-9543-BB88-F4D8836E1284}"/>
    <hyperlink ref="A16" r:id="rId25" location="orbo" display="https://nssdc.gsfc.nasa.gov/planetary/factsheet/planetfact_notes.html - orbo" xr:uid="{AB1E7CA7-00C2-494F-B26D-77D328DED5CD}"/>
    <hyperlink ref="A17" r:id="rId26" location="temp" display="https://nssdc.gsfc.nasa.gov/planetary/factsheet/planetfact_notes.html - temp" xr:uid="{D36750DA-42CA-5E4B-8C1F-A7F1BFF08A06}"/>
    <hyperlink ref="A18" r:id="rId27" location="surp" display="https://nssdc.gsfc.nasa.gov/planetary/factsheet/planetfact_notes.html - surp" xr:uid="{3CE68609-C59D-BA45-867C-50284966B879}"/>
    <hyperlink ref="A19" r:id="rId28" location="sats" display="https://nssdc.gsfc.nasa.gov/planetary/factsheet/planetfact_notes.html - sats" xr:uid="{23B2D64C-EFB8-EA40-AF75-327DC17A93E9}"/>
    <hyperlink ref="A20" r:id="rId29" location="ring" display="https://nssdc.gsfc.nasa.gov/planetary/factsheet/planetfact_notes.html - ring" xr:uid="{ABEFC704-C137-CC47-AA43-326BBBE483B9}"/>
    <hyperlink ref="A21" r:id="rId30" location="magf" display="https://nssdc.gsfc.nasa.gov/planetary/factsheet/planetfact_notes.html - magf" xr:uid="{F4BF7565-2846-024C-B517-4F79A34E9AF2}"/>
    <hyperlink ref="B22" r:id="rId31" display="https://nssdc.gsfc.nasa.gov/planetary/factsheet/mercuryfact.html" xr:uid="{BFBCD196-07A2-F141-8C4D-06D0E04FEE03}"/>
    <hyperlink ref="C22" r:id="rId32" display="https://nssdc.gsfc.nasa.gov/planetary/factsheet/venusfact.html" xr:uid="{651BE243-5006-4A41-B9AC-903914F32698}"/>
    <hyperlink ref="D22" r:id="rId33" display="https://nssdc.gsfc.nasa.gov/planetary/factsheet/earthfact.html" xr:uid="{449E854F-28F7-484E-8DE1-660B36266C20}"/>
    <hyperlink ref="E22" r:id="rId34" display="https://nssdc.gsfc.nasa.gov/planetary/factsheet/moonfact.html" xr:uid="{C27DC551-0FB0-A248-B355-340B29AEA196}"/>
    <hyperlink ref="F22" r:id="rId35" display="https://nssdc.gsfc.nasa.gov/planetary/factsheet/marsfact.html" xr:uid="{D74DCEFE-0E1F-5C40-AB42-3C997A014C01}"/>
    <hyperlink ref="G22" r:id="rId36" display="https://nssdc.gsfc.nasa.gov/planetary/factsheet/jupiterfact.html" xr:uid="{916C36E3-A50A-474E-BF69-D8E31F600679}"/>
    <hyperlink ref="H22" r:id="rId37" display="https://nssdc.gsfc.nasa.gov/planetary/factsheet/saturnfact.html" xr:uid="{9C925379-5CEC-5D48-AAFA-EA404878C340}"/>
    <hyperlink ref="I22" r:id="rId38" display="https://nssdc.gsfc.nasa.gov/planetary/factsheet/uranusfact.html" xr:uid="{57CC5671-6755-2E43-8206-A3B956D61858}"/>
    <hyperlink ref="J22" r:id="rId39" display="https://nssdc.gsfc.nasa.gov/planetary/factsheet/neptunefact.html" xr:uid="{56101A7E-2C94-9F4E-A7F0-BF03B1A87B63}"/>
    <hyperlink ref="K22" r:id="rId40" display="https://nssdc.gsfc.nasa.gov/planetary/factsheet/plutofact.html" xr:uid="{8084A6FC-880F-DD4A-89F7-0D98BAAD5A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251C-BFFD-A84A-BFEC-B9A6DAE32F13}">
  <dimension ref="A1:T11"/>
  <sheetViews>
    <sheetView tabSelected="1" topLeftCell="A2" workbookViewId="0">
      <selection activeCell="E1" sqref="E1"/>
    </sheetView>
  </sheetViews>
  <sheetFormatPr baseColWidth="10" defaultRowHeight="16"/>
  <cols>
    <col min="2" max="2" width="9.1640625" bestFit="1" customWidth="1"/>
    <col min="3" max="3" width="10.1640625" bestFit="1" customWidth="1"/>
    <col min="4" max="4" width="16" bestFit="1" customWidth="1"/>
    <col min="5" max="5" width="14.1640625" bestFit="1" customWidth="1"/>
    <col min="9" max="9" width="16.5" bestFit="1" customWidth="1"/>
  </cols>
  <sheetData>
    <row r="1" spans="1:20">
      <c r="A1" t="s">
        <v>63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58</v>
      </c>
      <c r="H1" t="s">
        <v>59</v>
      </c>
      <c r="I1" t="s">
        <v>44</v>
      </c>
      <c r="J1" t="s">
        <v>45</v>
      </c>
      <c r="K1" t="s">
        <v>46</v>
      </c>
      <c r="L1" t="s">
        <v>60</v>
      </c>
      <c r="M1" t="s">
        <v>47</v>
      </c>
      <c r="N1" t="s">
        <v>61</v>
      </c>
      <c r="O1" t="s">
        <v>28</v>
      </c>
      <c r="P1" t="s">
        <v>62</v>
      </c>
      <c r="Q1" t="s">
        <v>33</v>
      </c>
      <c r="R1" t="s">
        <v>34</v>
      </c>
      <c r="S1" t="s">
        <v>37</v>
      </c>
      <c r="T1" s="1"/>
    </row>
    <row r="2" spans="1:20">
      <c r="A2" t="s">
        <v>48</v>
      </c>
      <c r="B2" s="5">
        <v>3.3000000000000003E+23</v>
      </c>
      <c r="C2" s="5">
        <f>4879000/2</f>
        <v>2439500</v>
      </c>
      <c r="D2" s="3">
        <v>5429</v>
      </c>
      <c r="E2" s="3">
        <v>3.7</v>
      </c>
      <c r="F2" s="5">
        <v>4300</v>
      </c>
      <c r="G2" s="3">
        <v>1407.6</v>
      </c>
      <c r="H2" s="3">
        <v>4222.6000000000004</v>
      </c>
      <c r="I2" s="5">
        <v>57900000000</v>
      </c>
      <c r="J2" s="5">
        <v>46000000000</v>
      </c>
      <c r="K2" s="5">
        <v>69800000000</v>
      </c>
      <c r="L2" s="3">
        <v>88</v>
      </c>
      <c r="M2" s="5">
        <v>47400</v>
      </c>
      <c r="N2" s="3">
        <v>7</v>
      </c>
      <c r="O2" s="3">
        <v>0.20599999999999999</v>
      </c>
      <c r="P2" s="3">
        <v>3.4000000000000002E-2</v>
      </c>
      <c r="Q2" s="3">
        <v>0</v>
      </c>
      <c r="R2" s="3" t="s">
        <v>35</v>
      </c>
      <c r="S2" s="3" t="s">
        <v>36</v>
      </c>
      <c r="T2" s="2"/>
    </row>
    <row r="3" spans="1:20">
      <c r="A3" t="s">
        <v>49</v>
      </c>
      <c r="B3" s="5">
        <v>4.8699999999999996E+24</v>
      </c>
      <c r="C3" s="4">
        <f>12104000/2</f>
        <v>6052000</v>
      </c>
      <c r="D3" s="3">
        <v>5243</v>
      </c>
      <c r="E3" s="3">
        <v>8.9</v>
      </c>
      <c r="F3" s="5">
        <v>10400</v>
      </c>
      <c r="G3" s="3">
        <v>-5832.5</v>
      </c>
      <c r="H3" s="3">
        <v>2802</v>
      </c>
      <c r="I3" s="5">
        <v>108200000000</v>
      </c>
      <c r="J3" s="5">
        <v>107500000000</v>
      </c>
      <c r="K3" s="5">
        <v>108900000000</v>
      </c>
      <c r="L3" s="3">
        <v>224.7</v>
      </c>
      <c r="M3" s="5">
        <v>35000</v>
      </c>
      <c r="N3" s="3">
        <v>3.4</v>
      </c>
      <c r="O3" s="3">
        <v>7.0000000000000001E-3</v>
      </c>
      <c r="P3" s="3">
        <v>177.4</v>
      </c>
      <c r="Q3" s="3">
        <v>0</v>
      </c>
      <c r="R3" s="3" t="s">
        <v>35</v>
      </c>
      <c r="S3" s="3" t="s">
        <v>35</v>
      </c>
      <c r="T3" s="2"/>
    </row>
    <row r="4" spans="1:20">
      <c r="A4" t="s">
        <v>50</v>
      </c>
      <c r="B4" s="5">
        <v>5.9700000000000003E+24</v>
      </c>
      <c r="C4" s="4">
        <f>12756000/2</f>
        <v>6378000</v>
      </c>
      <c r="D4" s="3">
        <v>5514</v>
      </c>
      <c r="E4" s="3">
        <v>9.8000000000000007</v>
      </c>
      <c r="F4" s="5">
        <v>11200</v>
      </c>
      <c r="G4" s="3">
        <v>23.9</v>
      </c>
      <c r="H4" s="3">
        <v>24</v>
      </c>
      <c r="I4" s="5">
        <v>149600000000</v>
      </c>
      <c r="J4" s="5">
        <v>147100000000</v>
      </c>
      <c r="K4" s="5">
        <v>152100000000</v>
      </c>
      <c r="L4" s="3">
        <v>365.2</v>
      </c>
      <c r="M4" s="5">
        <v>29800</v>
      </c>
      <c r="N4" s="3">
        <v>0</v>
      </c>
      <c r="O4" s="3">
        <v>1.7000000000000001E-2</v>
      </c>
      <c r="P4" s="3">
        <v>23.4</v>
      </c>
      <c r="Q4" s="3">
        <v>1</v>
      </c>
      <c r="R4" s="3" t="s">
        <v>35</v>
      </c>
      <c r="S4" s="3" t="s">
        <v>36</v>
      </c>
      <c r="T4" s="2"/>
    </row>
    <row r="5" spans="1:20">
      <c r="A5" t="s">
        <v>51</v>
      </c>
      <c r="B5" s="5">
        <v>7.2999999999999998E+22</v>
      </c>
      <c r="C5" s="5">
        <f>3475000/2</f>
        <v>1737500</v>
      </c>
      <c r="D5" s="3">
        <v>3340</v>
      </c>
      <c r="E5" s="3">
        <v>1.6</v>
      </c>
      <c r="F5" s="5">
        <v>2400</v>
      </c>
      <c r="G5" s="3">
        <v>655.7</v>
      </c>
      <c r="H5" s="3">
        <v>708.7</v>
      </c>
      <c r="I5" s="5">
        <v>384000000</v>
      </c>
      <c r="J5" s="5">
        <v>363000000</v>
      </c>
      <c r="K5" s="5">
        <v>406000000</v>
      </c>
      <c r="L5" s="3">
        <v>27.3</v>
      </c>
      <c r="M5" s="5">
        <v>1000</v>
      </c>
      <c r="N5" s="3">
        <v>5.0999999999999996</v>
      </c>
      <c r="O5" s="3">
        <v>5.5E-2</v>
      </c>
      <c r="P5" s="3">
        <v>6.7</v>
      </c>
      <c r="Q5" s="3">
        <v>0</v>
      </c>
      <c r="R5" s="3" t="s">
        <v>35</v>
      </c>
      <c r="S5" s="3" t="s">
        <v>35</v>
      </c>
      <c r="T5" s="2"/>
    </row>
    <row r="6" spans="1:20">
      <c r="A6" t="s">
        <v>52</v>
      </c>
      <c r="B6" s="5">
        <v>6.4200000000000005E+23</v>
      </c>
      <c r="C6" s="5">
        <f>6792000/2</f>
        <v>3396000</v>
      </c>
      <c r="D6" s="3">
        <v>3934</v>
      </c>
      <c r="E6" s="3">
        <v>3.7</v>
      </c>
      <c r="F6" s="5">
        <v>5000</v>
      </c>
      <c r="G6" s="3">
        <v>24.6</v>
      </c>
      <c r="H6" s="3">
        <v>24.7</v>
      </c>
      <c r="I6" s="5">
        <v>228000000000</v>
      </c>
      <c r="J6" s="5">
        <v>206700000000</v>
      </c>
      <c r="K6" s="5">
        <v>249300000000</v>
      </c>
      <c r="L6" s="3">
        <v>687</v>
      </c>
      <c r="M6" s="5">
        <v>24100</v>
      </c>
      <c r="N6" s="3">
        <v>1.8</v>
      </c>
      <c r="O6" s="3">
        <v>9.4E-2</v>
      </c>
      <c r="P6" s="3">
        <v>25.2</v>
      </c>
      <c r="Q6" s="3">
        <v>2</v>
      </c>
      <c r="R6" s="3" t="s">
        <v>35</v>
      </c>
      <c r="S6" s="3" t="s">
        <v>35</v>
      </c>
      <c r="T6" s="2"/>
    </row>
    <row r="7" spans="1:20">
      <c r="A7" t="s">
        <v>53</v>
      </c>
      <c r="B7" s="5">
        <v>1.8979999999999999E+27</v>
      </c>
      <c r="C7" s="4">
        <f>142984000/2</f>
        <v>71492000</v>
      </c>
      <c r="D7" s="3">
        <v>1326</v>
      </c>
      <c r="E7" s="3">
        <v>23.1</v>
      </c>
      <c r="F7" s="5">
        <v>59500</v>
      </c>
      <c r="G7" s="3">
        <v>9.9</v>
      </c>
      <c r="H7" s="3">
        <v>9.9</v>
      </c>
      <c r="I7" s="5">
        <v>778500000000</v>
      </c>
      <c r="J7" s="5">
        <v>740600000000</v>
      </c>
      <c r="K7" s="5">
        <v>816400000000</v>
      </c>
      <c r="L7" s="3">
        <v>4331</v>
      </c>
      <c r="M7" s="5">
        <v>13100</v>
      </c>
      <c r="N7" s="3">
        <v>1.3</v>
      </c>
      <c r="O7" s="3">
        <v>4.9000000000000002E-2</v>
      </c>
      <c r="P7" s="3">
        <v>3.1</v>
      </c>
      <c r="Q7" s="3">
        <v>92</v>
      </c>
      <c r="R7" s="3" t="s">
        <v>36</v>
      </c>
      <c r="S7" s="3" t="s">
        <v>36</v>
      </c>
      <c r="T7" s="2"/>
    </row>
    <row r="8" spans="1:20">
      <c r="A8" t="s">
        <v>54</v>
      </c>
      <c r="B8" s="5">
        <v>5.6800000000000001E+26</v>
      </c>
      <c r="C8" s="4">
        <f>120536000/2</f>
        <v>60268000</v>
      </c>
      <c r="D8" s="3">
        <v>687</v>
      </c>
      <c r="E8" s="3">
        <v>9</v>
      </c>
      <c r="F8" s="5">
        <v>35500</v>
      </c>
      <c r="G8" s="3">
        <v>10.7</v>
      </c>
      <c r="H8" s="3">
        <v>10.7</v>
      </c>
      <c r="I8" s="5">
        <v>1432000000000</v>
      </c>
      <c r="J8" s="5">
        <v>1357600000000</v>
      </c>
      <c r="K8" s="5">
        <v>1506500000000</v>
      </c>
      <c r="L8" s="4">
        <v>10747</v>
      </c>
      <c r="M8" s="5">
        <v>9700</v>
      </c>
      <c r="N8" s="3">
        <v>2.5</v>
      </c>
      <c r="O8" s="3">
        <v>5.1999999999999998E-2</v>
      </c>
      <c r="P8" s="3">
        <v>26.7</v>
      </c>
      <c r="Q8" s="3">
        <v>83</v>
      </c>
      <c r="R8" s="3" t="s">
        <v>36</v>
      </c>
      <c r="S8" s="3" t="s">
        <v>36</v>
      </c>
      <c r="T8" s="2"/>
    </row>
    <row r="9" spans="1:20">
      <c r="A9" t="s">
        <v>55</v>
      </c>
      <c r="B9" s="5">
        <v>8.6800000000000001E+25</v>
      </c>
      <c r="C9" s="4">
        <f>51118000/2</f>
        <v>25559000</v>
      </c>
      <c r="D9" s="3">
        <v>1270</v>
      </c>
      <c r="E9" s="3">
        <v>8.6999999999999993</v>
      </c>
      <c r="F9" s="5">
        <v>21300</v>
      </c>
      <c r="G9" s="3">
        <v>-17.2</v>
      </c>
      <c r="H9" s="3">
        <v>17.2</v>
      </c>
      <c r="I9" s="5">
        <v>2867000000000</v>
      </c>
      <c r="J9" s="5">
        <v>2732700000000</v>
      </c>
      <c r="K9" s="5">
        <v>3001400000000</v>
      </c>
      <c r="L9" s="4">
        <v>30589</v>
      </c>
      <c r="M9" s="5">
        <v>6800</v>
      </c>
      <c r="N9" s="3">
        <v>0.8</v>
      </c>
      <c r="O9" s="3">
        <v>4.7E-2</v>
      </c>
      <c r="P9" s="3">
        <v>97.8</v>
      </c>
      <c r="Q9" s="3">
        <v>27</v>
      </c>
      <c r="R9" s="3" t="s">
        <v>36</v>
      </c>
      <c r="S9" s="3" t="s">
        <v>36</v>
      </c>
      <c r="T9" s="2"/>
    </row>
    <row r="10" spans="1:20">
      <c r="A10" t="s">
        <v>56</v>
      </c>
      <c r="B10" s="5">
        <v>1.0200000000000001E+26</v>
      </c>
      <c r="C10" s="4">
        <f>49528000/2</f>
        <v>24764000</v>
      </c>
      <c r="D10" s="3">
        <v>1638</v>
      </c>
      <c r="E10" s="3">
        <v>11</v>
      </c>
      <c r="F10" s="5">
        <v>23500</v>
      </c>
      <c r="G10" s="3">
        <v>16.100000000000001</v>
      </c>
      <c r="H10" s="3">
        <v>16.100000000000001</v>
      </c>
      <c r="I10" s="5">
        <v>4515000000000</v>
      </c>
      <c r="J10" s="5">
        <v>4471100000000</v>
      </c>
      <c r="K10" s="5">
        <v>4558900000000</v>
      </c>
      <c r="L10" s="4">
        <v>59800</v>
      </c>
      <c r="M10" s="5">
        <v>5400</v>
      </c>
      <c r="N10" s="3">
        <v>1.8</v>
      </c>
      <c r="O10" s="3">
        <v>0.01</v>
      </c>
      <c r="P10" s="3">
        <v>28.3</v>
      </c>
      <c r="Q10" s="3">
        <v>14</v>
      </c>
      <c r="R10" s="3" t="s">
        <v>36</v>
      </c>
      <c r="S10" s="3" t="s">
        <v>36</v>
      </c>
      <c r="T10" s="2"/>
    </row>
    <row r="11" spans="1:20">
      <c r="A11" t="s">
        <v>57</v>
      </c>
      <c r="B11" s="5">
        <v>1.3E+22</v>
      </c>
      <c r="C11" s="5">
        <f>2376000/2</f>
        <v>1188000</v>
      </c>
      <c r="D11" s="3">
        <v>1850</v>
      </c>
      <c r="E11" s="3">
        <v>0.7</v>
      </c>
      <c r="F11" s="5">
        <v>1300</v>
      </c>
      <c r="G11" s="3">
        <v>-153.30000000000001</v>
      </c>
      <c r="H11" s="3">
        <v>153.30000000000001</v>
      </c>
      <c r="I11" s="5">
        <v>5906400000000</v>
      </c>
      <c r="J11" s="5">
        <v>4436800000000</v>
      </c>
      <c r="K11" s="5">
        <v>7375900000000</v>
      </c>
      <c r="L11" s="4">
        <v>90560</v>
      </c>
      <c r="M11" s="5">
        <v>4700</v>
      </c>
      <c r="N11" s="3">
        <v>17.2</v>
      </c>
      <c r="O11" s="3">
        <v>0.24399999999999999</v>
      </c>
      <c r="P11" s="3">
        <v>122.5</v>
      </c>
      <c r="Q11" s="3">
        <v>5</v>
      </c>
      <c r="R11" s="3" t="s">
        <v>35</v>
      </c>
      <c r="S11" s="3" t="s">
        <v>38</v>
      </c>
      <c r="T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2023-12-27T22:23:07Z</dcterms:created>
  <dcterms:modified xsi:type="dcterms:W3CDTF">2023-12-27T22:55:07Z</dcterms:modified>
</cp:coreProperties>
</file>