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ins" sheetId="1" r:id="rId4"/>
    <sheet state="visible" name="Structures" sheetId="2" r:id="rId5"/>
    <sheet state="visible" name="Beacons" sheetId="3" r:id="rId6"/>
    <sheet state="visible" name="Index" sheetId="4" r:id="rId7"/>
    <sheet state="visible" name="False Positives" sheetId="5" r:id="rId8"/>
  </sheets>
  <definedNames>
    <definedName hidden="1" localSheetId="0" name="Z_4CB346A5_BE12_40D1_9FE7_B43596A6686D_.wvu.FilterData">Ruins!$B$1:$B$258</definedName>
  </definedNames>
  <calcPr/>
  <customWorkbookViews>
    <customWorkbookView activeSheetId="0" maximized="1" windowHeight="0" windowWidth="0" guid="{4CB346A5-BE12-40D1-9FE7-B43596A6686D}" name="Filter 2"/>
  </customWorkbookViews>
</workbook>
</file>

<file path=xl/sharedStrings.xml><?xml version="1.0" encoding="utf-8"?>
<sst xmlns="http://schemas.openxmlformats.org/spreadsheetml/2006/main" count="4103" uniqueCount="1057">
  <si>
    <t>System Name</t>
  </si>
  <si>
    <t>Mass</t>
  </si>
  <si>
    <t>Body</t>
  </si>
  <si>
    <t>Parent</t>
  </si>
  <si>
    <t>Type(s)</t>
  </si>
  <si>
    <t>Primary Star Class(es)</t>
  </si>
  <si>
    <t>Temp (k)</t>
  </si>
  <si>
    <t>Radius (km)</t>
  </si>
  <si>
    <t>Gravity (g)</t>
  </si>
  <si>
    <t>Orbit (d)</t>
  </si>
  <si>
    <t>Rot.  (d)</t>
  </si>
  <si>
    <t>Volcanism?</t>
  </si>
  <si>
    <t>Rock %</t>
  </si>
  <si>
    <t>Metal %</t>
  </si>
  <si>
    <t>Area</t>
  </si>
  <si>
    <t>Dist. to Sol</t>
  </si>
  <si>
    <t>Dist. to γ Vel</t>
  </si>
  <si>
    <t>X-Coord</t>
  </si>
  <si>
    <t>Y-Coord</t>
  </si>
  <si>
    <t>Z-Coord</t>
  </si>
  <si>
    <t>Sys. He (%)</t>
  </si>
  <si>
    <t>Age (Myr)</t>
  </si>
  <si>
    <t>Notes</t>
  </si>
  <si>
    <t>Synuefe XR-H d11-102</t>
  </si>
  <si>
    <t>D</t>
  </si>
  <si>
    <t>1 b</t>
  </si>
  <si>
    <t>Y</t>
  </si>
  <si>
    <t>β</t>
  </si>
  <si>
    <t>F3 VB</t>
  </si>
  <si>
    <t>NO</t>
  </si>
  <si>
    <t>Regor</t>
  </si>
  <si>
    <t>750.54 ly from Gamma Vel</t>
  </si>
  <si>
    <t>IC 2391 Sector YE-A d103</t>
  </si>
  <si>
    <t>B 1</t>
  </si>
  <si>
    <t>K</t>
  </si>
  <si>
    <t>γ</t>
  </si>
  <si>
    <t>F9 VAB, K7 VA, M7 VA</t>
  </si>
  <si>
    <t>49.1 (locked)</t>
  </si>
  <si>
    <t>N/A</t>
  </si>
  <si>
    <t>Pair with B 2</t>
  </si>
  <si>
    <t>IC 2391 Sector ZE-A d101</t>
  </si>
  <si>
    <t>C 3</t>
  </si>
  <si>
    <t>L</t>
  </si>
  <si>
    <t>α</t>
  </si>
  <si>
    <t>F9 VB, M0 VA, L3 V</t>
  </si>
  <si>
    <t>7.5 (locked)</t>
  </si>
  <si>
    <t>Synuefe XO-P c22-17</t>
  </si>
  <si>
    <t>C</t>
  </si>
  <si>
    <t>C 1</t>
  </si>
  <si>
    <t>K9 VA, M9 VI, L8 V, M8 VA</t>
  </si>
  <si>
    <t>IC 2391 Sector GW-V b2-4</t>
  </si>
  <si>
    <t>B</t>
  </si>
  <si>
    <t>M5 VA, L0 V, L4 V, M4 VA</t>
  </si>
  <si>
    <t>Synuefe YY-Q c21-19</t>
  </si>
  <si>
    <t>2 a</t>
  </si>
  <si>
    <t>CIV</t>
  </si>
  <si>
    <t>K3 VA</t>
  </si>
  <si>
    <t>IC 2391 Sector FL-X b1-7</t>
  </si>
  <si>
    <t>A 2</t>
  </si>
  <si>
    <t>M</t>
  </si>
  <si>
    <t>M5 VA, M8 VA, T5 V</t>
  </si>
  <si>
    <t>YES</t>
  </si>
  <si>
    <t>Pair with A 3 (Structure)</t>
  </si>
  <si>
    <t>Synuefe CN-H d11-63</t>
  </si>
  <si>
    <t>A 2 b</t>
  </si>
  <si>
    <t>F5 VAB, K8 VA</t>
  </si>
  <si>
    <t>Synuefe DK-D b46-4</t>
  </si>
  <si>
    <t>M2 VA, L1 V, L7 V</t>
  </si>
  <si>
    <t>Body has a structure</t>
  </si>
  <si>
    <t>Synuefe ZR-I b43-10</t>
  </si>
  <si>
    <t>D 2</t>
  </si>
  <si>
    <t>T</t>
  </si>
  <si>
    <t>β α α</t>
  </si>
  <si>
    <t>M1 VA, M9 VI, M8 VA, T2 V</t>
  </si>
  <si>
    <t>1.7 (locked)</t>
  </si>
  <si>
    <t>Synuefe CE-R c21-6</t>
  </si>
  <si>
    <t>α β α</t>
  </si>
  <si>
    <t>K8 VA, M6 VA, L4 V</t>
  </si>
  <si>
    <t>Synuefe ZL-J d10-119</t>
  </si>
  <si>
    <t>9 b</t>
  </si>
  <si>
    <t>CIII</t>
  </si>
  <si>
    <t>F9 VI</t>
  </si>
  <si>
    <t>2.9 (locked)</t>
  </si>
  <si>
    <t>Synuefe LY-I b42-2</t>
  </si>
  <si>
    <t>C 2</t>
  </si>
  <si>
    <t>γ γ β</t>
  </si>
  <si>
    <t>M6 VA, L3 V, L1 V, L0 V, T4 V</t>
  </si>
  <si>
    <t>Synuefe ZL-J d10-109</t>
  </si>
  <si>
    <t>E 3</t>
  </si>
  <si>
    <t>β β α</t>
  </si>
  <si>
    <t>K0 VAB, K6 VA, M7 VA, K5 VAB, L0 V</t>
  </si>
  <si>
    <t>Synuefe TP-F b44-0</t>
  </si>
  <si>
    <t>CD 1</t>
  </si>
  <si>
    <t>L + L</t>
  </si>
  <si>
    <t>α β γ</t>
  </si>
  <si>
    <t>M5 VA, L2 V, L2 V, L7 V</t>
  </si>
  <si>
    <t>0.6 (locked)</t>
  </si>
  <si>
    <t>Pair with CD 2 | Body has a structure</t>
  </si>
  <si>
    <t>Synuefe NL-N c23-4</t>
  </si>
  <si>
    <t>B 3</t>
  </si>
  <si>
    <t>γ α α</t>
  </si>
  <si>
    <t>K7 VA, M7 VA, M6 VA</t>
  </si>
  <si>
    <t>19.9 (locked)</t>
  </si>
  <si>
    <t>HIP 39768</t>
  </si>
  <si>
    <t>F</t>
  </si>
  <si>
    <t>A 14 f</t>
  </si>
  <si>
    <t>β β</t>
  </si>
  <si>
    <t>B8 IV, Black Hole</t>
  </si>
  <si>
    <t>Col 173 Sector PF-E b28-3</t>
  </si>
  <si>
    <t>α β</t>
  </si>
  <si>
    <t>M5 VA, M9 VI</t>
  </si>
  <si>
    <t>Pair with B 2 | Body has a structure</t>
  </si>
  <si>
    <t>Col 173 Sector QU-O d6-25</t>
  </si>
  <si>
    <t>5 b</t>
  </si>
  <si>
    <t>β α</t>
  </si>
  <si>
    <t>F5 VAB</t>
  </si>
  <si>
    <t>Vela Dark Region EL-Y d32</t>
  </si>
  <si>
    <t>γ α β</t>
  </si>
  <si>
    <t>F6 VB, K2 VA</t>
  </si>
  <si>
    <t>Col 173 Sector DX-K d8-17</t>
  </si>
  <si>
    <t>5 a</t>
  </si>
  <si>
    <t>α γ</t>
  </si>
  <si>
    <t>F6 VAB</t>
  </si>
  <si>
    <t>0.5 (locked)</t>
  </si>
  <si>
    <t>Pair with 5 b (ruins)</t>
  </si>
  <si>
    <t>Pair with 5 a (ruins)</t>
  </si>
  <si>
    <t>Col 173 Sector JX-K b24-0</t>
  </si>
  <si>
    <t>B 2</t>
  </si>
  <si>
    <t>γ α</t>
  </si>
  <si>
    <t>M1 VA, L9 V</t>
  </si>
  <si>
    <t>3.9 (locked)</t>
  </si>
  <si>
    <t>B 4</t>
  </si>
  <si>
    <t>Col 173 Sector KN-J b25-5</t>
  </si>
  <si>
    <t>β γ β</t>
  </si>
  <si>
    <t>M2 VA, L1 V, T2 V, M8 VA</t>
  </si>
  <si>
    <t>1.4 (locked)</t>
  </si>
  <si>
    <t>Col 173 Sector AI-H c11-22</t>
  </si>
  <si>
    <t>γ γ α</t>
  </si>
  <si>
    <t>G8 VAB, M6 VA, M3 VA</t>
  </si>
  <si>
    <t>Col 173 Sector OE-P d6-11</t>
  </si>
  <si>
    <t>α α β</t>
  </si>
  <si>
    <t>M0 VA, M7 VA, L9 V</t>
  </si>
  <si>
    <t>Col 173 Sector WZ-O b22-4</t>
  </si>
  <si>
    <t>C 5</t>
  </si>
  <si>
    <t>M4 VA, L6 V, L1 V, T3 V</t>
  </si>
  <si>
    <t>5.7 (locked)</t>
  </si>
  <si>
    <t>C 6</t>
  </si>
  <si>
    <t>Col 173 Sector MK-D c13-3</t>
  </si>
  <si>
    <t>α γ α</t>
  </si>
  <si>
    <t>K4 VA, M7 VA, L6 V</t>
  </si>
  <si>
    <t>1.0 (locked)</t>
  </si>
  <si>
    <t>Pair with B 1</t>
  </si>
  <si>
    <t>Col 173 Sector DH-K b25-2</t>
  </si>
  <si>
    <t>A 5</t>
  </si>
  <si>
    <t>M2 VA, M6 VA, M9 VI, L4 V</t>
  </si>
  <si>
    <t>44.9 (locked)</t>
  </si>
  <si>
    <t>A 7</t>
  </si>
  <si>
    <t>Vela Dark Region WJ-Q b5-8</t>
  </si>
  <si>
    <t>α α</t>
  </si>
  <si>
    <t>M3 VA, M7 VA</t>
  </si>
  <si>
    <t>Col 173 Sector YV-M d7-23</t>
  </si>
  <si>
    <t>A 7 a</t>
  </si>
  <si>
    <t>F8 VAB, M0 VA</t>
  </si>
  <si>
    <t>2.4 (locked)</t>
  </si>
  <si>
    <t>Col 173 Sector PV-B c14-1</t>
  </si>
  <si>
    <t>γ γ γ</t>
  </si>
  <si>
    <t>K7 VA, L3 V, M3 VA, T2 V</t>
  </si>
  <si>
    <t>Vela Dark Region KR-W c1-24</t>
  </si>
  <si>
    <t>7 a</t>
  </si>
  <si>
    <t>G9 VA</t>
  </si>
  <si>
    <t>7 c</t>
  </si>
  <si>
    <t>0.7 (locked)</t>
  </si>
  <si>
    <t>Pair with 7 b</t>
  </si>
  <si>
    <t>Vela Dark Region WT-R b4-3</t>
  </si>
  <si>
    <t>M7 VA, L7 V</t>
  </si>
  <si>
    <t>2.1 (locked)</t>
  </si>
  <si>
    <t>γ β</t>
  </si>
  <si>
    <t>Col 173 Sector HR-M b23-3</t>
  </si>
  <si>
    <t>B 7</t>
  </si>
  <si>
    <t>TTS</t>
  </si>
  <si>
    <t>TTS5 VA, TTS8 VA, TTS8 VI</t>
  </si>
  <si>
    <t>Vela Dark Region YO-R b4-1</t>
  </si>
  <si>
    <t>β γ</t>
  </si>
  <si>
    <t>M1 VA, L3 V, M7 VA, T1 V</t>
  </si>
  <si>
    <t>5.6 (locked)</t>
  </si>
  <si>
    <t>Col 173 Sector OO-Q d5-18</t>
  </si>
  <si>
    <t>6 a</t>
  </si>
  <si>
    <t>β β β</t>
  </si>
  <si>
    <t>F6 VB</t>
  </si>
  <si>
    <t>2.7 (locked)</t>
  </si>
  <si>
    <t>6 b</t>
  </si>
  <si>
    <t>Vela Dark Region VO-Q b5-6</t>
  </si>
  <si>
    <t>A 1</t>
  </si>
  <si>
    <t>M2 VA, M3 VA</t>
  </si>
  <si>
    <t>Vela Dark Region VO-Q b5-1</t>
  </si>
  <si>
    <t>B 6</t>
  </si>
  <si>
    <t>M4 VA, M2 VA, M7 VA</t>
  </si>
  <si>
    <t>Col 173 Sector UG-B c14-0</t>
  </si>
  <si>
    <t>K0 VAB, M6 VA, L0 V, T0 V</t>
  </si>
  <si>
    <t>8.3 (locked)</t>
  </si>
  <si>
    <t>Col 173 Sector PD-B b29-4</t>
  </si>
  <si>
    <t>M0 VZ, L0 VZ, M0 VZ</t>
  </si>
  <si>
    <t>A 6</t>
  </si>
  <si>
    <t>Col 173 Sector KY-Q d5-47</t>
  </si>
  <si>
    <t>8 c</t>
  </si>
  <si>
    <t>F4 VI</t>
  </si>
  <si>
    <t>9 a</t>
  </si>
  <si>
    <t>9 d</t>
  </si>
  <si>
    <t>3.0 (locked)</t>
  </si>
  <si>
    <t>Vela Dark Region FL-Y d63</t>
  </si>
  <si>
    <t>K0 VAB, M6 VA</t>
  </si>
  <si>
    <t>46.6 (locked)</t>
  </si>
  <si>
    <t>Vela Dark Region TD-S b4-5</t>
  </si>
  <si>
    <t>M1 VA, M6 VA, L3 V</t>
  </si>
  <si>
    <t>Vela Dark Region HB-X c1-28</t>
  </si>
  <si>
    <t>E 2</t>
  </si>
  <si>
    <t>M0 VA, M4 VA, L0 V, M5 VA, L6 V</t>
  </si>
  <si>
    <t>8.7 (locked)</t>
  </si>
  <si>
    <t>Col 173 Sector OG-Z c15-35</t>
  </si>
  <si>
    <t>α α γ</t>
  </si>
  <si>
    <t>K4 VA, M6 VA, M6 VA</t>
  </si>
  <si>
    <t>21.5 (locked)</t>
  </si>
  <si>
    <t>Col 173 Sector KP-T b34-8</t>
  </si>
  <si>
    <t>M3 VA, T3 V, M8 VA</t>
  </si>
  <si>
    <t>Pair with B 3</t>
  </si>
  <si>
    <t>Vela Dark Region RC-V b2-5</t>
  </si>
  <si>
    <t>α α α</t>
  </si>
  <si>
    <t>M2 VA, M4 VA, L6 V</t>
  </si>
  <si>
    <t>C 4</t>
  </si>
  <si>
    <t>10.1 (locked)</t>
  </si>
  <si>
    <t>Col 173 Sector DY-G b40-4</t>
  </si>
  <si>
    <t>D 1</t>
  </si>
  <si>
    <t>γ β α</t>
  </si>
  <si>
    <t>M6 VA, T3 V, L5 V, L6 V</t>
  </si>
  <si>
    <t>Col 173 Sector JE-V b33-4</t>
  </si>
  <si>
    <t>M6 VA, L6 V, T6 V</t>
  </si>
  <si>
    <t>3.2 (locked)</t>
  </si>
  <si>
    <t>Col 173 Sector WG-J c10-16</t>
  </si>
  <si>
    <t>K2 VA, K6 VA</t>
  </si>
  <si>
    <t>Col 173 Sector LY-Q d5-59</t>
  </si>
  <si>
    <t>8 a</t>
  </si>
  <si>
    <t>α γ β</t>
  </si>
  <si>
    <t>A9 VB</t>
  </si>
  <si>
    <t>8 b</t>
  </si>
  <si>
    <t>Col 173 Sector WK-A a48-4</t>
  </si>
  <si>
    <t>A</t>
  </si>
  <si>
    <t>A 3</t>
  </si>
  <si>
    <t>β α γ</t>
  </si>
  <si>
    <t>L1 V, L9 V, T1 V</t>
  </si>
  <si>
    <t>9.6 (locked)</t>
  </si>
  <si>
    <t>Col 173 Sector UM-X b16-0</t>
  </si>
  <si>
    <t>E 1</t>
  </si>
  <si>
    <t>β β γ</t>
  </si>
  <si>
    <t>M1 VA, M3 VA, L3 V, M3 VA, M9 VI</t>
  </si>
  <si>
    <t>10.9 (locked)</t>
  </si>
  <si>
    <t>Col 173 Sector OP-E b41-1</t>
  </si>
  <si>
    <t>M5 VA, L1 V, T6 V</t>
  </si>
  <si>
    <t>Swoilz AE-F c13</t>
  </si>
  <si>
    <t>K5 VA, M8 VA, T7 V</t>
  </si>
  <si>
    <t>Col 173 Sector RI-R b21-3</t>
  </si>
  <si>
    <t>M3 VA, M6 VA, L8 V</t>
  </si>
  <si>
    <t>Col 173 Sector XG-J c10-17</t>
  </si>
  <si>
    <t>K6 VA, K8 VA, M7 VA</t>
  </si>
  <si>
    <t>Col 173 Sector OH-E b27-1</t>
  </si>
  <si>
    <t>M6 VA, L0 V</t>
  </si>
  <si>
    <t>Col 173 Sector AV-N b23-5</t>
  </si>
  <si>
    <t>M4 VA, T2 V, L2 V</t>
  </si>
  <si>
    <t>Col 173 Sector CG-M b24-8</t>
  </si>
  <si>
    <t>A 4</t>
  </si>
  <si>
    <t>γ γ</t>
  </si>
  <si>
    <t>M3 VA, M9 VI, M8 VA</t>
  </si>
  <si>
    <t>Pair with A 5 (ruins)</t>
  </si>
  <si>
    <t>Pair with A 4 (ruins)</t>
  </si>
  <si>
    <t>Col 173 Sector LY-Q d5-13</t>
  </si>
  <si>
    <t>AB 9 a</t>
  </si>
  <si>
    <t>β α β</t>
  </si>
  <si>
    <t>F4 VB, K3 VA, F9 VAB</t>
  </si>
  <si>
    <t>AB 9 b</t>
  </si>
  <si>
    <t>Coldest body</t>
  </si>
  <si>
    <t>Col 173 Sector RF-D c13-12</t>
  </si>
  <si>
    <t>K0 VA, K2 VAB, M3 VA</t>
  </si>
  <si>
    <t>Col 173 Sector HI-M a55-0</t>
  </si>
  <si>
    <t>L2 V, T0 V, T3 V</t>
  </si>
  <si>
    <t>5.1 (locked)</t>
  </si>
  <si>
    <t>Pair with A 4</t>
  </si>
  <si>
    <t>Col 173 Sector CH-L d8-14</t>
  </si>
  <si>
    <t>F0 VI, G6 VAB, M1 VA, M9 VI</t>
  </si>
  <si>
    <t>D 3</t>
  </si>
  <si>
    <t>Pair wtih D 2</t>
  </si>
  <si>
    <t>Col 173 Sector SB-Z c15-7</t>
  </si>
  <si>
    <t>K4 VA, M5 VA</t>
  </si>
  <si>
    <t>Pair with B 5</t>
  </si>
  <si>
    <t>Col 173 Sector BX-I c10-7</t>
  </si>
  <si>
    <t>K2 VAB, M3 VA, T1 V</t>
  </si>
  <si>
    <t>6.7 (locked)</t>
  </si>
  <si>
    <t>Pair with B 3 (ruins)</t>
  </si>
  <si>
    <t>Pair with B 2 (ruins)</t>
  </si>
  <si>
    <t>Col 173 Sector GM-V d2-3</t>
  </si>
  <si>
    <t>AB 1 b</t>
  </si>
  <si>
    <t>A7 VI, K1 VA</t>
  </si>
  <si>
    <t>AB 1 c</t>
  </si>
  <si>
    <t>Col 173 Sector OZ-U b33-6</t>
  </si>
  <si>
    <t>Col 173 Sector AP-Q b21-2</t>
  </si>
  <si>
    <t>A 8</t>
  </si>
  <si>
    <t>M4 VA, L9 V, T1 V</t>
  </si>
  <si>
    <t>Pair with A 7</t>
  </si>
  <si>
    <t>Col 173 Sector VV-C c13-7</t>
  </si>
  <si>
    <t>K1 VA, M0 VA, M6 VA</t>
  </si>
  <si>
    <t>0.9 (locked)</t>
  </si>
  <si>
    <t>Col 173 Sector YA-N d7-17</t>
  </si>
  <si>
    <t>G</t>
  </si>
  <si>
    <t>G4 VAB, K6 VA</t>
  </si>
  <si>
    <t>Swoilz PA-F b3-2</t>
  </si>
  <si>
    <t>M3 VA, M7 VA, L3 V</t>
  </si>
  <si>
    <t>Col 173 Sector OT-Q d5-18</t>
  </si>
  <si>
    <t>F4 VB, K9 VA, M8 VA, M8 VA</t>
  </si>
  <si>
    <t>25.8 (locked)</t>
  </si>
  <si>
    <t>Col 173 Sector IY-H d10-54</t>
  </si>
  <si>
    <t>B 9</t>
  </si>
  <si>
    <t>G7 VA, M0 VA, M4 VA, M7 VA, T6 V</t>
  </si>
  <si>
    <t>Col 173 Sector UU-O d6-42</t>
  </si>
  <si>
    <t>A 1 c</t>
  </si>
  <si>
    <t>β γ γ</t>
  </si>
  <si>
    <t>F8 VB, K5 VA</t>
  </si>
  <si>
    <t>Col 173 Sector JB-F b27-1</t>
  </si>
  <si>
    <t>M1 VA, M8 VA, T3 V</t>
  </si>
  <si>
    <t>55.4 (locked)</t>
  </si>
  <si>
    <t>BC 3</t>
  </si>
  <si>
    <t>M + T</t>
  </si>
  <si>
    <t>17.8 (locked)</t>
  </si>
  <si>
    <t>Col 173 Sector WF-N d7-52</t>
  </si>
  <si>
    <t>G7 VA, M0 VA, M6 VA</t>
  </si>
  <si>
    <t>Col 173 Sector YF-N c7-5</t>
  </si>
  <si>
    <t>M1 VA, L3 V</t>
  </si>
  <si>
    <t>4.5 (locked)</t>
  </si>
  <si>
    <t>Col 173 Sector KT-G b40-2</t>
  </si>
  <si>
    <t>M9 VI, M7 VA, T4 V</t>
  </si>
  <si>
    <t>Col 173 Sector EC-L d8-54</t>
  </si>
  <si>
    <t>1 c</t>
  </si>
  <si>
    <t>F5 VB</t>
  </si>
  <si>
    <t>14.1 (locked)</t>
  </si>
  <si>
    <t>Col 173 Sector PF-C c14-22</t>
  </si>
  <si>
    <t>M1 VA, M3 VA, M7 VA</t>
  </si>
  <si>
    <t>Col 173 Sector OC-C b29-1</t>
  </si>
  <si>
    <t>γ β γ</t>
  </si>
  <si>
    <t>M0 VA, M5 VA, M9 VI</t>
  </si>
  <si>
    <t>46.1 (locked)</t>
  </si>
  <si>
    <t>Col 173 Sector UU-O d6-20</t>
  </si>
  <si>
    <t>6 c</t>
  </si>
  <si>
    <t>G3 VAB</t>
  </si>
  <si>
    <t>6 d</t>
  </si>
  <si>
    <t>4.3 (locked)</t>
  </si>
  <si>
    <t>Col 173 Sector DM-L c8-0</t>
  </si>
  <si>
    <t>K8 VA, M5 VA, L4 V</t>
  </si>
  <si>
    <t>Col 173 Sector UU-O d6-30</t>
  </si>
  <si>
    <t>4 d</t>
  </si>
  <si>
    <t>F1 VI</t>
  </si>
  <si>
    <t>4 f</t>
  </si>
  <si>
    <t>Col 173 Sector LJ-F c12-0</t>
  </si>
  <si>
    <t>G9 VAB, M3 VA, L9 V</t>
  </si>
  <si>
    <t>29.5 (locked)</t>
  </si>
  <si>
    <t>Pair with B 8</t>
  </si>
  <si>
    <t>Col 173 Sector SA-C c14-1</t>
  </si>
  <si>
    <t>K6 VA, M4 VA</t>
  </si>
  <si>
    <t>86.5 (locked)</t>
  </si>
  <si>
    <t>38.7 (locked)</t>
  </si>
  <si>
    <t>Col 132 Sector GS-K d8-33</t>
  </si>
  <si>
    <t>D 4</t>
  </si>
  <si>
    <t>G4 VAB, K9 VA, M5 VA, L7 V, M8 VA</t>
  </si>
  <si>
    <t>Col 173 Sector WN-B b29-1</t>
  </si>
  <si>
    <t>γ β β</t>
  </si>
  <si>
    <t>M4 VA, L1 V, M7 VA, T0 V</t>
  </si>
  <si>
    <t>3.1 (locked)</t>
  </si>
  <si>
    <t>Col 173 Sector FC-L d8-28</t>
  </si>
  <si>
    <t>14 c</t>
  </si>
  <si>
    <t>G0 VZ</t>
  </si>
  <si>
    <t>Col 173 Sector LB-W b31-0</t>
  </si>
  <si>
    <t>M6 VA, L1 V, T6 V</t>
  </si>
  <si>
    <t>Col 173 Sector ID-Z c14-0</t>
  </si>
  <si>
    <t>K6 VA, M8 VA</t>
  </si>
  <si>
    <t>Col 173 Sector XF-N d7-105</t>
  </si>
  <si>
    <t>A 4 a</t>
  </si>
  <si>
    <t>α γ γ</t>
  </si>
  <si>
    <t>F0 VI, G2 VAB</t>
  </si>
  <si>
    <t>Col 173 Sector YG-A c15-12</t>
  </si>
  <si>
    <t>K5 VAB, M3 VA</t>
  </si>
  <si>
    <t>50.3 (locked)</t>
  </si>
  <si>
    <t>Col 173 Sector VN-A b30-1</t>
  </si>
  <si>
    <t>γ α γ</t>
  </si>
  <si>
    <t>M5 VA, L3 V, M3 VA</t>
  </si>
  <si>
    <t>Col 173 Sector ZK-O d6-24</t>
  </si>
  <si>
    <t>3 a</t>
  </si>
  <si>
    <t>F3 VI</t>
  </si>
  <si>
    <t>Col 173 Sector XY-Y b30-1</t>
  </si>
  <si>
    <t>M5 VA, T0 V, L6 V</t>
  </si>
  <si>
    <t>5.5 (locked)</t>
  </si>
  <si>
    <t>Col 173 Sector RH-C b29-1</t>
  </si>
  <si>
    <t>α β β</t>
  </si>
  <si>
    <t>M4 VA, L7 V</t>
  </si>
  <si>
    <t>3.3 (locked)</t>
  </si>
  <si>
    <t>Col 173 Sector YG-A c15-20</t>
  </si>
  <si>
    <t>K3 VA, M2 VA, L3 V</t>
  </si>
  <si>
    <t>Col 173 Sector YF-N d7-74</t>
  </si>
  <si>
    <t>K1 VA, M3 VA, M8 VA</t>
  </si>
  <si>
    <t>NGC 2516 Sector UT-Z b2</t>
  </si>
  <si>
    <t>M6 VA, L6 V, M9 VI, T0 V</t>
  </si>
  <si>
    <t>16.4 (locked)</t>
  </si>
  <si>
    <t>Col 173 Sector AU-Y b30-2</t>
  </si>
  <si>
    <t>M6 VA, L5 V, Y0 V</t>
  </si>
  <si>
    <t>Trapezium Sector YU-X c1-2</t>
  </si>
  <si>
    <t>1 a</t>
  </si>
  <si>
    <t>HMCP</t>
  </si>
  <si>
    <t>K5 VA</t>
  </si>
  <si>
    <t>Battlegrounds</t>
  </si>
  <si>
    <t>Body also has Thargoid signals and a structure</t>
  </si>
  <si>
    <t>Col 173 Sector AU-Y b30-0</t>
  </si>
  <si>
    <t>M3 VA, M6 VA, L5 V</t>
  </si>
  <si>
    <t>Col 173 Sector EH-L d8-41</t>
  </si>
  <si>
    <t>G6 VA</t>
  </si>
  <si>
    <t>Col 173 Sector EM-L d8-27</t>
  </si>
  <si>
    <t>4 a</t>
  </si>
  <si>
    <t>F8 VAB</t>
  </si>
  <si>
    <t>2.3 (locked)</t>
  </si>
  <si>
    <t>Col 173 Sector EM-L d8-60</t>
  </si>
  <si>
    <t>F4 VB</t>
  </si>
  <si>
    <t>3.6 (locked)</t>
  </si>
  <si>
    <t>Col 173 Sector GH-L d8-31</t>
  </si>
  <si>
    <t>K3 VAB, M3 VA, T0 V</t>
  </si>
  <si>
    <t>Col 173 Sector KN-J d9-22</t>
  </si>
  <si>
    <t>Col 173 Sector JS-J d9-76</t>
  </si>
  <si>
    <t>14 b</t>
  </si>
  <si>
    <t>Col 173 Sector IE-R b34-3</t>
  </si>
  <si>
    <t>M6 VA, L4 V, T4 V, T0 V</t>
  </si>
  <si>
    <t>Blae Eork QU-D d13-3</t>
  </si>
  <si>
    <t>3</t>
  </si>
  <si>
    <t>F8 VI</t>
  </si>
  <si>
    <t>Eta Carina</t>
  </si>
  <si>
    <t>2MASS J10444160-5947046</t>
  </si>
  <si>
    <t>A5 V</t>
  </si>
  <si>
    <t>Eta Carina Sector IM-V c2-4</t>
  </si>
  <si>
    <t>K2 VAB, K9 VA</t>
  </si>
  <si>
    <t>Pair with A 1</t>
  </si>
  <si>
    <t>Eta Carina Sector EL-Y d16</t>
  </si>
  <si>
    <t>ABC 4 a</t>
  </si>
  <si>
    <t>F5 VB, M3 VA, K6 VA</t>
  </si>
  <si>
    <t>Blae Eork IF-G c27-13</t>
  </si>
  <si>
    <t>K0 VZ, M0 VZ, L0 VZ</t>
  </si>
  <si>
    <t>Blae Eork NE-E d13-25</t>
  </si>
  <si>
    <t>F2 VB, M3 VA</t>
  </si>
  <si>
    <t>Blae Eork RU-D d13-17</t>
  </si>
  <si>
    <t>Blae Eork RU-D d13-20</t>
  </si>
  <si>
    <t>5 d</t>
  </si>
  <si>
    <t>F2 VB</t>
  </si>
  <si>
    <t>Blae Eork UL-J b56-1</t>
  </si>
  <si>
    <t>M3 VA, L3 V, L4 V</t>
  </si>
  <si>
    <t>Pair with A 2</t>
  </si>
  <si>
    <t>Skaudai AM-B d14-138</t>
  </si>
  <si>
    <t>AB 7 a</t>
  </si>
  <si>
    <t>A8 VI, K9 VA, M2 VA</t>
  </si>
  <si>
    <t>1.1 (locked)</t>
  </si>
  <si>
    <t>Skaudai</t>
  </si>
  <si>
    <t>Prua Phoe US-B d86</t>
  </si>
  <si>
    <t>F7 VB, M6 VA, L6 V</t>
  </si>
  <si>
    <t>Pair with C 3 (ruins)</t>
  </si>
  <si>
    <t>Pair with C 2 (ruins)</t>
  </si>
  <si>
    <t>Prua Phoe TS-B d252</t>
  </si>
  <si>
    <t>F5 VI, M1 VA, M8 VA, T4 V</t>
  </si>
  <si>
    <t>Prua Phoe XY-Z d114</t>
  </si>
  <si>
    <t>4.0 (locked)</t>
  </si>
  <si>
    <t>Hottest body</t>
  </si>
  <si>
    <t>Prua Phoe XY-Z d42</t>
  </si>
  <si>
    <t>Nyeajeou VP-G b56-0</t>
  </si>
  <si>
    <t>M4 VA, L6 V, M6 VA</t>
  </si>
  <si>
    <t>Àrsaidh</t>
  </si>
  <si>
    <t>Prai Hypoo RC-C d19</t>
  </si>
  <si>
    <t>A9 VB, G5 VAB</t>
  </si>
  <si>
    <t>Prai Hypoo GF-E c10</t>
  </si>
  <si>
    <t>M1 VA, L1 V, M7 VA</t>
  </si>
  <si>
    <t>Prai Hypoo QC-C d31</t>
  </si>
  <si>
    <t>G4 VAB</t>
  </si>
  <si>
    <t>2.2 (locked)</t>
  </si>
  <si>
    <t>Prai Hypoo NQ-F b2-3</t>
  </si>
  <si>
    <t>M7 VA, L1 V, T1 V</t>
  </si>
  <si>
    <t>Prai Hypoo PC-C d50</t>
  </si>
  <si>
    <t>A9 VB, F1 VI, K8 VA</t>
  </si>
  <si>
    <t>Prai Hypoo WD-A d1-6</t>
  </si>
  <si>
    <t>10 a</t>
  </si>
  <si>
    <t>A5 VI</t>
  </si>
  <si>
    <t>Prai Hypoo WD-A d1-41</t>
  </si>
  <si>
    <t>5 c</t>
  </si>
  <si>
    <t>Pair with 5 d</t>
  </si>
  <si>
    <t>Blaa Hypai XR-I b26-0</t>
  </si>
  <si>
    <t>M4 VA, L1 V, M9 VI, L9 V</t>
  </si>
  <si>
    <t>Hollow Veil</t>
  </si>
  <si>
    <t>Blaa Hypai BN-I b26-1</t>
  </si>
  <si>
    <t>M3 VA, L1 V, L5 V</t>
  </si>
  <si>
    <t>Blaa Hypai EU-D c13-0</t>
  </si>
  <si>
    <t>K3 VA, M2 VA, L5 V</t>
  </si>
  <si>
    <t>5.8 (locked)</t>
  </si>
  <si>
    <t>Blaa Hypai OZ-O d6-16</t>
  </si>
  <si>
    <t>4 c</t>
  </si>
  <si>
    <t>F1 VB</t>
  </si>
  <si>
    <t>Blaa Hypai LZ-F b27-0</t>
  </si>
  <si>
    <t>M4 VA, M6 VA, T4 V</t>
  </si>
  <si>
    <t>Blae Hypue DA-P d6-6</t>
  </si>
  <si>
    <t>1.2 (locked)</t>
  </si>
  <si>
    <t>Blae Hypue KG-C c14-5</t>
  </si>
  <si>
    <t>K3 VA, M2 VA</t>
  </si>
  <si>
    <t>Blaa Hypai PB-A b31-0</t>
  </si>
  <si>
    <t>B 5</t>
  </si>
  <si>
    <t>M3 VA, M8 VA, L9 V</t>
  </si>
  <si>
    <t>Graea Hypue QY-Z d179</t>
  </si>
  <si>
    <t>G8 VA, M4 VA, T3 V</t>
  </si>
  <si>
    <t>IC 4673</t>
  </si>
  <si>
    <t>Graea Hypue OJ-W c3-34</t>
  </si>
  <si>
    <t>K5 VA, M4 VA, L0 V</t>
  </si>
  <si>
    <t>Pair with C 1 (ruins)</t>
  </si>
  <si>
    <t>Graea Hypue YX-S b7-4</t>
  </si>
  <si>
    <t>M7 VA, T1 V, L7 V</t>
  </si>
  <si>
    <t>Graea Hypue VZ-X d1-92</t>
  </si>
  <si>
    <t>A8 VB</t>
  </si>
  <si>
    <t>Graea Hypue YE-Y d1-212</t>
  </si>
  <si>
    <t>A7 VB</t>
  </si>
  <si>
    <t>Graea Hypue AA-Z e24</t>
  </si>
  <si>
    <t>E</t>
  </si>
  <si>
    <t>12 b</t>
  </si>
  <si>
    <t>B0 VZ</t>
  </si>
  <si>
    <t>4.1 (locked)</t>
  </si>
  <si>
    <t>12 c</t>
  </si>
  <si>
    <t>Graea Hypue UE-Y d1-58</t>
  </si>
  <si>
    <t>A8 VI, M2 VA, F8 VB</t>
  </si>
  <si>
    <t>Pair with C 4</t>
  </si>
  <si>
    <t>Graea Hypue GH-M b11-1</t>
  </si>
  <si>
    <t>M8 VA, L2 V, T5 V</t>
  </si>
  <si>
    <t>Graea Hypue QY-J b12-7</t>
  </si>
  <si>
    <t>M2 VA, L2 V, M4 VA</t>
  </si>
  <si>
    <t>Pair with B 5 (ruins)</t>
  </si>
  <si>
    <t>Pair with B 4 (ruins)</t>
  </si>
  <si>
    <t>Graea Hypue DL-W d2-16</t>
  </si>
  <si>
    <t>Pair with 2</t>
  </si>
  <si>
    <t>Graea Hypue KI-K b12-13</t>
  </si>
  <si>
    <t>M2 VA, L9 V</t>
  </si>
  <si>
    <t>Graea Hypue AG-V d3-60</t>
  </si>
  <si>
    <t>Graea Hypue AG-V d3-254</t>
  </si>
  <si>
    <t>A 6 b</t>
  </si>
  <si>
    <t>HRGG</t>
  </si>
  <si>
    <t>F1 VI, G6 VA</t>
  </si>
  <si>
    <t>A 8 a</t>
  </si>
  <si>
    <t>Graea Hypue AG-V d3-65</t>
  </si>
  <si>
    <t>Graea Hypue AG-V d3-25</t>
  </si>
  <si>
    <t>F6 VB, K0 VA</t>
  </si>
  <si>
    <t>A 10 b</t>
  </si>
  <si>
    <t>Graea Hypue QG-Q c7-17</t>
  </si>
  <si>
    <t>K3 VA, M1 VA, M9 VI</t>
  </si>
  <si>
    <t>Graea Hypue ZR-O c8-117</t>
  </si>
  <si>
    <t>K3 VA, M8 VA, L5 V</t>
  </si>
  <si>
    <t>Graea Hypue UT-D b17-5</t>
  </si>
  <si>
    <t>M9 VI, L4 V, L4 V, T6 V</t>
  </si>
  <si>
    <t>Graea Hypue WA-V d3-215</t>
  </si>
  <si>
    <t>F4 VB, M2 VA, L0 V</t>
  </si>
  <si>
    <t>27.0 (locked)</t>
  </si>
  <si>
    <t>Graea Hypue ZV-U d3-301</t>
  </si>
  <si>
    <t>A 9 a</t>
  </si>
  <si>
    <t>A7 VB, M0 VA</t>
  </si>
  <si>
    <t>0.8 (locked)</t>
  </si>
  <si>
    <t>A 9 c</t>
  </si>
  <si>
    <t>Graea Hypue BH-T d4-242</t>
  </si>
  <si>
    <t>G3 VAB, M1 VA, M9 VI</t>
  </si>
  <si>
    <t>Pair with B 6</t>
  </si>
  <si>
    <t>23.1 (locked)</t>
  </si>
  <si>
    <t>Graea Hypue LS-S d4-81</t>
  </si>
  <si>
    <t>AB 5 a</t>
  </si>
  <si>
    <t>A0 VZ, K0 VZ</t>
  </si>
  <si>
    <t>AB 6 b</t>
  </si>
  <si>
    <t>AB 6 c</t>
  </si>
  <si>
    <t>3.4 (locked)</t>
  </si>
  <si>
    <t>Graea Hypue LS-S d4-3</t>
  </si>
  <si>
    <t>A7 VI</t>
  </si>
  <si>
    <t>Graea Hypue QL-V b19-15</t>
  </si>
  <si>
    <t>M6 VA, L3 V, L4 V, T1 V</t>
  </si>
  <si>
    <t>Pair with C 4 (ruins)</t>
  </si>
  <si>
    <t>Graea Hypue NY-Q d5-118</t>
  </si>
  <si>
    <t>1.3 (locked)</t>
  </si>
  <si>
    <t>Graea Hypue NY-Q d5-111</t>
  </si>
  <si>
    <t>1.5 (locked)</t>
  </si>
  <si>
    <t>Graea Hypue NY-Q d5-148</t>
  </si>
  <si>
    <t>A6 VI</t>
  </si>
  <si>
    <t>6.1 (locked)</t>
  </si>
  <si>
    <t>Graea Hypue PT-Q d5-97</t>
  </si>
  <si>
    <t>A8 VI</t>
  </si>
  <si>
    <t>4.6 (locked)</t>
  </si>
  <si>
    <t>Graea Hypue PT-Q d5-99</t>
  </si>
  <si>
    <t>A9 VI</t>
  </si>
  <si>
    <t>Graea Hypue PT-Q d5-122</t>
  </si>
  <si>
    <t>10 b</t>
  </si>
  <si>
    <t>Graea Hypue LO-P d6-194</t>
  </si>
  <si>
    <t>14 a</t>
  </si>
  <si>
    <t>Graea Hypue BX-G b28-27</t>
  </si>
  <si>
    <t>M4 VA, L0 V</t>
  </si>
  <si>
    <t>11.4 (locked)</t>
  </si>
  <si>
    <t>NGC 3199 Sector XJ-A d10</t>
  </si>
  <si>
    <t>11 a</t>
  </si>
  <si>
    <t>NGC 3199</t>
  </si>
  <si>
    <t>13 b</t>
  </si>
  <si>
    <t>7.9 (locked)</t>
  </si>
  <si>
    <t>NGC 3199 Sector DL-Y d12</t>
  </si>
  <si>
    <t>Drokoe ML-M b40-0</t>
  </si>
  <si>
    <t>M7 VA, L8 V, L7 V, L0 V</t>
  </si>
  <si>
    <t>NGC 3199 Sector BV-Y c2</t>
  </si>
  <si>
    <t>K5 VA, M1 VA</t>
  </si>
  <si>
    <t>NGC 3199 Sector CQ-Y d6</t>
  </si>
  <si>
    <t>F9 VAB, K7 VA</t>
  </si>
  <si>
    <t>Drokoe SB-M b40-0</t>
  </si>
  <si>
    <t>M2 VA, M9 VI, T7 V</t>
  </si>
  <si>
    <t>Drokoe FU-O b39-0</t>
  </si>
  <si>
    <t>C 7</t>
  </si>
  <si>
    <t>M4 VA, L1 V, M5 VA, L6 V</t>
  </si>
  <si>
    <t>NGC 3199 Sector IM-V c2-5</t>
  </si>
  <si>
    <t>TTS2 VA, TTS2 VI, TTS4 VI</t>
  </si>
  <si>
    <t>NGC 3199 Sector MC-V c2-8</t>
  </si>
  <si>
    <t>TTS6 IVB, TTS8 IVB</t>
  </si>
  <si>
    <t>Eorl Auwsy YF-Y b56-16</t>
  </si>
  <si>
    <t>M3 VA, M9 VI, T1 V</t>
  </si>
  <si>
    <t>7.8 (locked)</t>
  </si>
  <si>
    <t>Teal</t>
  </si>
  <si>
    <t>Eorl Auwsy SY-Z d13-3732</t>
  </si>
  <si>
    <t>G2 VAB</t>
  </si>
  <si>
    <t>Eorl Auwsy SY-Z d13-450</t>
  </si>
  <si>
    <t>A6 VAB</t>
  </si>
  <si>
    <t>Eorl Auwsy SY-Z d13-3861</t>
  </si>
  <si>
    <t>3 c</t>
  </si>
  <si>
    <t>F7 VB</t>
  </si>
  <si>
    <t>6.0 (locked)</t>
  </si>
  <si>
    <t>Eorl Auwsy SY-Z d13-3468</t>
  </si>
  <si>
    <t>ABC 1 h</t>
  </si>
  <si>
    <t>F2 VB, M4 VA, L7 V</t>
  </si>
  <si>
    <t>ABC 3 c</t>
  </si>
  <si>
    <t>IC 2391 Sector CA-A d43</t>
  </si>
  <si>
    <t>12 a</t>
  </si>
  <si>
    <t>Stickyhand</t>
  </si>
  <si>
    <t>IC 2391 Sector HG-X b1-8</t>
  </si>
  <si>
    <t>Robolobster</t>
  </si>
  <si>
    <t>M5 VA, L4 V, L2 V, L8 V</t>
  </si>
  <si>
    <t>Pair with C 3</t>
  </si>
  <si>
    <t>Squid</t>
  </si>
  <si>
    <t>2.0 (locked)</t>
  </si>
  <si>
    <t>Pair with A 2 (Ruins)</t>
  </si>
  <si>
    <t>Synuefe NB-B b47-10</t>
  </si>
  <si>
    <t>M5 VA, L0 V, L3 V</t>
  </si>
  <si>
    <t>Body has 1 ruin</t>
  </si>
  <si>
    <t>Synuefe GQ-N c23-21</t>
  </si>
  <si>
    <t>Synuefe PX-J c25-8</t>
  </si>
  <si>
    <t>Turtle</t>
  </si>
  <si>
    <t>K2 VA</t>
  </si>
  <si>
    <t>HIP 39890</t>
  </si>
  <si>
    <t>Crossroads</t>
  </si>
  <si>
    <t>F5 IV</t>
  </si>
  <si>
    <t>Synuefe GV-T b50-4</t>
  </si>
  <si>
    <t>Bear</t>
  </si>
  <si>
    <t>M6 VA, M8 VA</t>
  </si>
  <si>
    <t>Synuefe HT-F d12-29</t>
  </si>
  <si>
    <t>K0 VA, M5 VA, L6 V, L1 V</t>
  </si>
  <si>
    <t>Synuefe IL-N c23-19</t>
  </si>
  <si>
    <t>K9 VA, L0 V</t>
  </si>
  <si>
    <t>Synuefe EA-U b50-3</t>
  </si>
  <si>
    <t>Fistbump</t>
  </si>
  <si>
    <t>M5 VA, L3 V, L4 V</t>
  </si>
  <si>
    <t>Synuefe DJ-G b44-3</t>
  </si>
  <si>
    <t>TTS6 IVB, TTS2 VI, TTS9 VI</t>
  </si>
  <si>
    <t>24.2 (locked)</t>
  </si>
  <si>
    <t>Synuefe HP-E b45-8</t>
  </si>
  <si>
    <t>M0 VA, M8 VA, M6 VA, L3 V, T3 V</t>
  </si>
  <si>
    <t>Pair with D 4</t>
  </si>
  <si>
    <t>HIP 36781</t>
  </si>
  <si>
    <t>F5 IV, K1 VAB, L9 V, M3 VA</t>
  </si>
  <si>
    <t>Synuefe HF-V b49-5</t>
  </si>
  <si>
    <t>M4 VA, T8 V, L2 V</t>
  </si>
  <si>
    <t>7.2 (locked)</t>
  </si>
  <si>
    <t>Synuefe PM-L c24-24</t>
  </si>
  <si>
    <t>K0 VZ, M0 VZ, M0 VZ, L0 VZ</t>
  </si>
  <si>
    <t>37.4 (locked)</t>
  </si>
  <si>
    <t>Synuefe JP-E b45-4</t>
  </si>
  <si>
    <t>M4 VA, M7 VA, L6 V</t>
  </si>
  <si>
    <t>Synuefe LQ-T b50-1</t>
  </si>
  <si>
    <t>M2 VA, L4 V</t>
  </si>
  <si>
    <t>Synuefe HE-G b44-5</t>
  </si>
  <si>
    <t>M7 VA, L5 V, L5 V</t>
  </si>
  <si>
    <t>Synuefe BZ-Q c21-11</t>
  </si>
  <si>
    <t>K5 VA, L0 V, T4 V</t>
  </si>
  <si>
    <t>Pair with B 4</t>
  </si>
  <si>
    <t>Synuefe ZG-J d10-79</t>
  </si>
  <si>
    <t>F2 VI, L0 V</t>
  </si>
  <si>
    <t>Synuefe IE-G b44-2</t>
  </si>
  <si>
    <t>M3 VA, M8 VA, L7 V</t>
  </si>
  <si>
    <t>Synuefe EN-H d11-29</t>
  </si>
  <si>
    <t>Pair with 6 a</t>
  </si>
  <si>
    <t>Synuefe AH-J d10-46</t>
  </si>
  <si>
    <t>F5 VB, M7 VA, M1 VA</t>
  </si>
  <si>
    <t>Synuefe KZ-F b44-5</t>
  </si>
  <si>
    <t>M9 VI, T5 V, L2 V</t>
  </si>
  <si>
    <t>Synuefe GT-H b43-1</t>
  </si>
  <si>
    <t>M0 VA, L1 V, T0 V</t>
  </si>
  <si>
    <t>Pair with C 5</t>
  </si>
  <si>
    <t>NGC 2451A Sector VJ-R c4-22</t>
  </si>
  <si>
    <t>K2 VAB, M6 VA</t>
  </si>
  <si>
    <t>Synuefe PF-E b45-5</t>
  </si>
  <si>
    <t>M9 VI, L4 V</t>
  </si>
  <si>
    <t>Synuefe EN-H d11-96</t>
  </si>
  <si>
    <t>Synuefe EU-Q c21-15</t>
  </si>
  <si>
    <t>K9 VA, L2 V</t>
  </si>
  <si>
    <t>Synuefe EN-H d11-28</t>
  </si>
  <si>
    <t>NGC 2451A Sector TO-R c4-10</t>
  </si>
  <si>
    <t>G6 VAB, M4 VA, M8 VA</t>
  </si>
  <si>
    <t>Synuefe AH-J d10-20</t>
  </si>
  <si>
    <t>F6 VAB, K4 VA</t>
  </si>
  <si>
    <t>NGC 2451A Sector EB-X c1-18</t>
  </si>
  <si>
    <t>Hammerbot</t>
  </si>
  <si>
    <t>K7 VA, M9 VI, T1 V</t>
  </si>
  <si>
    <t>Synuefe EU-Q c21-10</t>
  </si>
  <si>
    <t>K1 VAB, M1 VA, M5 VA</t>
  </si>
  <si>
    <t>Synuefe NU-F b44-5</t>
  </si>
  <si>
    <t>M8 VA, L2 V, L0 V</t>
  </si>
  <si>
    <t>4.4 (locked)</t>
  </si>
  <si>
    <t>Synuefe HF-P c22-17</t>
  </si>
  <si>
    <t>TTS8 VA, TTS8 IVB, TTS4 VI</t>
  </si>
  <si>
    <t>NGC 2451A Sector DL-Y d61</t>
  </si>
  <si>
    <t>K4 VA, M6 VA, M3 VA</t>
  </si>
  <si>
    <t>Synuefe BE-R c21-35</t>
  </si>
  <si>
    <t>K3 VA, M9 VI, M5 VA, T0 V, L7 V</t>
  </si>
  <si>
    <t>7.1 (locked)</t>
  </si>
  <si>
    <t>Synuefe AH-J d10-103</t>
  </si>
  <si>
    <t>K1 VA, K0 VA</t>
  </si>
  <si>
    <t>NGC 2451A Sector IR-W d1-77</t>
  </si>
  <si>
    <t>AB 1 a</t>
  </si>
  <si>
    <t>F7 VI, K0 VA</t>
  </si>
  <si>
    <t>Pair with AB 1 b</t>
  </si>
  <si>
    <t>Pencil Sector YJ-A c33</t>
  </si>
  <si>
    <t>1</t>
  </si>
  <si>
    <t>NGC 2451A Sector JR-W c1-1</t>
  </si>
  <si>
    <t>Lacrosse</t>
  </si>
  <si>
    <t>G7 VAB</t>
  </si>
  <si>
    <t>Synuefe EN-H d11-106</t>
  </si>
  <si>
    <t>Pencil Sector CQ-Y c31</t>
  </si>
  <si>
    <t>Bowl</t>
  </si>
  <si>
    <t>M1 VA, L4 V, L0 V</t>
  </si>
  <si>
    <t>Pencil Sector BQ-X b1-4</t>
  </si>
  <si>
    <t>M5 VA, M9 VI, M7 VA</t>
  </si>
  <si>
    <t>9.1 (locked)</t>
  </si>
  <si>
    <t>Synuefe ED-I b43-8</t>
  </si>
  <si>
    <t>32.5 (locked)</t>
  </si>
  <si>
    <t>Pencil Sector YJ-A c12</t>
  </si>
  <si>
    <t>G7 VAB, M2 VA</t>
  </si>
  <si>
    <t>Wregoe CQ-G d10-153</t>
  </si>
  <si>
    <t>G6 VA, K8 VA, K1 VAB</t>
  </si>
  <si>
    <t>Synuefe DZ-Q c21-14</t>
  </si>
  <si>
    <t>Wregoe CQ-G d10-56</t>
  </si>
  <si>
    <t>Pencil Sector VY-A b8</t>
  </si>
  <si>
    <t>M3 VA, L4 V</t>
  </si>
  <si>
    <t>NGC 2451A Sector WE-Q b5-6</t>
  </si>
  <si>
    <t>M6 VA, T2 V</t>
  </si>
  <si>
    <t>Wregoe JR-A b41-3</t>
  </si>
  <si>
    <t>F 2</t>
  </si>
  <si>
    <t>M2 VA, L2 V, M3 VA, M9 VI, M8 VA, M9 VI</t>
  </si>
  <si>
    <t>Synuefe FK-P c22-2</t>
  </si>
  <si>
    <t>K4 VA, M2 VA, M3 VA, M8 IVB, L1 V</t>
  </si>
  <si>
    <t>8.9 (locked)</t>
  </si>
  <si>
    <t>NGC 2451A Sector UO-R c4-4</t>
  </si>
  <si>
    <t>K9 VA, M6 VA, L1 V</t>
  </si>
  <si>
    <t>Body has 3 ruins</t>
  </si>
  <si>
    <t>Synuefe EN-H d11-5</t>
  </si>
  <si>
    <t>4 e</t>
  </si>
  <si>
    <t>F7 VI</t>
  </si>
  <si>
    <t>Pair with 4 d</t>
  </si>
  <si>
    <t>HIP 41730</t>
  </si>
  <si>
    <t>13 g a</t>
  </si>
  <si>
    <t>RB</t>
  </si>
  <si>
    <t>B7 V</t>
  </si>
  <si>
    <t>16.1 (locked)</t>
  </si>
  <si>
    <t>Wregoe IM-Z b41-2</t>
  </si>
  <si>
    <t>M2 VA, M6 VA, L1 V</t>
  </si>
  <si>
    <t>Wregoe KH-Z b41-0</t>
  </si>
  <si>
    <t>M5 VA, L4 V, L2 V, M7 VA</t>
  </si>
  <si>
    <t>NGC 2451A Sector TY-R b4-6</t>
  </si>
  <si>
    <t>TTS3 VA, TTS1 VI, TTS1 VI</t>
  </si>
  <si>
    <t>NGC 2451A Sector MC-V c2-5</t>
  </si>
  <si>
    <t>K9 VA, L0 V, K8 VA, M9 VI, L7 V</t>
  </si>
  <si>
    <t>Pencil Sector AF-A d80</t>
  </si>
  <si>
    <t>8 f</t>
  </si>
  <si>
    <t>13.6 (locked)</t>
  </si>
  <si>
    <t>Pencil Sector XO-A c31</t>
  </si>
  <si>
    <t>K2 VA, M7 VA, L7 V</t>
  </si>
  <si>
    <t>Synuefe SP-F b44-0</t>
  </si>
  <si>
    <t>M1 VA, M7 VA, L8 V</t>
  </si>
  <si>
    <t>Pencil Sector ZJ-A c4</t>
  </si>
  <si>
    <t>M0 VA, M8 VA, M6 VA</t>
  </si>
  <si>
    <t>15.1 (locked)</t>
  </si>
  <si>
    <t>Synuefe BH-J d10-68</t>
  </si>
  <si>
    <t>F3 VB, M3 VA, M7 VA</t>
  </si>
  <si>
    <t>Synuefe OT-I b42-4</t>
  </si>
  <si>
    <t>M6 VA, L7 V, L7 V</t>
  </si>
  <si>
    <t>Wregoe JR-L c21-1</t>
  </si>
  <si>
    <t>K2 VA, K1 VAB, M6 VA</t>
  </si>
  <si>
    <t>Pair with CD 2 | Body has 3 ruins</t>
  </si>
  <si>
    <t>Synuefe VK-F b44-0</t>
  </si>
  <si>
    <t>M3 VA, L7 V, L8 V</t>
  </si>
  <si>
    <t>Wregoe DQ-G d10-42</t>
  </si>
  <si>
    <t>G5 VAB</t>
  </si>
  <si>
    <t>Structure has no scannable objects</t>
  </si>
  <si>
    <t>Col 173 Sector FK-C c14-6</t>
  </si>
  <si>
    <t>G6 VAB, K8 VA, M9 VI, M7 VA</t>
  </si>
  <si>
    <t>45.7 (locked)</t>
  </si>
  <si>
    <t>Body has 2 ruins</t>
  </si>
  <si>
    <t>Col 173 Sector DZ-D c13-2</t>
  </si>
  <si>
    <t>K0 VA</t>
  </si>
  <si>
    <t>Pair with B 2 | Body has 2 ruins</t>
  </si>
  <si>
    <t>Col 173 Sector BO-F c12-24</t>
  </si>
  <si>
    <t>K8 VA, L5 V, L3 V</t>
  </si>
  <si>
    <t>77.9 (locked)</t>
  </si>
  <si>
    <t>Col 173 Sector IJ-G b27-1</t>
  </si>
  <si>
    <t>M5 VA, L5 V</t>
  </si>
  <si>
    <t>Col 173 Sector ME-P d6-92</t>
  </si>
  <si>
    <t>M9 VI, L2 V</t>
  </si>
  <si>
    <t>Vela Dark Region JS-T b3-0</t>
  </si>
  <si>
    <t>M0 VA, M8 VA, L4 V</t>
  </si>
  <si>
    <t>Col 173 Sector ZS-F c12-27</t>
  </si>
  <si>
    <t>G5 VAB, K4 VA</t>
  </si>
  <si>
    <t>Col 173 Sector DS-J b25-2</t>
  </si>
  <si>
    <t>M5 VA, L6 V</t>
  </si>
  <si>
    <t>Col 173 Sector VV-D b28-0</t>
  </si>
  <si>
    <t>M5 VA, T6 V, T3 V</t>
  </si>
  <si>
    <t>Col 173 Sector ZL-L b24-7</t>
  </si>
  <si>
    <t>M8 VA, T3 V, M8 VA</t>
  </si>
  <si>
    <t>17.4 (locked)</t>
  </si>
  <si>
    <t>Col 173 Sector ZL-L b24-2</t>
  </si>
  <si>
    <t>M9 VI, T2 V, T4 V</t>
  </si>
  <si>
    <t>Vela Dark Region BQ-Y d94</t>
  </si>
  <si>
    <t>Col 173 Sector QU-O d6-32</t>
  </si>
  <si>
    <t>Col 173 Sector XH-H c11-21</t>
  </si>
  <si>
    <t>K6 VA, M4 VA, T1 V</t>
  </si>
  <si>
    <t>Vela Dark Region DL-Y d91</t>
  </si>
  <si>
    <t>F7 VAB</t>
  </si>
  <si>
    <t>Col 173 Sector EZ-D c13-25</t>
  </si>
  <si>
    <t>G7 VAB, M9 VI, L7 V</t>
  </si>
  <si>
    <t>Col 173 Sector LT-Q d5-90</t>
  </si>
  <si>
    <t>F8 VAB, M2 VA, M3 VA, M7 VA</t>
  </si>
  <si>
    <t>Vela Dark Region DL-Y d112</t>
  </si>
  <si>
    <t>Vela Dark Region PY-R b4-3</t>
  </si>
  <si>
    <t>M3 VA, L2 V</t>
  </si>
  <si>
    <t>Vela Dark Region DL-Y d83</t>
  </si>
  <si>
    <t>Col 173 Sector ZV-M b23-1</t>
  </si>
  <si>
    <t>41.4 (locked)</t>
  </si>
  <si>
    <t>Col 173 Sector PZ-O d6-116</t>
  </si>
  <si>
    <t>Col 173 Sector LT-Q d5-82</t>
  </si>
  <si>
    <t>F7 VB, G4 VAB, M4 VA</t>
  </si>
  <si>
    <t>Vela Dark Region CQ-Y c0</t>
  </si>
  <si>
    <t>TTS3 VA, TTS1 VA, TTS8 IVB</t>
  </si>
  <si>
    <t>Pair with A 3</t>
  </si>
  <si>
    <t>Vela Dark Region BQ-Y d110</t>
  </si>
  <si>
    <t>4 b</t>
  </si>
  <si>
    <t>F9 VAB</t>
  </si>
  <si>
    <t>Col 135 Sector TU-O c6-15</t>
  </si>
  <si>
    <t>M2 VA, L7 V, Y2 V, T6 V</t>
  </si>
  <si>
    <t>Col 173 Sector PZ-O d6-110</t>
  </si>
  <si>
    <t>2.5 (locked)</t>
  </si>
  <si>
    <t>Col 173 Sector SZ-G b26-0</t>
  </si>
  <si>
    <t>M5 VA, M7 VA, L2 V</t>
  </si>
  <si>
    <t>Col 173 Sector HU-D c13-2</t>
  </si>
  <si>
    <t>K3 VA, M6 VA, L9 V</t>
  </si>
  <si>
    <t>Col 173 Sector XL-K b25-1</t>
  </si>
  <si>
    <t>Col 173 Sector JI-J b25-0</t>
  </si>
  <si>
    <t>AB 2</t>
  </si>
  <si>
    <t>M + L</t>
  </si>
  <si>
    <t>M7 VA, L6 V, L6 V</t>
  </si>
  <si>
    <t>Pair with AB 1</t>
  </si>
  <si>
    <t>Col 173 Sector AD-H c11-15</t>
  </si>
  <si>
    <t>K7 VA, M9 VI, L3 V</t>
  </si>
  <si>
    <t>Col 173 Sector FZ-D c13-30</t>
  </si>
  <si>
    <t>2</t>
  </si>
  <si>
    <t>TTS2 VA</t>
  </si>
  <si>
    <t>Col 173 Sector DO-F c12-4</t>
  </si>
  <si>
    <t>G6 VAB, M7 VA</t>
  </si>
  <si>
    <t>Col 173 Sector WP-O b22-1</t>
  </si>
  <si>
    <t>M9 VI, L8 V</t>
  </si>
  <si>
    <t>7.4 (locked)</t>
  </si>
  <si>
    <t>Col 173 Sector DE-E c13-27</t>
  </si>
  <si>
    <t>K4 VA, K6 VA, M3 VA</t>
  </si>
  <si>
    <t>80.9 (locked)</t>
  </si>
  <si>
    <t>Vela Dark Region EG-X b1-1</t>
  </si>
  <si>
    <t>M6 VA, M9 VI</t>
  </si>
  <si>
    <t>Col 173 Sector JP-D c13-14</t>
  </si>
  <si>
    <t>G8 VAB, K7 VA, K0 VAB</t>
  </si>
  <si>
    <t>Col 173 Sector GS-J b25-4</t>
  </si>
  <si>
    <t>M6 VA, M8 VA, T6 V, L3 V</t>
  </si>
  <si>
    <t>Col 173 Sector NV-B c14-1</t>
  </si>
  <si>
    <t>G8 VAB</t>
  </si>
  <si>
    <t>Vela Dark Region IW-W b1-3</t>
  </si>
  <si>
    <t>M4 VA, M9 VI</t>
  </si>
  <si>
    <t>Vela Dark Region QI-T b3-2</t>
  </si>
  <si>
    <t>M5 VA, M7 VA, M9 VI, T2 V</t>
  </si>
  <si>
    <t>26.1 (locked)</t>
  </si>
  <si>
    <t>Vela Dark Region RY-R b4-7</t>
  </si>
  <si>
    <t>M9 VI, T1 V</t>
  </si>
  <si>
    <t>Vela Dark Region ZE-A d66</t>
  </si>
  <si>
    <t>Col 173 Sector CC-K b25-8</t>
  </si>
  <si>
    <t>M7 VA, L3 V, L7 V</t>
  </si>
  <si>
    <t>Col 173 Sector RU-O d6-16</t>
  </si>
  <si>
    <t>A 2 a</t>
  </si>
  <si>
    <t>F6 VB, K5 VAB</t>
  </si>
  <si>
    <t>Col 173 Sector YF-N b23-5</t>
  </si>
  <si>
    <t>M3 VA, L4 V, M9 VI, L7 V</t>
  </si>
  <si>
    <t>Vela Dark Region EL-Y d55</t>
  </si>
  <si>
    <t>G1 VAB</t>
  </si>
  <si>
    <t>Col 173 Sector YF-N b23-6</t>
  </si>
  <si>
    <t>M6 VA, T4 V, T7 V</t>
  </si>
  <si>
    <t>Col 173 Sector BH-K b25-8</t>
  </si>
  <si>
    <t>M8 VA, L0 V</t>
  </si>
  <si>
    <t>Col 173 Sector AY-F c12-0</t>
  </si>
  <si>
    <t>K9 VA, M7 VA</t>
  </si>
  <si>
    <t>Col 173 Sector KY-Q d5-26</t>
  </si>
  <si>
    <t>Col 173 Sector SU-O d6-54</t>
  </si>
  <si>
    <t>K1 VA, M7 VA</t>
  </si>
  <si>
    <t>66.6 (locked)</t>
  </si>
  <si>
    <t>HD 63154</t>
  </si>
  <si>
    <t>B 3 a</t>
  </si>
  <si>
    <t>A0 VI, A1 VI</t>
  </si>
  <si>
    <t>Col 173 Sector RT-I b25-1</t>
  </si>
  <si>
    <t>M4 VA, L6 V, L8 V</t>
  </si>
  <si>
    <t>Col 173 Sector KY-Q d5-42</t>
  </si>
  <si>
    <t>Col 173 Sector QZ-O d6-1</t>
  </si>
  <si>
    <t>Col 173 Sector HN-I b26-5</t>
  </si>
  <si>
    <t>M1 VA, M7 VA</t>
  </si>
  <si>
    <t>HD 62755</t>
  </si>
  <si>
    <t>B5 V</t>
  </si>
  <si>
    <t>9.4 (locked)</t>
  </si>
  <si>
    <t>Col 173 Sector OD-J b25-2</t>
  </si>
  <si>
    <t>M9 VI, L6 V</t>
  </si>
  <si>
    <t>Col 173 Sector HR-M b23-0</t>
  </si>
  <si>
    <t>M6 VA, L7 V, L5 V</t>
  </si>
  <si>
    <t>Body also has Thargoid Signals</t>
  </si>
  <si>
    <t>Wregoe BU-Y b2-0</t>
  </si>
  <si>
    <t>CI</t>
  </si>
  <si>
    <t>M4 VA</t>
  </si>
  <si>
    <t>11.5 (locked)</t>
  </si>
  <si>
    <t>Type</t>
  </si>
  <si>
    <t>Related Structure</t>
  </si>
  <si>
    <t>Dist. to Structure</t>
  </si>
  <si>
    <t>IC 2391 Sector CQ-Y c16</t>
  </si>
  <si>
    <t>IC 2391 Sector CA-A d43 12 a</t>
  </si>
  <si>
    <t>IC 2391 Sector FG-X b1-9</t>
  </si>
  <si>
    <t>8</t>
  </si>
  <si>
    <t>M8 VA</t>
  </si>
  <si>
    <t>IC 2391 Sector HG-X b1-8 C 2</t>
  </si>
  <si>
    <t>IC 2391 Sector MX-T b3-6</t>
  </si>
  <si>
    <t>R-IB</t>
  </si>
  <si>
    <t>IC 2391 Sector FL-X b1-7 A 3</t>
  </si>
  <si>
    <t>IC 2391 Sector HG-X b1-7</t>
  </si>
  <si>
    <t>4</t>
  </si>
  <si>
    <t>Synuefe NB-B b47-10 B 2</t>
  </si>
  <si>
    <t>Synuefe AS-H d11-9</t>
  </si>
  <si>
    <t>K4 VA, L6 V</t>
  </si>
  <si>
    <t>Synuefe DK-D b46-4 C 1</t>
  </si>
  <si>
    <t>Synuefe DK-D b46-12</t>
  </si>
  <si>
    <t>M2 VA</t>
  </si>
  <si>
    <t>Synuefe GQ-N c23-21 B 3</t>
  </si>
  <si>
    <t>Synuefe HL-N c23-4</t>
  </si>
  <si>
    <t>1 a + 1 b</t>
  </si>
  <si>
    <t>RB + RB</t>
  </si>
  <si>
    <t>Synuefe HP-E b45-8 D 3</t>
  </si>
  <si>
    <t>HIP 36823</t>
  </si>
  <si>
    <t>K2 III</t>
  </si>
  <si>
    <t>HIP 36781 A 6 b</t>
  </si>
  <si>
    <t>Synuefe WL-J d10-113</t>
  </si>
  <si>
    <t>F0 VZ</t>
  </si>
  <si>
    <t>Synuefe DJ-G b44-3 A 5</t>
  </si>
  <si>
    <t>Synuefe IL-N c23-15</t>
  </si>
  <si>
    <t>Synuefe IL-N c23-19 B 2</t>
  </si>
  <si>
    <t>Synuefe HP-E b45-4</t>
  </si>
  <si>
    <t>IB</t>
  </si>
  <si>
    <t>M5 VA</t>
  </si>
  <si>
    <t>Synuefe HE-G b44-5 B 2</t>
  </si>
  <si>
    <t>Synuefe FU-E b45-5</t>
  </si>
  <si>
    <t>Synuefe BZ-Q c21-11 B 5</t>
  </si>
  <si>
    <t>Synuefe BO-G b44-6</t>
  </si>
  <si>
    <t>Synuefe JP-E b45-4 C 1</t>
  </si>
  <si>
    <t>Synuefe FF-P c22-35</t>
  </si>
  <si>
    <t>K8 VA</t>
  </si>
  <si>
    <t>Synuefe IE-G b44-2 A 4</t>
  </si>
  <si>
    <t>Synuefe DK-P c22-35</t>
  </si>
  <si>
    <t>WBL</t>
  </si>
  <si>
    <t>TTS9 VA</t>
  </si>
  <si>
    <t>Synuefe EN-H d11-29 6 b</t>
  </si>
  <si>
    <t>Synuefe HA-P c22-22</t>
  </si>
  <si>
    <t>ABL</t>
  </si>
  <si>
    <t>TTS4 VA</t>
  </si>
  <si>
    <t>Synuefe AH-J d10-46 C 1</t>
  </si>
  <si>
    <t>Synuefe KU-F b44-4</t>
  </si>
  <si>
    <t>M0 VA</t>
  </si>
  <si>
    <t>Synuefe EU-Q c21-15 A 1</t>
  </si>
  <si>
    <t>Synuefe JZ-F b44-8</t>
  </si>
  <si>
    <t>Synuefe KZ-F b44-5 A 1</t>
  </si>
  <si>
    <t>Synuefe RL-C b46-6</t>
  </si>
  <si>
    <t>M7 VA</t>
  </si>
  <si>
    <t>Synuefe EN-H d11-96 7 a</t>
  </si>
  <si>
    <t>Synuefe IT-F d12-5</t>
  </si>
  <si>
    <t>TTS1 VB, TTS5 VA</t>
  </si>
  <si>
    <t>Synuefe EN-H d11-28 8 b</t>
  </si>
  <si>
    <t>Synuefe ZG-J d10-49</t>
  </si>
  <si>
    <t>K7 VA</t>
  </si>
  <si>
    <t>Synuefe AH-J d10-20 A 3</t>
  </si>
  <si>
    <t>Synuefe CS-H d11-121</t>
  </si>
  <si>
    <t>WW</t>
  </si>
  <si>
    <t>G6 VAB</t>
  </si>
  <si>
    <t>Synuefe ZG-J d10-79 B 1</t>
  </si>
  <si>
    <t>NGC 2451A Sector LX-U d2-25</t>
  </si>
  <si>
    <t>NGC 2451A Sector VJ-R c4-22 A 1</t>
  </si>
  <si>
    <t>Synuefe QA-E b45-4</t>
  </si>
  <si>
    <t>M3 VA</t>
  </si>
  <si>
    <t>Synuefe PF-E b45-5 B 2</t>
  </si>
  <si>
    <t>Synuefe GJ-G b44-9</t>
  </si>
  <si>
    <t>M9 VI</t>
  </si>
  <si>
    <t>Synuefe ED-I b43-8 A 2</t>
  </si>
  <si>
    <t>NGC 2451A Sector TO-R c4-3</t>
  </si>
  <si>
    <t>TTS8 VA</t>
  </si>
  <si>
    <t>NGC 2451A Sector TO-R c4-10 B 1</t>
  </si>
  <si>
    <t>Synuefe OF-E b45-4</t>
  </si>
  <si>
    <t>Synuefe AH-J d10-103 B 1</t>
  </si>
  <si>
    <t>NGC 2451A Sector RT-R c4-19</t>
  </si>
  <si>
    <t>K9 VA</t>
  </si>
  <si>
    <t>Synuefe BE-R c21-35 E 2</t>
  </si>
  <si>
    <t>Synuefe RA-E b45-5</t>
  </si>
  <si>
    <t>M6 VA</t>
  </si>
  <si>
    <t>Synuefe NU-F b44-5 B 1</t>
  </si>
  <si>
    <t>Synuefe IJ-G b44-5</t>
  </si>
  <si>
    <t>Synuefe DZ-Q c21-14 10 a</t>
  </si>
  <si>
    <t>Ruins</t>
  </si>
  <si>
    <t>Total</t>
  </si>
  <si>
    <t>Structures</t>
  </si>
  <si>
    <t>Systems:</t>
  </si>
  <si>
    <t>Systems</t>
  </si>
  <si>
    <t>Total Ruins</t>
  </si>
  <si>
    <t>EDSM:</t>
  </si>
  <si>
    <t>Spansh:</t>
  </si>
  <si>
    <t>Meene</t>
  </si>
  <si>
    <t>Novas</t>
  </si>
  <si>
    <t>Muang</t>
  </si>
  <si>
    <t>Tucanae Sector AF-A d71</t>
  </si>
  <si>
    <t>Shinrarta Dezhra</t>
  </si>
  <si>
    <t>HIP 22460</t>
  </si>
  <si>
    <t>Shom Djero</t>
  </si>
  <si>
    <t>Pleiades Sector DG-X c1-11</t>
  </si>
  <si>
    <t>Synuefe BS-H d11-114</t>
  </si>
  <si>
    <t>HIP 22711</t>
  </si>
  <si>
    <t>Synuefe CZ-Q c21-29</t>
  </si>
  <si>
    <t>Merope</t>
  </si>
  <si>
    <t>Synuefe EN-H d11-111</t>
  </si>
  <si>
    <t>Pleiades Sector AB-W b2-4</t>
  </si>
  <si>
    <t>Synuefe LU-M d8-37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</si>
</sst>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0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vertical="bottom"/>
    </xf>
    <xf borderId="0" fillId="0" fontId="4" numFmtId="4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center" vertical="bottom"/>
    </xf>
    <xf borderId="0" fillId="2" fontId="5" numFmtId="49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3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Font="1"/>
    <xf borderId="0" fillId="0" fontId="3" numFmtId="3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6" numFmtId="0" xfId="0" applyAlignment="1" applyFont="1">
      <alignment readingOrder="0"/>
    </xf>
    <xf borderId="0" fillId="0" fontId="4" numFmtId="165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1" numFmtId="2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/>
    </xf>
    <xf borderId="0" fillId="0" fontId="4" numFmtId="3" xfId="0" applyAlignment="1" applyFont="1" applyNumberFormat="1">
      <alignment horizontal="left" readingOrder="0"/>
    </xf>
    <xf borderId="0" fillId="0" fontId="4" numFmtId="3" xfId="0" applyAlignment="1" applyFont="1" applyNumberFormat="1">
      <alignment readingOrder="0"/>
    </xf>
    <xf borderId="0" fillId="0" fontId="4" numFmtId="2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Ruins-style">
      <tableStyleElement dxfId="1" type="headerRow"/>
      <tableStyleElement dxfId="2" type="firstRowStripe"/>
      <tableStyleElement dxfId="3" type="secondRowStripe"/>
    </tableStyle>
    <tableStyle count="3" pivot="0" name="Structures-style">
      <tableStyleElement dxfId="1" type="headerRow"/>
      <tableStyleElement dxfId="2" type="firstRowStripe"/>
      <tableStyleElement dxfId="3" type="secondRowStripe"/>
    </tableStyle>
    <tableStyle count="3" pivot="0" name="Beac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258" displayName="Table_1" name="Table_1" id="1">
  <tableColumns count="23">
    <tableColumn name="System Name" id="1"/>
    <tableColumn name="Mass" id="2"/>
    <tableColumn name="Body" id="3"/>
    <tableColumn name="Parent" id="4"/>
    <tableColumn name="Type(s)" id="5"/>
    <tableColumn name="Primary Star Class(es)" id="6"/>
    <tableColumn name="Temp (k)" id="7"/>
    <tableColumn name="Radius (km)" id="8"/>
    <tableColumn name="Gravity (g)" id="9"/>
    <tableColumn name="Orbit (d)" id="10"/>
    <tableColumn name="Rot.  (d)" id="11"/>
    <tableColumn name="Volcanism?" id="12"/>
    <tableColumn name="Rock %" id="13"/>
    <tableColumn name="Metal %" id="14"/>
    <tableColumn name="Area" id="15"/>
    <tableColumn name="Dist. to Sol" id="16"/>
    <tableColumn name="Dist. to γ Vel" id="17"/>
    <tableColumn name="X-Coord" id="18"/>
    <tableColumn name="Y-Coord" id="19"/>
    <tableColumn name="Z-Coord" id="20"/>
    <tableColumn name="Sys. He (%)" id="21"/>
    <tableColumn name="Age (Myr)" id="22"/>
    <tableColumn name="Notes" id="23"/>
  </tableColumns>
  <tableStyleInfo name="Ruin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W158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Structu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N31" displayName="Table_3" name="Table_3" id="3">
  <tableColumns count="14">
    <tableColumn name="System Name" id="1"/>
    <tableColumn name="Mass" id="2"/>
    <tableColumn name="Body" id="3"/>
    <tableColumn name="Parent" id="4"/>
    <tableColumn name="Primary Star Class(es)" id="5"/>
    <tableColumn name="Dist. to Sol" id="6"/>
    <tableColumn name="Dist. to γ Vel" id="7"/>
    <tableColumn name="X-Coord" id="8"/>
    <tableColumn name="Y-Coord" id="9"/>
    <tableColumn name="Z-Coord" id="10"/>
    <tableColumn name="Sys. He (%)" id="11"/>
    <tableColumn name="Age (Myr)" id="12"/>
    <tableColumn name="Related Structure" id="13"/>
    <tableColumn name="Dist. to Structure" id="14"/>
  </tableColumns>
  <tableStyleInfo name="Beac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8.0"/>
    <col customWidth="1" min="3" max="3" width="8.5"/>
    <col customWidth="1" min="4" max="4" width="7.5"/>
    <col customWidth="1" min="5" max="5" width="8.25"/>
    <col customWidth="1" min="6" max="6" width="29.88"/>
    <col customWidth="1" min="7" max="7" width="9.38"/>
    <col customWidth="1" min="8" max="8" width="11.13"/>
    <col customWidth="1" min="9" max="9" width="10.0"/>
    <col customWidth="1" min="10" max="10" width="8.0"/>
    <col customWidth="1" min="11" max="11" width="10.88"/>
    <col customWidth="1" min="12" max="12" width="10.75"/>
    <col customWidth="1" min="13" max="13" width="7.5"/>
    <col customWidth="1" min="14" max="14" width="7.25"/>
    <col customWidth="1" min="15" max="15" width="11.25"/>
    <col customWidth="1" min="16" max="16" width="9.75"/>
    <col customWidth="1" min="17" max="17" width="10.88"/>
    <col customWidth="1" min="21" max="21" width="10.5"/>
    <col customWidth="1" min="22" max="22" width="9.63"/>
    <col customWidth="1" min="23" max="23" width="40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4" t="s">
        <v>11</v>
      </c>
      <c r="M1" s="6" t="s">
        <v>12</v>
      </c>
      <c r="N1" s="6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2" t="s">
        <v>21</v>
      </c>
      <c r="W1" s="8" t="s">
        <v>22</v>
      </c>
    </row>
    <row r="2">
      <c r="A2" s="13" t="s">
        <v>23</v>
      </c>
      <c r="B2" s="14" t="s">
        <v>24</v>
      </c>
      <c r="C2" s="15" t="s">
        <v>25</v>
      </c>
      <c r="D2" s="14" t="s">
        <v>26</v>
      </c>
      <c r="E2" s="16" t="s">
        <v>27</v>
      </c>
      <c r="F2" s="14" t="s">
        <v>28</v>
      </c>
      <c r="G2" s="14">
        <v>299.0</v>
      </c>
      <c r="H2" s="17">
        <v>1122.0</v>
      </c>
      <c r="I2" s="18">
        <v>0.13</v>
      </c>
      <c r="J2" s="19">
        <v>6.9</v>
      </c>
      <c r="K2" s="19">
        <v>-6.9</v>
      </c>
      <c r="L2" s="14" t="s">
        <v>29</v>
      </c>
      <c r="M2" s="18">
        <v>90.46</v>
      </c>
      <c r="N2" s="18">
        <v>9.54</v>
      </c>
      <c r="O2" s="14" t="s">
        <v>30</v>
      </c>
      <c r="P2" s="20">
        <f t="shared" ref="P2:P258" si="1">SQRT((R2)^2+(S2)^2+(T2)^2)</f>
        <v>368.3977793</v>
      </c>
      <c r="Q2" s="21">
        <f t="shared" ref="Q2:Q258" si="2">SQRT((R2-1099.21875)^2+(S2+146.6875)^2+(T2+133.59375)^2)</f>
        <v>750.5444079</v>
      </c>
      <c r="R2" s="16">
        <v>357.34375</v>
      </c>
      <c r="S2" s="16">
        <v>-49.34375</v>
      </c>
      <c r="T2" s="16">
        <v>-74.75</v>
      </c>
      <c r="U2" s="18">
        <v>25.96</v>
      </c>
      <c r="V2" s="17">
        <v>3600.0</v>
      </c>
      <c r="W2" s="22" t="s">
        <v>31</v>
      </c>
    </row>
    <row r="3">
      <c r="A3" s="23" t="s">
        <v>32</v>
      </c>
      <c r="B3" s="14" t="s">
        <v>24</v>
      </c>
      <c r="C3" s="15" t="s">
        <v>33</v>
      </c>
      <c r="D3" s="14" t="s">
        <v>34</v>
      </c>
      <c r="E3" s="16" t="s">
        <v>35</v>
      </c>
      <c r="F3" s="14" t="s">
        <v>36</v>
      </c>
      <c r="G3" s="14">
        <v>245.0</v>
      </c>
      <c r="H3" s="17">
        <v>1530.0</v>
      </c>
      <c r="I3" s="18">
        <v>0.22</v>
      </c>
      <c r="J3" s="19">
        <v>29.0</v>
      </c>
      <c r="K3" s="19" t="s">
        <v>37</v>
      </c>
      <c r="L3" s="14" t="s">
        <v>29</v>
      </c>
      <c r="M3" s="18">
        <v>66.69</v>
      </c>
      <c r="N3" s="18">
        <v>33.31</v>
      </c>
      <c r="O3" s="14" t="s">
        <v>30</v>
      </c>
      <c r="P3" s="20">
        <f t="shared" si="1"/>
        <v>499.9967607</v>
      </c>
      <c r="Q3" s="21">
        <f t="shared" si="2"/>
        <v>620.0137324</v>
      </c>
      <c r="R3" s="16">
        <v>489.03125</v>
      </c>
      <c r="S3" s="16">
        <v>-98.09375</v>
      </c>
      <c r="T3" s="16">
        <v>-34.96875</v>
      </c>
      <c r="U3" s="18" t="s">
        <v>38</v>
      </c>
      <c r="V3" s="17">
        <v>1896.0</v>
      </c>
      <c r="W3" s="22" t="s">
        <v>39</v>
      </c>
    </row>
    <row r="4">
      <c r="A4" s="23" t="s">
        <v>40</v>
      </c>
      <c r="B4" s="14" t="s">
        <v>24</v>
      </c>
      <c r="C4" s="15" t="s">
        <v>41</v>
      </c>
      <c r="D4" s="14" t="s">
        <v>42</v>
      </c>
      <c r="E4" s="16" t="s">
        <v>43</v>
      </c>
      <c r="F4" s="14" t="s">
        <v>44</v>
      </c>
      <c r="G4" s="14">
        <v>300.0</v>
      </c>
      <c r="H4" s="17">
        <v>1505.0</v>
      </c>
      <c r="I4" s="18">
        <v>0.22</v>
      </c>
      <c r="J4" s="19">
        <v>7.5</v>
      </c>
      <c r="K4" s="19" t="s">
        <v>45</v>
      </c>
      <c r="L4" s="14" t="s">
        <v>29</v>
      </c>
      <c r="M4" s="18">
        <v>66.34</v>
      </c>
      <c r="N4" s="18">
        <v>33.66</v>
      </c>
      <c r="O4" s="14" t="s">
        <v>30</v>
      </c>
      <c r="P4" s="20">
        <f t="shared" si="1"/>
        <v>534.8851695</v>
      </c>
      <c r="Q4" s="21">
        <f t="shared" si="2"/>
        <v>583.776055</v>
      </c>
      <c r="R4" s="16">
        <v>526.5</v>
      </c>
      <c r="S4" s="16">
        <v>-86.375</v>
      </c>
      <c r="T4" s="16">
        <v>-37.9375</v>
      </c>
      <c r="U4" s="18">
        <v>25.46</v>
      </c>
      <c r="V4" s="17">
        <v>1680.0</v>
      </c>
      <c r="W4" s="24"/>
    </row>
    <row r="5">
      <c r="A5" s="23" t="s">
        <v>46</v>
      </c>
      <c r="B5" s="14" t="s">
        <v>47</v>
      </c>
      <c r="C5" s="15" t="s">
        <v>48</v>
      </c>
      <c r="D5" s="14" t="s">
        <v>42</v>
      </c>
      <c r="E5" s="16" t="s">
        <v>27</v>
      </c>
      <c r="F5" s="14" t="s">
        <v>49</v>
      </c>
      <c r="G5" s="14">
        <v>244.0</v>
      </c>
      <c r="H5" s="17">
        <v>1813.0</v>
      </c>
      <c r="I5" s="18">
        <v>0.27</v>
      </c>
      <c r="J5" s="19">
        <v>6.4</v>
      </c>
      <c r="K5" s="19">
        <v>6.4</v>
      </c>
      <c r="L5" s="14" t="s">
        <v>29</v>
      </c>
      <c r="M5" s="18">
        <v>66.7</v>
      </c>
      <c r="N5" s="18">
        <v>33.3</v>
      </c>
      <c r="O5" s="14" t="s">
        <v>30</v>
      </c>
      <c r="P5" s="20">
        <f t="shared" si="1"/>
        <v>558.4464622</v>
      </c>
      <c r="Q5" s="21">
        <f t="shared" si="2"/>
        <v>560.7751941</v>
      </c>
      <c r="R5" s="16">
        <v>546.90625</v>
      </c>
      <c r="S5" s="16">
        <v>-56.46875</v>
      </c>
      <c r="T5" s="16">
        <v>-97.8125</v>
      </c>
      <c r="U5" s="18">
        <v>26.47</v>
      </c>
      <c r="V5" s="17">
        <v>2060.0</v>
      </c>
      <c r="W5" s="24"/>
    </row>
    <row r="6">
      <c r="A6" s="23" t="s">
        <v>50</v>
      </c>
      <c r="B6" s="14" t="s">
        <v>51</v>
      </c>
      <c r="C6" s="15" t="s">
        <v>33</v>
      </c>
      <c r="D6" s="14" t="s">
        <v>42</v>
      </c>
      <c r="E6" s="16" t="s">
        <v>27</v>
      </c>
      <c r="F6" s="14" t="s">
        <v>52</v>
      </c>
      <c r="G6" s="14">
        <v>221.0</v>
      </c>
      <c r="H6" s="17">
        <v>1755.0</v>
      </c>
      <c r="I6" s="18">
        <v>0.26</v>
      </c>
      <c r="J6" s="19">
        <v>22.7</v>
      </c>
      <c r="K6" s="19">
        <v>22.7</v>
      </c>
      <c r="L6" s="14" t="s">
        <v>29</v>
      </c>
      <c r="M6" s="18">
        <v>66.39</v>
      </c>
      <c r="N6" s="18">
        <v>33.61</v>
      </c>
      <c r="O6" s="14" t="s">
        <v>30</v>
      </c>
      <c r="P6" s="20">
        <f t="shared" si="1"/>
        <v>591.4045566</v>
      </c>
      <c r="Q6" s="21">
        <f t="shared" si="2"/>
        <v>528.7679204</v>
      </c>
      <c r="R6" s="16">
        <v>587.9375</v>
      </c>
      <c r="S6" s="16">
        <v>-51.03125</v>
      </c>
      <c r="T6" s="16">
        <v>-38.53125</v>
      </c>
      <c r="U6" s="18" t="s">
        <v>38</v>
      </c>
      <c r="V6" s="17">
        <v>3334.0</v>
      </c>
      <c r="W6" s="24"/>
    </row>
    <row r="7">
      <c r="A7" s="23" t="s">
        <v>53</v>
      </c>
      <c r="B7" s="14" t="s">
        <v>47</v>
      </c>
      <c r="C7" s="15" t="s">
        <v>54</v>
      </c>
      <c r="D7" s="14" t="s">
        <v>55</v>
      </c>
      <c r="E7" s="16" t="s">
        <v>27</v>
      </c>
      <c r="F7" s="14" t="s">
        <v>56</v>
      </c>
      <c r="G7" s="14">
        <v>280.0</v>
      </c>
      <c r="H7" s="17">
        <v>1637.0</v>
      </c>
      <c r="I7" s="18">
        <v>0.2</v>
      </c>
      <c r="J7" s="19">
        <v>2.5</v>
      </c>
      <c r="K7" s="19">
        <v>2.5</v>
      </c>
      <c r="L7" s="14" t="s">
        <v>29</v>
      </c>
      <c r="M7" s="18">
        <v>91.19</v>
      </c>
      <c r="N7" s="18">
        <v>8.81</v>
      </c>
      <c r="O7" s="14" t="s">
        <v>30</v>
      </c>
      <c r="P7" s="20">
        <f t="shared" si="1"/>
        <v>616.129541</v>
      </c>
      <c r="Q7" s="21">
        <f t="shared" si="2"/>
        <v>510.7167528</v>
      </c>
      <c r="R7" s="16">
        <v>589.15625</v>
      </c>
      <c r="S7" s="16">
        <v>-144.5</v>
      </c>
      <c r="T7" s="16">
        <v>-107.84375</v>
      </c>
      <c r="U7" s="18">
        <v>26.37</v>
      </c>
      <c r="V7" s="17">
        <v>5552.0</v>
      </c>
      <c r="W7" s="24"/>
    </row>
    <row r="8">
      <c r="A8" s="23" t="s">
        <v>57</v>
      </c>
      <c r="B8" s="14" t="s">
        <v>51</v>
      </c>
      <c r="C8" s="15" t="s">
        <v>58</v>
      </c>
      <c r="D8" s="14" t="s">
        <v>59</v>
      </c>
      <c r="E8" s="16" t="s">
        <v>43</v>
      </c>
      <c r="F8" s="14" t="s">
        <v>60</v>
      </c>
      <c r="G8" s="14">
        <v>282.0</v>
      </c>
      <c r="H8" s="17">
        <v>2171.0</v>
      </c>
      <c r="I8" s="18">
        <v>0.32</v>
      </c>
      <c r="J8" s="19">
        <v>1.4</v>
      </c>
      <c r="K8" s="19">
        <v>2.0</v>
      </c>
      <c r="L8" s="14" t="s">
        <v>61</v>
      </c>
      <c r="M8" s="18">
        <v>67.33</v>
      </c>
      <c r="N8" s="18">
        <v>32.67</v>
      </c>
      <c r="O8" s="14" t="s">
        <v>30</v>
      </c>
      <c r="P8" s="20">
        <f t="shared" si="1"/>
        <v>618.5146064</v>
      </c>
      <c r="Q8" s="21">
        <f t="shared" si="2"/>
        <v>499.3926096</v>
      </c>
      <c r="R8" s="16">
        <v>611.34375</v>
      </c>
      <c r="S8" s="16">
        <v>-78.40625</v>
      </c>
      <c r="T8" s="16">
        <v>-51.6875</v>
      </c>
      <c r="U8" s="18" t="s">
        <v>38</v>
      </c>
      <c r="V8" s="17">
        <v>384.0</v>
      </c>
      <c r="W8" s="22" t="s">
        <v>62</v>
      </c>
    </row>
    <row r="9">
      <c r="A9" s="23" t="s">
        <v>63</v>
      </c>
      <c r="B9" s="14" t="s">
        <v>24</v>
      </c>
      <c r="C9" s="15" t="s">
        <v>64</v>
      </c>
      <c r="D9" s="14" t="s">
        <v>26</v>
      </c>
      <c r="E9" s="16" t="s">
        <v>35</v>
      </c>
      <c r="F9" s="14" t="s">
        <v>65</v>
      </c>
      <c r="G9" s="14">
        <v>244.0</v>
      </c>
      <c r="H9" s="17">
        <v>1891.0</v>
      </c>
      <c r="I9" s="18">
        <v>0.23</v>
      </c>
      <c r="J9" s="19">
        <v>2.3</v>
      </c>
      <c r="K9" s="19">
        <v>2.3</v>
      </c>
      <c r="L9" s="14" t="s">
        <v>29</v>
      </c>
      <c r="M9" s="18">
        <v>91.16</v>
      </c>
      <c r="N9" s="18">
        <v>8.84</v>
      </c>
      <c r="O9" s="14" t="s">
        <v>30</v>
      </c>
      <c r="P9" s="20">
        <f t="shared" si="1"/>
        <v>630.7837348</v>
      </c>
      <c r="Q9" s="21">
        <f t="shared" si="2"/>
        <v>494.0824642</v>
      </c>
      <c r="R9" s="16">
        <v>610.96875</v>
      </c>
      <c r="S9" s="16">
        <v>-145.78125</v>
      </c>
      <c r="T9" s="16">
        <v>-57.90625</v>
      </c>
      <c r="U9" s="18">
        <v>27.7</v>
      </c>
      <c r="V9" s="17">
        <v>1370.0</v>
      </c>
      <c r="W9" s="24"/>
    </row>
    <row r="10">
      <c r="A10" s="23" t="s">
        <v>66</v>
      </c>
      <c r="B10" s="14" t="s">
        <v>51</v>
      </c>
      <c r="C10" s="15" t="s">
        <v>48</v>
      </c>
      <c r="D10" s="14" t="s">
        <v>42</v>
      </c>
      <c r="E10" s="16" t="s">
        <v>27</v>
      </c>
      <c r="F10" s="14" t="s">
        <v>67</v>
      </c>
      <c r="G10" s="14">
        <v>283.0</v>
      </c>
      <c r="H10" s="17">
        <v>2308.0</v>
      </c>
      <c r="I10" s="18">
        <v>0.35</v>
      </c>
      <c r="J10" s="19">
        <v>2.8</v>
      </c>
      <c r="K10" s="19">
        <v>2.8</v>
      </c>
      <c r="L10" s="14" t="s">
        <v>29</v>
      </c>
      <c r="M10" s="18">
        <v>66.82</v>
      </c>
      <c r="N10" s="18">
        <v>33.18</v>
      </c>
      <c r="O10" s="14" t="s">
        <v>30</v>
      </c>
      <c r="P10" s="20">
        <f t="shared" si="1"/>
        <v>661.0121013</v>
      </c>
      <c r="Q10" s="21">
        <f t="shared" si="2"/>
        <v>456.9560697</v>
      </c>
      <c r="R10" s="16">
        <v>652.9375</v>
      </c>
      <c r="S10" s="16">
        <v>-63.90625</v>
      </c>
      <c r="T10" s="16">
        <v>-80.78125</v>
      </c>
      <c r="U10" s="14">
        <v>27.15</v>
      </c>
      <c r="V10" s="17">
        <v>242.0</v>
      </c>
      <c r="W10" s="22" t="s">
        <v>68</v>
      </c>
    </row>
    <row r="11">
      <c r="A11" s="23" t="s">
        <v>69</v>
      </c>
      <c r="B11" s="14" t="s">
        <v>51</v>
      </c>
      <c r="C11" s="15" t="s">
        <v>70</v>
      </c>
      <c r="D11" s="14" t="s">
        <v>71</v>
      </c>
      <c r="E11" s="14" t="s">
        <v>72</v>
      </c>
      <c r="F11" s="14" t="s">
        <v>73</v>
      </c>
      <c r="G11" s="14">
        <v>284.0</v>
      </c>
      <c r="H11" s="17">
        <v>1186.0</v>
      </c>
      <c r="I11" s="18">
        <v>0.17</v>
      </c>
      <c r="J11" s="19">
        <v>1.7</v>
      </c>
      <c r="K11" s="19" t="s">
        <v>74</v>
      </c>
      <c r="L11" s="14" t="s">
        <v>61</v>
      </c>
      <c r="M11" s="18">
        <v>67.44</v>
      </c>
      <c r="N11" s="18">
        <v>32.56</v>
      </c>
      <c r="O11" s="14" t="s">
        <v>30</v>
      </c>
      <c r="P11" s="20">
        <f t="shared" si="1"/>
        <v>826.4238081</v>
      </c>
      <c r="Q11" s="21">
        <f t="shared" si="2"/>
        <v>300.6640372</v>
      </c>
      <c r="R11" s="16">
        <v>811.40625</v>
      </c>
      <c r="S11" s="16">
        <v>-60.4375</v>
      </c>
      <c r="T11" s="16">
        <v>-144.71875</v>
      </c>
      <c r="U11" s="18">
        <v>26.33</v>
      </c>
      <c r="V11" s="17">
        <v>8252.0</v>
      </c>
      <c r="W11" s="22" t="s">
        <v>68</v>
      </c>
    </row>
    <row r="12">
      <c r="A12" s="23" t="s">
        <v>75</v>
      </c>
      <c r="B12" s="14" t="s">
        <v>47</v>
      </c>
      <c r="C12" s="15" t="s">
        <v>48</v>
      </c>
      <c r="D12" s="14" t="s">
        <v>42</v>
      </c>
      <c r="E12" s="14" t="s">
        <v>76</v>
      </c>
      <c r="F12" s="14" t="s">
        <v>77</v>
      </c>
      <c r="G12" s="14">
        <v>302.0</v>
      </c>
      <c r="H12" s="17">
        <v>1319.0</v>
      </c>
      <c r="I12" s="18">
        <v>0.19</v>
      </c>
      <c r="J12" s="19">
        <v>4.2</v>
      </c>
      <c r="K12" s="19">
        <v>4.2</v>
      </c>
      <c r="L12" s="14" t="s">
        <v>29</v>
      </c>
      <c r="M12" s="18">
        <v>67.42</v>
      </c>
      <c r="N12" s="18">
        <v>32.58</v>
      </c>
      <c r="O12" s="14" t="s">
        <v>30</v>
      </c>
      <c r="P12" s="20">
        <f t="shared" si="1"/>
        <v>838.4765622</v>
      </c>
      <c r="Q12" s="21">
        <f t="shared" si="2"/>
        <v>281.0388339</v>
      </c>
      <c r="R12" s="16">
        <v>828.1875</v>
      </c>
      <c r="S12" s="16">
        <v>-78.0</v>
      </c>
      <c r="T12" s="16">
        <v>-105.1875</v>
      </c>
      <c r="U12" s="18">
        <v>26.43</v>
      </c>
      <c r="V12" s="17">
        <v>498.0</v>
      </c>
      <c r="W12" s="22" t="s">
        <v>68</v>
      </c>
    </row>
    <row r="13">
      <c r="A13" s="23" t="s">
        <v>78</v>
      </c>
      <c r="B13" s="14" t="s">
        <v>24</v>
      </c>
      <c r="C13" s="15" t="s">
        <v>79</v>
      </c>
      <c r="D13" s="14" t="s">
        <v>80</v>
      </c>
      <c r="E13" s="16" t="s">
        <v>43</v>
      </c>
      <c r="F13" s="14" t="s">
        <v>81</v>
      </c>
      <c r="G13" s="14">
        <v>230.0</v>
      </c>
      <c r="H13" s="17">
        <v>1300.0</v>
      </c>
      <c r="I13" s="18">
        <v>0.15</v>
      </c>
      <c r="J13" s="19">
        <v>2.9</v>
      </c>
      <c r="K13" s="19" t="s">
        <v>82</v>
      </c>
      <c r="L13" s="14" t="s">
        <v>29</v>
      </c>
      <c r="M13" s="18">
        <v>91.14</v>
      </c>
      <c r="N13" s="18">
        <v>8.86</v>
      </c>
      <c r="O13" s="14" t="s">
        <v>30</v>
      </c>
      <c r="P13" s="20">
        <f t="shared" si="1"/>
        <v>849.9781402</v>
      </c>
      <c r="Q13" s="21">
        <f t="shared" si="2"/>
        <v>282.4586892</v>
      </c>
      <c r="R13" s="16">
        <v>834.21875</v>
      </c>
      <c r="S13" s="16">
        <v>-51.21875</v>
      </c>
      <c r="T13" s="16">
        <v>-154.65625</v>
      </c>
      <c r="U13" s="18">
        <v>27.88</v>
      </c>
      <c r="V13" s="17">
        <v>412.0</v>
      </c>
      <c r="W13" s="22" t="s">
        <v>68</v>
      </c>
    </row>
    <row r="14">
      <c r="A14" s="23" t="s">
        <v>83</v>
      </c>
      <c r="B14" s="14" t="s">
        <v>51</v>
      </c>
      <c r="C14" s="15" t="s">
        <v>84</v>
      </c>
      <c r="D14" s="14" t="s">
        <v>42</v>
      </c>
      <c r="E14" s="14" t="s">
        <v>85</v>
      </c>
      <c r="F14" s="14" t="s">
        <v>86</v>
      </c>
      <c r="G14" s="14">
        <v>285.0</v>
      </c>
      <c r="H14" s="17">
        <v>2128.0</v>
      </c>
      <c r="I14" s="18">
        <v>0.32</v>
      </c>
      <c r="J14" s="19">
        <v>6.9</v>
      </c>
      <c r="K14" s="19">
        <v>6.9</v>
      </c>
      <c r="L14" s="14" t="s">
        <v>29</v>
      </c>
      <c r="M14" s="18">
        <v>67.08</v>
      </c>
      <c r="N14" s="18">
        <v>32.92</v>
      </c>
      <c r="O14" s="14" t="s">
        <v>30</v>
      </c>
      <c r="P14" s="20">
        <f t="shared" si="1"/>
        <v>858.0479817</v>
      </c>
      <c r="Q14" s="21">
        <f t="shared" si="2"/>
        <v>295.0236435</v>
      </c>
      <c r="R14" s="16">
        <v>814.71875</v>
      </c>
      <c r="S14" s="16">
        <v>-222.78125</v>
      </c>
      <c r="T14" s="16">
        <v>-151.15625</v>
      </c>
      <c r="U14" s="18" t="s">
        <v>38</v>
      </c>
      <c r="V14" s="17">
        <v>264.0</v>
      </c>
      <c r="W14" s="22" t="s">
        <v>68</v>
      </c>
    </row>
    <row r="15">
      <c r="A15" s="23" t="s">
        <v>87</v>
      </c>
      <c r="B15" s="14" t="s">
        <v>24</v>
      </c>
      <c r="C15" s="15" t="s">
        <v>88</v>
      </c>
      <c r="D15" s="14" t="s">
        <v>42</v>
      </c>
      <c r="E15" s="14" t="s">
        <v>89</v>
      </c>
      <c r="F15" s="14" t="s">
        <v>90</v>
      </c>
      <c r="G15" s="14">
        <v>200.0</v>
      </c>
      <c r="H15" s="17">
        <v>2300.0</v>
      </c>
      <c r="I15" s="18">
        <v>0.34</v>
      </c>
      <c r="J15" s="19">
        <v>52.7</v>
      </c>
      <c r="K15" s="19">
        <v>52.7</v>
      </c>
      <c r="L15" s="14" t="s">
        <v>29</v>
      </c>
      <c r="M15" s="18">
        <v>67.46</v>
      </c>
      <c r="N15" s="18">
        <v>32.54</v>
      </c>
      <c r="O15" s="14" t="s">
        <v>30</v>
      </c>
      <c r="P15" s="20">
        <f t="shared" si="1"/>
        <v>863.2626531</v>
      </c>
      <c r="Q15" s="21">
        <f t="shared" si="2"/>
        <v>264.5785712</v>
      </c>
      <c r="R15" s="16">
        <v>852.65625</v>
      </c>
      <c r="S15" s="16">
        <v>-51.125</v>
      </c>
      <c r="T15" s="16">
        <v>-124.84375</v>
      </c>
      <c r="U15" s="18">
        <v>27.63</v>
      </c>
      <c r="V15" s="17">
        <v>2272.0</v>
      </c>
      <c r="W15" s="22" t="s">
        <v>68</v>
      </c>
    </row>
    <row r="16">
      <c r="A16" s="23" t="s">
        <v>91</v>
      </c>
      <c r="B16" s="14" t="s">
        <v>51</v>
      </c>
      <c r="C16" s="15" t="s">
        <v>92</v>
      </c>
      <c r="D16" s="14" t="s">
        <v>93</v>
      </c>
      <c r="E16" s="14" t="s">
        <v>94</v>
      </c>
      <c r="F16" s="14" t="s">
        <v>95</v>
      </c>
      <c r="G16" s="14">
        <v>295.0</v>
      </c>
      <c r="H16" s="17">
        <v>1952.0</v>
      </c>
      <c r="I16" s="18">
        <v>0.29</v>
      </c>
      <c r="J16" s="19">
        <v>0.4</v>
      </c>
      <c r="K16" s="19" t="s">
        <v>96</v>
      </c>
      <c r="L16" s="14" t="s">
        <v>61</v>
      </c>
      <c r="M16" s="18">
        <v>67.28</v>
      </c>
      <c r="N16" s="18">
        <v>32.72</v>
      </c>
      <c r="O16" s="14" t="s">
        <v>30</v>
      </c>
      <c r="P16" s="20">
        <f t="shared" si="1"/>
        <v>868.9952453</v>
      </c>
      <c r="Q16" s="21">
        <f t="shared" si="2"/>
        <v>266.3343653</v>
      </c>
      <c r="R16" s="16">
        <v>838.75</v>
      </c>
      <c r="S16" s="16">
        <v>-197.84375</v>
      </c>
      <c r="T16" s="16">
        <v>-111.84375</v>
      </c>
      <c r="U16" s="18" t="s">
        <v>38</v>
      </c>
      <c r="V16" s="17">
        <v>3828.0</v>
      </c>
      <c r="W16" s="22" t="s">
        <v>97</v>
      </c>
    </row>
    <row r="17">
      <c r="A17" s="23" t="s">
        <v>98</v>
      </c>
      <c r="B17" s="14" t="s">
        <v>47</v>
      </c>
      <c r="C17" s="15" t="s">
        <v>99</v>
      </c>
      <c r="D17" s="14" t="s">
        <v>59</v>
      </c>
      <c r="E17" s="14" t="s">
        <v>100</v>
      </c>
      <c r="F17" s="14" t="s">
        <v>101</v>
      </c>
      <c r="G17" s="14">
        <v>283.0</v>
      </c>
      <c r="H17" s="17">
        <v>2052.0</v>
      </c>
      <c r="I17" s="18">
        <v>0.3</v>
      </c>
      <c r="J17" s="19">
        <v>20.0</v>
      </c>
      <c r="K17" s="19" t="s">
        <v>102</v>
      </c>
      <c r="L17" s="14" t="s">
        <v>29</v>
      </c>
      <c r="M17" s="18">
        <v>66.84</v>
      </c>
      <c r="N17" s="18">
        <v>33.16</v>
      </c>
      <c r="O17" s="14" t="s">
        <v>30</v>
      </c>
      <c r="P17" s="20">
        <f t="shared" si="1"/>
        <v>871.244654</v>
      </c>
      <c r="Q17" s="21">
        <f t="shared" si="2"/>
        <v>250.8281031</v>
      </c>
      <c r="R17" s="16">
        <v>860.125</v>
      </c>
      <c r="S17" s="16">
        <v>-124.59375</v>
      </c>
      <c r="T17" s="16">
        <v>-61.0625</v>
      </c>
      <c r="U17" s="18" t="s">
        <v>38</v>
      </c>
      <c r="V17" s="17">
        <v>2058.0</v>
      </c>
      <c r="W17" s="22" t="s">
        <v>68</v>
      </c>
    </row>
    <row r="18">
      <c r="A18" s="23" t="s">
        <v>103</v>
      </c>
      <c r="B18" s="14" t="s">
        <v>104</v>
      </c>
      <c r="C18" s="15" t="s">
        <v>105</v>
      </c>
      <c r="D18" s="14" t="s">
        <v>42</v>
      </c>
      <c r="E18" s="16" t="s">
        <v>106</v>
      </c>
      <c r="F18" s="14" t="s">
        <v>107</v>
      </c>
      <c r="G18" s="14">
        <v>283.0</v>
      </c>
      <c r="H18" s="17">
        <v>1645.0</v>
      </c>
      <c r="I18" s="18">
        <v>0.2</v>
      </c>
      <c r="J18" s="19">
        <v>70.8</v>
      </c>
      <c r="K18" s="19">
        <v>70.8</v>
      </c>
      <c r="L18" s="14" t="s">
        <v>29</v>
      </c>
      <c r="M18" s="18">
        <v>91.14</v>
      </c>
      <c r="N18" s="18">
        <v>8.86</v>
      </c>
      <c r="O18" s="14" t="s">
        <v>30</v>
      </c>
      <c r="P18" s="20">
        <f t="shared" si="1"/>
        <v>881.5119436</v>
      </c>
      <c r="Q18" s="21">
        <f t="shared" si="2"/>
        <v>235.5364058</v>
      </c>
      <c r="R18" s="16">
        <v>866.59375</v>
      </c>
      <c r="S18" s="16">
        <v>-119.125</v>
      </c>
      <c r="T18" s="16">
        <v>-109.03125</v>
      </c>
      <c r="U18" s="18">
        <v>28.91</v>
      </c>
      <c r="V18" s="17">
        <v>756.0</v>
      </c>
      <c r="W18" s="22" t="s">
        <v>68</v>
      </c>
    </row>
    <row r="19">
      <c r="A19" s="23" t="s">
        <v>108</v>
      </c>
      <c r="B19" s="14" t="s">
        <v>51</v>
      </c>
      <c r="C19" s="15" t="s">
        <v>33</v>
      </c>
      <c r="D19" s="14" t="s">
        <v>59</v>
      </c>
      <c r="E19" s="14" t="s">
        <v>109</v>
      </c>
      <c r="F19" s="14" t="s">
        <v>110</v>
      </c>
      <c r="G19" s="14">
        <v>285.0</v>
      </c>
      <c r="H19" s="17">
        <v>1243.0</v>
      </c>
      <c r="I19" s="18">
        <v>0.18</v>
      </c>
      <c r="J19" s="19">
        <v>0.9</v>
      </c>
      <c r="K19" s="19">
        <v>1.4</v>
      </c>
      <c r="L19" s="14" t="s">
        <v>61</v>
      </c>
      <c r="M19" s="18">
        <v>67.09</v>
      </c>
      <c r="N19" s="18">
        <v>32.91</v>
      </c>
      <c r="O19" s="14" t="s">
        <v>30</v>
      </c>
      <c r="P19" s="20">
        <f t="shared" si="1"/>
        <v>889.0803991</v>
      </c>
      <c r="Q19" s="21">
        <f t="shared" si="2"/>
        <v>232.6620592</v>
      </c>
      <c r="R19" s="16">
        <v>870.34375</v>
      </c>
      <c r="S19" s="16">
        <v>-156.03125</v>
      </c>
      <c r="T19" s="16">
        <v>-92.84375</v>
      </c>
      <c r="U19" s="18" t="s">
        <v>38</v>
      </c>
      <c r="V19" s="17">
        <v>6018.0</v>
      </c>
      <c r="W19" s="22" t="s">
        <v>111</v>
      </c>
    </row>
    <row r="20">
      <c r="A20" s="23" t="s">
        <v>112</v>
      </c>
      <c r="B20" s="14" t="s">
        <v>24</v>
      </c>
      <c r="C20" s="15" t="s">
        <v>113</v>
      </c>
      <c r="D20" s="14" t="s">
        <v>26</v>
      </c>
      <c r="E20" s="16" t="s">
        <v>114</v>
      </c>
      <c r="F20" s="14" t="s">
        <v>115</v>
      </c>
      <c r="G20" s="14">
        <v>248.0</v>
      </c>
      <c r="H20" s="17">
        <v>1493.0</v>
      </c>
      <c r="I20" s="18">
        <v>0.18</v>
      </c>
      <c r="J20" s="19">
        <v>3.0</v>
      </c>
      <c r="K20" s="19">
        <v>3.0</v>
      </c>
      <c r="L20" s="14" t="s">
        <v>29</v>
      </c>
      <c r="M20" s="18">
        <v>91.09</v>
      </c>
      <c r="N20" s="18">
        <v>8.91</v>
      </c>
      <c r="O20" s="14" t="s">
        <v>30</v>
      </c>
      <c r="P20" s="20">
        <f t="shared" si="1"/>
        <v>916.0479686</v>
      </c>
      <c r="Q20" s="21">
        <f t="shared" si="2"/>
        <v>229.2605641</v>
      </c>
      <c r="R20" s="16">
        <v>878.84375</v>
      </c>
      <c r="S20" s="16">
        <v>-205.5625</v>
      </c>
      <c r="T20" s="16">
        <v>-156.59375</v>
      </c>
      <c r="U20" s="18">
        <v>26.02</v>
      </c>
      <c r="V20" s="17">
        <v>422.0</v>
      </c>
      <c r="W20" s="22" t="s">
        <v>68</v>
      </c>
    </row>
    <row r="21">
      <c r="A21" s="23" t="s">
        <v>116</v>
      </c>
      <c r="B21" s="14" t="s">
        <v>24</v>
      </c>
      <c r="C21" s="15" t="s">
        <v>33</v>
      </c>
      <c r="D21" s="14" t="s">
        <v>34</v>
      </c>
      <c r="E21" s="14" t="s">
        <v>117</v>
      </c>
      <c r="F21" s="14" t="s">
        <v>118</v>
      </c>
      <c r="G21" s="14">
        <v>287.0</v>
      </c>
      <c r="H21" s="17">
        <v>2123.0</v>
      </c>
      <c r="I21" s="18">
        <v>0.32</v>
      </c>
      <c r="J21" s="19">
        <v>172.6</v>
      </c>
      <c r="K21" s="19">
        <v>0.6</v>
      </c>
      <c r="L21" s="14" t="s">
        <v>29</v>
      </c>
      <c r="M21" s="18">
        <v>66.15</v>
      </c>
      <c r="N21" s="18">
        <v>33.85</v>
      </c>
      <c r="O21" s="14" t="s">
        <v>30</v>
      </c>
      <c r="P21" s="20">
        <f t="shared" si="1"/>
        <v>1016.394425</v>
      </c>
      <c r="Q21" s="21">
        <f t="shared" si="2"/>
        <v>122.1376377</v>
      </c>
      <c r="R21" s="16">
        <v>1000.65625</v>
      </c>
      <c r="S21" s="16">
        <v>-166.21875</v>
      </c>
      <c r="T21" s="16">
        <v>-64.15625</v>
      </c>
      <c r="U21" s="18" t="s">
        <v>38</v>
      </c>
      <c r="V21" s="17">
        <v>1924.0</v>
      </c>
      <c r="W21" s="22" t="s">
        <v>68</v>
      </c>
    </row>
    <row r="22">
      <c r="A22" s="23" t="s">
        <v>119</v>
      </c>
      <c r="B22" s="14" t="s">
        <v>24</v>
      </c>
      <c r="C22" s="15" t="s">
        <v>120</v>
      </c>
      <c r="D22" s="14" t="s">
        <v>80</v>
      </c>
      <c r="E22" s="14" t="s">
        <v>121</v>
      </c>
      <c r="F22" s="14" t="s">
        <v>122</v>
      </c>
      <c r="G22" s="14">
        <v>237.0</v>
      </c>
      <c r="H22" s="17">
        <v>1768.0</v>
      </c>
      <c r="I22" s="18">
        <v>0.26</v>
      </c>
      <c r="J22" s="19">
        <v>0.4</v>
      </c>
      <c r="K22" s="19" t="s">
        <v>123</v>
      </c>
      <c r="L22" s="14" t="s">
        <v>61</v>
      </c>
      <c r="M22" s="18">
        <v>68.16</v>
      </c>
      <c r="N22" s="18">
        <v>31.84</v>
      </c>
      <c r="O22" s="14" t="s">
        <v>30</v>
      </c>
      <c r="P22" s="20">
        <f t="shared" si="1"/>
        <v>1023.367392</v>
      </c>
      <c r="Q22" s="21">
        <f t="shared" si="2"/>
        <v>275.9676725</v>
      </c>
      <c r="R22" s="14">
        <v>961.21875</v>
      </c>
      <c r="S22" s="14">
        <v>-351.0625</v>
      </c>
      <c r="T22" s="14">
        <v>-9.71875</v>
      </c>
      <c r="U22" s="18">
        <v>27.65</v>
      </c>
      <c r="V22" s="17">
        <v>1120.0</v>
      </c>
      <c r="W22" s="22" t="s">
        <v>124</v>
      </c>
    </row>
    <row r="23">
      <c r="A23" s="23" t="s">
        <v>119</v>
      </c>
      <c r="B23" s="14" t="s">
        <v>24</v>
      </c>
      <c r="C23" s="15" t="s">
        <v>113</v>
      </c>
      <c r="D23" s="14" t="s">
        <v>80</v>
      </c>
      <c r="E23" s="14" t="s">
        <v>43</v>
      </c>
      <c r="F23" s="14" t="s">
        <v>122</v>
      </c>
      <c r="G23" s="14">
        <v>237.0</v>
      </c>
      <c r="H23" s="17">
        <v>1939.0</v>
      </c>
      <c r="I23" s="18">
        <v>0.29</v>
      </c>
      <c r="J23" s="19">
        <v>0.4</v>
      </c>
      <c r="K23" s="19">
        <v>-0.8</v>
      </c>
      <c r="L23" s="14" t="s">
        <v>61</v>
      </c>
      <c r="M23" s="18">
        <v>68.86</v>
      </c>
      <c r="N23" s="18">
        <v>31.14</v>
      </c>
      <c r="O23" s="14" t="s">
        <v>30</v>
      </c>
      <c r="P23" s="20">
        <f t="shared" si="1"/>
        <v>1023.367392</v>
      </c>
      <c r="Q23" s="21">
        <f t="shared" si="2"/>
        <v>275.9676725</v>
      </c>
      <c r="R23" s="14">
        <v>961.21875</v>
      </c>
      <c r="S23" s="14">
        <v>-351.0625</v>
      </c>
      <c r="T23" s="14">
        <v>-9.71875</v>
      </c>
      <c r="U23" s="18">
        <v>27.65</v>
      </c>
      <c r="V23" s="17">
        <v>1120.0</v>
      </c>
      <c r="W23" s="22" t="s">
        <v>125</v>
      </c>
    </row>
    <row r="24">
      <c r="A24" s="25" t="s">
        <v>126</v>
      </c>
      <c r="B24" s="14" t="s">
        <v>51</v>
      </c>
      <c r="C24" s="15" t="s">
        <v>127</v>
      </c>
      <c r="D24" s="14" t="s">
        <v>42</v>
      </c>
      <c r="E24" s="16" t="s">
        <v>128</v>
      </c>
      <c r="F24" s="14" t="s">
        <v>129</v>
      </c>
      <c r="G24" s="14">
        <v>294.0</v>
      </c>
      <c r="H24" s="17">
        <v>1459.0</v>
      </c>
      <c r="I24" s="18">
        <v>0.21</v>
      </c>
      <c r="J24" s="19">
        <v>4.0</v>
      </c>
      <c r="K24" s="19" t="s">
        <v>130</v>
      </c>
      <c r="L24" s="14" t="s">
        <v>29</v>
      </c>
      <c r="M24" s="18">
        <v>67.06</v>
      </c>
      <c r="N24" s="18">
        <v>32.94</v>
      </c>
      <c r="O24" s="14" t="s">
        <v>30</v>
      </c>
      <c r="P24" s="20">
        <f t="shared" si="1"/>
        <v>1025.524626</v>
      </c>
      <c r="Q24" s="21">
        <f t="shared" si="2"/>
        <v>120.7741832</v>
      </c>
      <c r="R24" s="16">
        <v>993.0625</v>
      </c>
      <c r="S24" s="16">
        <v>-188.1875</v>
      </c>
      <c r="T24" s="16">
        <v>-173.53125</v>
      </c>
      <c r="U24" s="18">
        <v>26.21</v>
      </c>
      <c r="V24" s="17">
        <v>12913.0</v>
      </c>
      <c r="W24" s="22" t="s">
        <v>68</v>
      </c>
    </row>
    <row r="25">
      <c r="A25" s="25" t="s">
        <v>126</v>
      </c>
      <c r="B25" s="14" t="s">
        <v>51</v>
      </c>
      <c r="C25" s="15" t="s">
        <v>131</v>
      </c>
      <c r="D25" s="14" t="s">
        <v>42</v>
      </c>
      <c r="E25" s="16" t="s">
        <v>27</v>
      </c>
      <c r="F25" s="14" t="s">
        <v>129</v>
      </c>
      <c r="G25" s="14">
        <v>248.0</v>
      </c>
      <c r="H25" s="17">
        <v>1982.0</v>
      </c>
      <c r="I25" s="18">
        <v>0.29</v>
      </c>
      <c r="J25" s="19">
        <v>9.1</v>
      </c>
      <c r="K25" s="19">
        <v>9.0</v>
      </c>
      <c r="L25" s="14" t="s">
        <v>29</v>
      </c>
      <c r="M25" s="18">
        <v>66.73</v>
      </c>
      <c r="N25" s="18">
        <v>33.27</v>
      </c>
      <c r="O25" s="14" t="s">
        <v>30</v>
      </c>
      <c r="P25" s="20">
        <f t="shared" si="1"/>
        <v>1025.524626</v>
      </c>
      <c r="Q25" s="21">
        <f t="shared" si="2"/>
        <v>120.7741832</v>
      </c>
      <c r="R25" s="16">
        <v>993.0625</v>
      </c>
      <c r="S25" s="16">
        <v>-188.1875</v>
      </c>
      <c r="T25" s="16">
        <v>-173.53125</v>
      </c>
      <c r="U25" s="18">
        <v>26.21</v>
      </c>
      <c r="V25" s="17">
        <v>12913.0</v>
      </c>
      <c r="W25" s="22"/>
    </row>
    <row r="26">
      <c r="A26" s="23" t="s">
        <v>132</v>
      </c>
      <c r="B26" s="14" t="s">
        <v>51</v>
      </c>
      <c r="C26" s="15" t="s">
        <v>41</v>
      </c>
      <c r="D26" s="14" t="s">
        <v>71</v>
      </c>
      <c r="E26" s="14" t="s">
        <v>133</v>
      </c>
      <c r="F26" s="14" t="s">
        <v>134</v>
      </c>
      <c r="G26" s="14">
        <v>291.0</v>
      </c>
      <c r="H26" s="17">
        <v>1015.0</v>
      </c>
      <c r="I26" s="18">
        <v>0.14</v>
      </c>
      <c r="J26" s="19">
        <v>1.4</v>
      </c>
      <c r="K26" s="19" t="s">
        <v>135</v>
      </c>
      <c r="L26" s="14" t="s">
        <v>61</v>
      </c>
      <c r="M26" s="18">
        <v>67.01</v>
      </c>
      <c r="N26" s="18">
        <v>32.99</v>
      </c>
      <c r="O26" s="14" t="s">
        <v>30</v>
      </c>
      <c r="P26" s="20">
        <f t="shared" si="1"/>
        <v>1026.981299</v>
      </c>
      <c r="Q26" s="21">
        <f t="shared" si="2"/>
        <v>100.0896766</v>
      </c>
      <c r="R26" s="16">
        <v>1002.90625</v>
      </c>
      <c r="S26" s="16">
        <v>-152.28125</v>
      </c>
      <c r="T26" s="16">
        <v>-160.25</v>
      </c>
      <c r="U26" s="18" t="s">
        <v>38</v>
      </c>
      <c r="V26" s="17">
        <v>8446.0</v>
      </c>
      <c r="W26" s="22" t="s">
        <v>68</v>
      </c>
    </row>
    <row r="27">
      <c r="A27" s="23" t="s">
        <v>136</v>
      </c>
      <c r="B27" s="14" t="s">
        <v>47</v>
      </c>
      <c r="C27" s="15" t="s">
        <v>33</v>
      </c>
      <c r="D27" s="14" t="s">
        <v>59</v>
      </c>
      <c r="E27" s="14" t="s">
        <v>137</v>
      </c>
      <c r="F27" s="14" t="s">
        <v>138</v>
      </c>
      <c r="G27" s="14">
        <v>234.0</v>
      </c>
      <c r="H27" s="17">
        <v>1407.0</v>
      </c>
      <c r="I27" s="18">
        <v>0.2</v>
      </c>
      <c r="J27" s="19">
        <v>44.7</v>
      </c>
      <c r="K27" s="19">
        <v>44.7</v>
      </c>
      <c r="L27" s="14" t="s">
        <v>29</v>
      </c>
      <c r="M27" s="18">
        <v>67.02</v>
      </c>
      <c r="N27" s="18">
        <v>32.98</v>
      </c>
      <c r="O27" s="14" t="s">
        <v>30</v>
      </c>
      <c r="P27" s="20">
        <f t="shared" si="1"/>
        <v>1026.988227</v>
      </c>
      <c r="Q27" s="21">
        <f t="shared" si="2"/>
        <v>133.4805295</v>
      </c>
      <c r="R27" s="16">
        <v>992.6875</v>
      </c>
      <c r="S27" s="16">
        <v>-153.625</v>
      </c>
      <c r="T27" s="16">
        <v>-213.71875</v>
      </c>
      <c r="U27" s="18" t="s">
        <v>38</v>
      </c>
      <c r="V27" s="17">
        <v>3156.0</v>
      </c>
      <c r="W27" s="22" t="s">
        <v>68</v>
      </c>
    </row>
    <row r="28">
      <c r="A28" s="23" t="s">
        <v>139</v>
      </c>
      <c r="B28" s="14" t="s">
        <v>24</v>
      </c>
      <c r="C28" s="15" t="s">
        <v>99</v>
      </c>
      <c r="D28" s="14" t="s">
        <v>59</v>
      </c>
      <c r="E28" s="14" t="s">
        <v>140</v>
      </c>
      <c r="F28" s="14" t="s">
        <v>141</v>
      </c>
      <c r="G28" s="14">
        <v>296.0</v>
      </c>
      <c r="H28" s="17">
        <v>1967.0</v>
      </c>
      <c r="I28" s="18">
        <v>0.29</v>
      </c>
      <c r="J28" s="19">
        <v>14.6</v>
      </c>
      <c r="K28" s="19">
        <v>14.6</v>
      </c>
      <c r="L28" s="14" t="s">
        <v>29</v>
      </c>
      <c r="M28" s="18">
        <v>67.21</v>
      </c>
      <c r="N28" s="18">
        <v>32.79</v>
      </c>
      <c r="O28" s="14" t="s">
        <v>30</v>
      </c>
      <c r="P28" s="20">
        <f t="shared" si="1"/>
        <v>1031.371555</v>
      </c>
      <c r="Q28" s="21">
        <f t="shared" si="2"/>
        <v>122.8402521</v>
      </c>
      <c r="R28" s="16">
        <v>1014.34375</v>
      </c>
      <c r="S28" s="16">
        <v>-67.59375</v>
      </c>
      <c r="T28" s="16">
        <v>-173.96875</v>
      </c>
      <c r="U28" s="18" t="s">
        <v>38</v>
      </c>
      <c r="V28" s="17">
        <v>372.0</v>
      </c>
      <c r="W28" s="24"/>
    </row>
    <row r="29">
      <c r="A29" s="23" t="s">
        <v>139</v>
      </c>
      <c r="B29" s="14" t="s">
        <v>24</v>
      </c>
      <c r="C29" s="15" t="s">
        <v>84</v>
      </c>
      <c r="D29" s="14" t="s">
        <v>42</v>
      </c>
      <c r="E29" s="14" t="s">
        <v>121</v>
      </c>
      <c r="F29" s="14" t="s">
        <v>141</v>
      </c>
      <c r="G29" s="14">
        <v>231.0</v>
      </c>
      <c r="H29" s="17">
        <v>1538.0</v>
      </c>
      <c r="I29" s="18">
        <v>0.22</v>
      </c>
      <c r="J29" s="19">
        <v>8.2</v>
      </c>
      <c r="K29" s="19">
        <v>8.2</v>
      </c>
      <c r="L29" s="14" t="s">
        <v>29</v>
      </c>
      <c r="M29" s="18">
        <v>67.21</v>
      </c>
      <c r="N29" s="18">
        <v>32.79</v>
      </c>
      <c r="O29" s="14" t="s">
        <v>30</v>
      </c>
      <c r="P29" s="20">
        <f t="shared" si="1"/>
        <v>1031.371555</v>
      </c>
      <c r="Q29" s="21">
        <f t="shared" si="2"/>
        <v>122.8402521</v>
      </c>
      <c r="R29" s="16">
        <v>1014.34375</v>
      </c>
      <c r="S29" s="16">
        <v>-67.59375</v>
      </c>
      <c r="T29" s="16">
        <v>-173.96875</v>
      </c>
      <c r="U29" s="18" t="s">
        <v>38</v>
      </c>
      <c r="V29" s="17">
        <v>372.0</v>
      </c>
      <c r="W29" s="22"/>
    </row>
    <row r="30">
      <c r="A30" s="23" t="s">
        <v>142</v>
      </c>
      <c r="B30" s="14" t="s">
        <v>51</v>
      </c>
      <c r="C30" s="15" t="s">
        <v>143</v>
      </c>
      <c r="D30" s="14" t="s">
        <v>42</v>
      </c>
      <c r="E30" s="14" t="s">
        <v>100</v>
      </c>
      <c r="F30" s="14" t="s">
        <v>144</v>
      </c>
      <c r="G30" s="14">
        <v>282.0</v>
      </c>
      <c r="H30" s="17">
        <v>1617.0</v>
      </c>
      <c r="I30" s="18">
        <v>0.24</v>
      </c>
      <c r="J30" s="19">
        <v>5.7</v>
      </c>
      <c r="K30" s="19" t="s">
        <v>145</v>
      </c>
      <c r="L30" s="14" t="s">
        <v>29</v>
      </c>
      <c r="M30" s="18">
        <v>67.3</v>
      </c>
      <c r="N30" s="18">
        <v>32.7</v>
      </c>
      <c r="O30" s="14" t="s">
        <v>30</v>
      </c>
      <c r="P30" s="20">
        <f t="shared" si="1"/>
        <v>1041.104038</v>
      </c>
      <c r="Q30" s="21">
        <f t="shared" si="2"/>
        <v>117.8926741</v>
      </c>
      <c r="R30" s="16">
        <v>1011.0625</v>
      </c>
      <c r="S30" s="16">
        <v>-131.78125</v>
      </c>
      <c r="T30" s="16">
        <v>-210.4375</v>
      </c>
      <c r="U30" s="18" t="s">
        <v>38</v>
      </c>
      <c r="V30" s="17">
        <v>260.0</v>
      </c>
      <c r="W30" s="22" t="s">
        <v>68</v>
      </c>
    </row>
    <row r="31">
      <c r="A31" s="23" t="s">
        <v>142</v>
      </c>
      <c r="B31" s="14" t="s">
        <v>51</v>
      </c>
      <c r="C31" s="15" t="s">
        <v>146</v>
      </c>
      <c r="D31" s="14" t="s">
        <v>42</v>
      </c>
      <c r="E31" s="16" t="s">
        <v>35</v>
      </c>
      <c r="F31" s="14" t="s">
        <v>144</v>
      </c>
      <c r="G31" s="14">
        <v>249.0</v>
      </c>
      <c r="H31" s="17">
        <v>1920.0</v>
      </c>
      <c r="I31" s="18">
        <v>0.28</v>
      </c>
      <c r="J31" s="19">
        <v>8.7</v>
      </c>
      <c r="K31" s="19">
        <v>-8.7</v>
      </c>
      <c r="L31" s="14" t="s">
        <v>29</v>
      </c>
      <c r="M31" s="18">
        <v>66.99</v>
      </c>
      <c r="N31" s="18">
        <v>33.01</v>
      </c>
      <c r="O31" s="14" t="s">
        <v>30</v>
      </c>
      <c r="P31" s="20">
        <f t="shared" si="1"/>
        <v>1041.104038</v>
      </c>
      <c r="Q31" s="21">
        <f t="shared" si="2"/>
        <v>117.8926741</v>
      </c>
      <c r="R31" s="16">
        <v>1011.0625</v>
      </c>
      <c r="S31" s="16">
        <v>-131.78125</v>
      </c>
      <c r="T31" s="16">
        <v>-210.4375</v>
      </c>
      <c r="U31" s="18" t="s">
        <v>38</v>
      </c>
      <c r="V31" s="17">
        <v>260.0</v>
      </c>
      <c r="W31" s="24"/>
    </row>
    <row r="32">
      <c r="A32" s="23" t="s">
        <v>147</v>
      </c>
      <c r="B32" s="14" t="s">
        <v>51</v>
      </c>
      <c r="C32" s="15" t="s">
        <v>127</v>
      </c>
      <c r="D32" s="14" t="s">
        <v>59</v>
      </c>
      <c r="E32" s="14" t="s">
        <v>148</v>
      </c>
      <c r="F32" s="14" t="s">
        <v>149</v>
      </c>
      <c r="G32" s="14">
        <v>276.0</v>
      </c>
      <c r="H32" s="17">
        <v>2057.0</v>
      </c>
      <c r="I32" s="18">
        <v>0.3</v>
      </c>
      <c r="J32" s="19">
        <v>0.8</v>
      </c>
      <c r="K32" s="19" t="s">
        <v>150</v>
      </c>
      <c r="L32" s="14" t="s">
        <v>61</v>
      </c>
      <c r="M32" s="18">
        <v>67.47</v>
      </c>
      <c r="N32" s="18">
        <v>32.53</v>
      </c>
      <c r="O32" s="14" t="s">
        <v>30</v>
      </c>
      <c r="P32" s="20">
        <f t="shared" si="1"/>
        <v>1041.853559</v>
      </c>
      <c r="Q32" s="21">
        <f t="shared" si="2"/>
        <v>129.4803541</v>
      </c>
      <c r="R32" s="26">
        <v>1005.375</v>
      </c>
      <c r="S32" s="26">
        <v>-235.78125</v>
      </c>
      <c r="T32" s="26">
        <v>-138.15625</v>
      </c>
      <c r="U32" s="18">
        <v>26.23</v>
      </c>
      <c r="V32" s="17">
        <v>9758.0</v>
      </c>
      <c r="W32" s="22" t="s">
        <v>151</v>
      </c>
    </row>
    <row r="33">
      <c r="A33" s="23" t="s">
        <v>152</v>
      </c>
      <c r="B33" s="14" t="s">
        <v>51</v>
      </c>
      <c r="C33" s="15" t="s">
        <v>153</v>
      </c>
      <c r="D33" s="14" t="s">
        <v>59</v>
      </c>
      <c r="E33" s="14" t="s">
        <v>109</v>
      </c>
      <c r="F33" s="14" t="s">
        <v>154</v>
      </c>
      <c r="G33" s="14">
        <v>285.0</v>
      </c>
      <c r="H33" s="17">
        <v>2010.0</v>
      </c>
      <c r="I33" s="18">
        <v>0.3</v>
      </c>
      <c r="J33" s="19">
        <v>44.9</v>
      </c>
      <c r="K33" s="19" t="s">
        <v>155</v>
      </c>
      <c r="L33" s="14" t="s">
        <v>29</v>
      </c>
      <c r="M33" s="18">
        <v>67.21</v>
      </c>
      <c r="N33" s="18">
        <v>32.79</v>
      </c>
      <c r="O33" s="14" t="s">
        <v>30</v>
      </c>
      <c r="P33" s="20">
        <f t="shared" si="1"/>
        <v>1043.107593</v>
      </c>
      <c r="Q33" s="21">
        <f t="shared" si="2"/>
        <v>102.5017387</v>
      </c>
      <c r="R33" s="16">
        <v>1027.09375</v>
      </c>
      <c r="S33" s="16">
        <v>-80.25</v>
      </c>
      <c r="T33" s="16">
        <v>-163.4375</v>
      </c>
      <c r="U33" s="18" t="s">
        <v>38</v>
      </c>
      <c r="V33" s="17">
        <v>10806.0</v>
      </c>
      <c r="W33" s="22" t="s">
        <v>68</v>
      </c>
    </row>
    <row r="34">
      <c r="A34" s="23" t="s">
        <v>152</v>
      </c>
      <c r="B34" s="14" t="s">
        <v>51</v>
      </c>
      <c r="C34" s="15" t="s">
        <v>156</v>
      </c>
      <c r="D34" s="14" t="s">
        <v>59</v>
      </c>
      <c r="E34" s="16" t="s">
        <v>27</v>
      </c>
      <c r="F34" s="14" t="s">
        <v>154</v>
      </c>
      <c r="G34" s="14">
        <v>214.0</v>
      </c>
      <c r="H34" s="17">
        <v>2067.0</v>
      </c>
      <c r="I34" s="18">
        <v>0.31</v>
      </c>
      <c r="J34" s="19">
        <v>116.0</v>
      </c>
      <c r="K34" s="19">
        <v>116.0</v>
      </c>
      <c r="L34" s="14" t="s">
        <v>29</v>
      </c>
      <c r="M34" s="18">
        <v>67.21</v>
      </c>
      <c r="N34" s="18">
        <v>32.79</v>
      </c>
      <c r="O34" s="14" t="s">
        <v>30</v>
      </c>
      <c r="P34" s="20">
        <f t="shared" si="1"/>
        <v>1043.107593</v>
      </c>
      <c r="Q34" s="21">
        <f t="shared" si="2"/>
        <v>102.5017387</v>
      </c>
      <c r="R34" s="16">
        <v>1027.09375</v>
      </c>
      <c r="S34" s="16">
        <v>-80.25</v>
      </c>
      <c r="T34" s="16">
        <v>-163.4375</v>
      </c>
      <c r="U34" s="18" t="s">
        <v>38</v>
      </c>
      <c r="V34" s="17">
        <v>10806.0</v>
      </c>
      <c r="W34" s="24"/>
    </row>
    <row r="35">
      <c r="A35" s="23" t="s">
        <v>157</v>
      </c>
      <c r="B35" s="14" t="s">
        <v>51</v>
      </c>
      <c r="C35" s="15" t="s">
        <v>33</v>
      </c>
      <c r="D35" s="14" t="s">
        <v>59</v>
      </c>
      <c r="E35" s="14" t="s">
        <v>158</v>
      </c>
      <c r="F35" s="14" t="s">
        <v>159</v>
      </c>
      <c r="G35" s="14">
        <v>273.0</v>
      </c>
      <c r="H35" s="17">
        <v>1798.0</v>
      </c>
      <c r="I35" s="18">
        <v>0.26</v>
      </c>
      <c r="J35" s="19">
        <v>16.7</v>
      </c>
      <c r="K35" s="19">
        <v>16.7</v>
      </c>
      <c r="L35" s="14" t="s">
        <v>29</v>
      </c>
      <c r="M35" s="18">
        <v>66.86</v>
      </c>
      <c r="N35" s="18">
        <v>33.14</v>
      </c>
      <c r="O35" s="14" t="s">
        <v>30</v>
      </c>
      <c r="P35" s="20">
        <f t="shared" si="1"/>
        <v>1043.707428</v>
      </c>
      <c r="Q35" s="21">
        <f t="shared" si="2"/>
        <v>126.7668181</v>
      </c>
      <c r="R35" s="14">
        <v>1036.6875</v>
      </c>
      <c r="S35" s="14">
        <v>-117.75</v>
      </c>
      <c r="T35" s="14">
        <v>-27.1875</v>
      </c>
      <c r="U35" s="18" t="s">
        <v>38</v>
      </c>
      <c r="V35" s="17">
        <v>5342.0</v>
      </c>
      <c r="W35" s="24"/>
    </row>
    <row r="36">
      <c r="A36" s="23" t="s">
        <v>157</v>
      </c>
      <c r="B36" s="14" t="s">
        <v>51</v>
      </c>
      <c r="C36" s="15" t="s">
        <v>127</v>
      </c>
      <c r="D36" s="14" t="s">
        <v>59</v>
      </c>
      <c r="E36" s="16" t="s">
        <v>27</v>
      </c>
      <c r="F36" s="14" t="s">
        <v>159</v>
      </c>
      <c r="G36" s="14">
        <v>246.0</v>
      </c>
      <c r="H36" s="17">
        <v>1498.0</v>
      </c>
      <c r="I36" s="18">
        <v>0.22</v>
      </c>
      <c r="J36" s="19">
        <v>24.1</v>
      </c>
      <c r="K36" s="19">
        <v>24.1</v>
      </c>
      <c r="L36" s="14" t="s">
        <v>29</v>
      </c>
      <c r="M36" s="18">
        <v>66.86</v>
      </c>
      <c r="N36" s="18">
        <v>33.14</v>
      </c>
      <c r="O36" s="14" t="s">
        <v>30</v>
      </c>
      <c r="P36" s="20">
        <f t="shared" si="1"/>
        <v>1043.707428</v>
      </c>
      <c r="Q36" s="21">
        <f t="shared" si="2"/>
        <v>126.7668181</v>
      </c>
      <c r="R36" s="14">
        <v>1036.6875</v>
      </c>
      <c r="S36" s="14">
        <v>-117.75</v>
      </c>
      <c r="T36" s="14">
        <v>-27.1875</v>
      </c>
      <c r="U36" s="18" t="s">
        <v>38</v>
      </c>
      <c r="V36" s="17">
        <v>5342.0</v>
      </c>
      <c r="W36" s="24"/>
    </row>
    <row r="37">
      <c r="A37" s="23" t="s">
        <v>160</v>
      </c>
      <c r="B37" s="14" t="s">
        <v>24</v>
      </c>
      <c r="C37" s="15" t="s">
        <v>161</v>
      </c>
      <c r="D37" s="14" t="s">
        <v>80</v>
      </c>
      <c r="E37" s="16" t="s">
        <v>114</v>
      </c>
      <c r="F37" s="14" t="s">
        <v>162</v>
      </c>
      <c r="G37" s="14">
        <v>206.0</v>
      </c>
      <c r="H37" s="17">
        <v>1621.0</v>
      </c>
      <c r="I37" s="18">
        <v>0.2</v>
      </c>
      <c r="J37" s="19">
        <v>2.4</v>
      </c>
      <c r="K37" s="19" t="s">
        <v>163</v>
      </c>
      <c r="L37" s="14" t="s">
        <v>29</v>
      </c>
      <c r="M37" s="18">
        <v>90.81</v>
      </c>
      <c r="N37" s="18">
        <v>9.19</v>
      </c>
      <c r="O37" s="14" t="s">
        <v>30</v>
      </c>
      <c r="P37" s="20">
        <f t="shared" si="1"/>
        <v>1044.19709</v>
      </c>
      <c r="Q37" s="21">
        <f t="shared" si="2"/>
        <v>165.8890966</v>
      </c>
      <c r="R37" s="16">
        <v>1005.46875</v>
      </c>
      <c r="S37" s="16">
        <v>-271.125</v>
      </c>
      <c r="T37" s="16">
        <v>-76.625</v>
      </c>
      <c r="U37" s="18">
        <v>26.52</v>
      </c>
      <c r="V37" s="17">
        <v>276.0</v>
      </c>
      <c r="W37" s="24"/>
    </row>
    <row r="38">
      <c r="A38" s="23" t="s">
        <v>164</v>
      </c>
      <c r="B38" s="14" t="s">
        <v>47</v>
      </c>
      <c r="C38" s="15" t="s">
        <v>70</v>
      </c>
      <c r="D38" s="14" t="s">
        <v>71</v>
      </c>
      <c r="E38" s="14" t="s">
        <v>165</v>
      </c>
      <c r="F38" s="14" t="s">
        <v>166</v>
      </c>
      <c r="G38" s="14">
        <v>273.0</v>
      </c>
      <c r="H38" s="17">
        <v>1052.0</v>
      </c>
      <c r="I38" s="18">
        <v>0.15</v>
      </c>
      <c r="J38" s="19">
        <v>2.9</v>
      </c>
      <c r="K38" s="19" t="s">
        <v>82</v>
      </c>
      <c r="L38" s="14" t="s">
        <v>29</v>
      </c>
      <c r="M38" s="18">
        <v>66.67</v>
      </c>
      <c r="N38" s="18">
        <v>33.33</v>
      </c>
      <c r="O38" s="14" t="s">
        <v>30</v>
      </c>
      <c r="P38" s="20">
        <f t="shared" si="1"/>
        <v>1049.625548</v>
      </c>
      <c r="Q38" s="21">
        <f t="shared" si="2"/>
        <v>116.0477618</v>
      </c>
      <c r="R38" s="16">
        <v>1023.65625</v>
      </c>
      <c r="S38" s="16">
        <v>-217.40625</v>
      </c>
      <c r="T38" s="16">
        <v>-81.09375</v>
      </c>
      <c r="U38" s="18">
        <v>25.74</v>
      </c>
      <c r="V38" s="17">
        <v>266.0</v>
      </c>
      <c r="W38" s="24"/>
    </row>
    <row r="39">
      <c r="A39" s="23" t="s">
        <v>167</v>
      </c>
      <c r="B39" s="14" t="s">
        <v>47</v>
      </c>
      <c r="C39" s="15" t="s">
        <v>168</v>
      </c>
      <c r="D39" s="14" t="s">
        <v>80</v>
      </c>
      <c r="E39" s="16" t="s">
        <v>158</v>
      </c>
      <c r="F39" s="14" t="s">
        <v>169</v>
      </c>
      <c r="G39" s="14">
        <v>250.0</v>
      </c>
      <c r="H39" s="17">
        <v>1651.0</v>
      </c>
      <c r="I39" s="18">
        <v>0.2</v>
      </c>
      <c r="J39" s="19">
        <v>0.8</v>
      </c>
      <c r="K39" s="19">
        <v>0.8</v>
      </c>
      <c r="L39" s="14" t="s">
        <v>61</v>
      </c>
      <c r="M39" s="18">
        <v>91.02</v>
      </c>
      <c r="N39" s="18">
        <v>8.98</v>
      </c>
      <c r="O39" s="14" t="s">
        <v>30</v>
      </c>
      <c r="P39" s="20">
        <f t="shared" si="1"/>
        <v>1053.215698</v>
      </c>
      <c r="Q39" s="21">
        <f t="shared" si="2"/>
        <v>80.2540035</v>
      </c>
      <c r="R39" s="16">
        <v>1036.875</v>
      </c>
      <c r="S39" s="16">
        <v>-163.59375</v>
      </c>
      <c r="T39" s="16">
        <v>-85.96875</v>
      </c>
      <c r="U39" s="18">
        <v>27.39</v>
      </c>
      <c r="V39" s="17">
        <v>266.0</v>
      </c>
      <c r="W39" s="22" t="s">
        <v>68</v>
      </c>
    </row>
    <row r="40">
      <c r="A40" s="23" t="s">
        <v>167</v>
      </c>
      <c r="B40" s="14" t="s">
        <v>47</v>
      </c>
      <c r="C40" s="15" t="s">
        <v>170</v>
      </c>
      <c r="D40" s="14" t="s">
        <v>80</v>
      </c>
      <c r="E40" s="16" t="s">
        <v>27</v>
      </c>
      <c r="F40" s="14" t="s">
        <v>169</v>
      </c>
      <c r="G40" s="14">
        <v>288.0</v>
      </c>
      <c r="H40" s="17">
        <v>1105.0</v>
      </c>
      <c r="I40" s="18">
        <v>0.13</v>
      </c>
      <c r="J40" s="19">
        <v>0.5</v>
      </c>
      <c r="K40" s="19" t="s">
        <v>171</v>
      </c>
      <c r="L40" s="14" t="s">
        <v>61</v>
      </c>
      <c r="M40" s="18">
        <v>91.02</v>
      </c>
      <c r="N40" s="18">
        <v>8.98</v>
      </c>
      <c r="O40" s="14" t="s">
        <v>30</v>
      </c>
      <c r="P40" s="20">
        <f t="shared" si="1"/>
        <v>1053.215698</v>
      </c>
      <c r="Q40" s="21">
        <f t="shared" si="2"/>
        <v>80.2540035</v>
      </c>
      <c r="R40" s="16">
        <v>1036.875</v>
      </c>
      <c r="S40" s="16">
        <v>-163.59375</v>
      </c>
      <c r="T40" s="16">
        <v>-85.96875</v>
      </c>
      <c r="U40" s="18">
        <v>27.39</v>
      </c>
      <c r="V40" s="17">
        <v>266.0</v>
      </c>
      <c r="W40" s="22" t="s">
        <v>172</v>
      </c>
    </row>
    <row r="41">
      <c r="A41" s="23" t="s">
        <v>173</v>
      </c>
      <c r="B41" s="14" t="s">
        <v>51</v>
      </c>
      <c r="C41" s="15" t="s">
        <v>33</v>
      </c>
      <c r="D41" s="14" t="s">
        <v>42</v>
      </c>
      <c r="E41" s="16" t="s">
        <v>35</v>
      </c>
      <c r="F41" s="14" t="s">
        <v>174</v>
      </c>
      <c r="G41" s="14">
        <v>304.0</v>
      </c>
      <c r="H41" s="17">
        <v>1398.0</v>
      </c>
      <c r="I41" s="18">
        <v>0.2</v>
      </c>
      <c r="J41" s="19">
        <v>2.2</v>
      </c>
      <c r="K41" s="19" t="s">
        <v>175</v>
      </c>
      <c r="L41" s="14" t="s">
        <v>61</v>
      </c>
      <c r="M41" s="18">
        <v>67.15</v>
      </c>
      <c r="N41" s="18">
        <v>32.85</v>
      </c>
      <c r="O41" s="14" t="s">
        <v>30</v>
      </c>
      <c r="P41" s="20">
        <f t="shared" si="1"/>
        <v>1058.484048</v>
      </c>
      <c r="Q41" s="21">
        <f t="shared" si="2"/>
        <v>90.31698735</v>
      </c>
      <c r="R41" s="16">
        <v>1044.6875</v>
      </c>
      <c r="S41" s="16">
        <v>-158.4375</v>
      </c>
      <c r="T41" s="16">
        <v>-62.5625</v>
      </c>
      <c r="U41" s="18" t="s">
        <v>38</v>
      </c>
      <c r="V41" s="17">
        <v>2344.0</v>
      </c>
      <c r="W41" s="24"/>
    </row>
    <row r="42">
      <c r="A42" s="23" t="s">
        <v>173</v>
      </c>
      <c r="B42" s="14" t="s">
        <v>51</v>
      </c>
      <c r="C42" s="15" t="s">
        <v>127</v>
      </c>
      <c r="D42" s="14" t="s">
        <v>42</v>
      </c>
      <c r="E42" s="16" t="s">
        <v>176</v>
      </c>
      <c r="F42" s="14" t="s">
        <v>174</v>
      </c>
      <c r="G42" s="14">
        <v>246.0</v>
      </c>
      <c r="H42" s="17">
        <v>1190.0</v>
      </c>
      <c r="I42" s="18">
        <v>0.17</v>
      </c>
      <c r="J42" s="19">
        <v>4.7</v>
      </c>
      <c r="K42" s="19">
        <v>4.6</v>
      </c>
      <c r="L42" s="14" t="s">
        <v>29</v>
      </c>
      <c r="M42" s="18">
        <v>67.15</v>
      </c>
      <c r="N42" s="18">
        <v>32.85</v>
      </c>
      <c r="O42" s="14" t="s">
        <v>30</v>
      </c>
      <c r="P42" s="20">
        <f t="shared" si="1"/>
        <v>1058.484048</v>
      </c>
      <c r="Q42" s="21">
        <f t="shared" si="2"/>
        <v>90.31698735</v>
      </c>
      <c r="R42" s="16">
        <v>1044.6875</v>
      </c>
      <c r="S42" s="16">
        <v>-158.4375</v>
      </c>
      <c r="T42" s="16">
        <v>-62.5625</v>
      </c>
      <c r="U42" s="18" t="s">
        <v>38</v>
      </c>
      <c r="V42" s="17">
        <v>2344.0</v>
      </c>
      <c r="W42" s="24"/>
    </row>
    <row r="43">
      <c r="A43" s="23" t="s">
        <v>177</v>
      </c>
      <c r="B43" s="14" t="s">
        <v>51</v>
      </c>
      <c r="C43" s="15" t="s">
        <v>178</v>
      </c>
      <c r="D43" s="14" t="s">
        <v>179</v>
      </c>
      <c r="E43" s="16" t="s">
        <v>158</v>
      </c>
      <c r="F43" s="14" t="s">
        <v>180</v>
      </c>
      <c r="G43" s="14">
        <v>299.0</v>
      </c>
      <c r="H43" s="17">
        <v>1026.0</v>
      </c>
      <c r="I43" s="18">
        <v>0.15</v>
      </c>
      <c r="J43" s="19">
        <v>17.0</v>
      </c>
      <c r="K43" s="19">
        <v>17.0</v>
      </c>
      <c r="L43" s="14" t="s">
        <v>29</v>
      </c>
      <c r="M43" s="18">
        <v>67.38</v>
      </c>
      <c r="N43" s="18">
        <v>32.62</v>
      </c>
      <c r="O43" s="14" t="s">
        <v>30</v>
      </c>
      <c r="P43" s="20">
        <f t="shared" si="1"/>
        <v>1059.939358</v>
      </c>
      <c r="Q43" s="21">
        <f t="shared" si="2"/>
        <v>106.1590327</v>
      </c>
      <c r="R43" s="16">
        <v>1024.28125</v>
      </c>
      <c r="S43" s="16">
        <v>-191.71875</v>
      </c>
      <c r="T43" s="16">
        <v>-193.8125</v>
      </c>
      <c r="U43" s="18" t="s">
        <v>38</v>
      </c>
      <c r="V43" s="17">
        <v>180.0</v>
      </c>
      <c r="W43" s="22" t="s">
        <v>68</v>
      </c>
    </row>
    <row r="44">
      <c r="A44" s="23" t="s">
        <v>177</v>
      </c>
      <c r="B44" s="14" t="s">
        <v>51</v>
      </c>
      <c r="C44" s="15" t="s">
        <v>143</v>
      </c>
      <c r="D44" s="14" t="s">
        <v>179</v>
      </c>
      <c r="E44" s="16" t="s">
        <v>27</v>
      </c>
      <c r="F44" s="14" t="s">
        <v>180</v>
      </c>
      <c r="G44" s="14">
        <v>240.0</v>
      </c>
      <c r="H44" s="17">
        <v>2372.0</v>
      </c>
      <c r="I44" s="18">
        <v>0.36</v>
      </c>
      <c r="J44" s="19">
        <v>15.9</v>
      </c>
      <c r="K44" s="19">
        <v>15.9</v>
      </c>
      <c r="L44" s="14" t="s">
        <v>29</v>
      </c>
      <c r="M44" s="18">
        <v>67.38</v>
      </c>
      <c r="N44" s="18">
        <v>32.62</v>
      </c>
      <c r="O44" s="14" t="s">
        <v>30</v>
      </c>
      <c r="P44" s="20">
        <f t="shared" si="1"/>
        <v>1059.939358</v>
      </c>
      <c r="Q44" s="21">
        <f t="shared" si="2"/>
        <v>106.1590327</v>
      </c>
      <c r="R44" s="16">
        <v>1024.28125</v>
      </c>
      <c r="S44" s="16">
        <v>-191.71875</v>
      </c>
      <c r="T44" s="16">
        <v>-193.8125</v>
      </c>
      <c r="U44" s="18" t="s">
        <v>38</v>
      </c>
      <c r="V44" s="17">
        <v>180.0</v>
      </c>
      <c r="W44" s="24"/>
    </row>
    <row r="45">
      <c r="A45" s="23" t="s">
        <v>181</v>
      </c>
      <c r="B45" s="14" t="s">
        <v>51</v>
      </c>
      <c r="C45" s="15" t="s">
        <v>131</v>
      </c>
      <c r="D45" s="14" t="s">
        <v>42</v>
      </c>
      <c r="E45" s="14" t="s">
        <v>182</v>
      </c>
      <c r="F45" s="14" t="s">
        <v>183</v>
      </c>
      <c r="G45" s="14">
        <v>278.0</v>
      </c>
      <c r="H45" s="17">
        <v>1789.0</v>
      </c>
      <c r="I45" s="18">
        <v>0.26</v>
      </c>
      <c r="J45" s="19">
        <v>12.7</v>
      </c>
      <c r="K45" s="19">
        <v>12.7</v>
      </c>
      <c r="L45" s="14" t="s">
        <v>29</v>
      </c>
      <c r="M45" s="18">
        <v>67.35</v>
      </c>
      <c r="N45" s="18">
        <v>32.65</v>
      </c>
      <c r="O45" s="14" t="s">
        <v>30</v>
      </c>
      <c r="P45" s="20">
        <f t="shared" si="1"/>
        <v>1061.560508</v>
      </c>
      <c r="Q45" s="21">
        <f t="shared" si="2"/>
        <v>107.7063699</v>
      </c>
      <c r="R45" s="16">
        <v>1045.625</v>
      </c>
      <c r="S45" s="16">
        <v>-177.53125</v>
      </c>
      <c r="T45" s="16">
        <v>-45.40625</v>
      </c>
      <c r="U45" s="18">
        <v>26.43</v>
      </c>
      <c r="V45" s="17">
        <v>9136.0</v>
      </c>
      <c r="W45" s="24"/>
    </row>
    <row r="46">
      <c r="A46" s="23" t="s">
        <v>181</v>
      </c>
      <c r="B46" s="14" t="s">
        <v>51</v>
      </c>
      <c r="C46" s="15" t="s">
        <v>70</v>
      </c>
      <c r="D46" s="14" t="s">
        <v>71</v>
      </c>
      <c r="E46" s="16" t="s">
        <v>35</v>
      </c>
      <c r="F46" s="14" t="s">
        <v>183</v>
      </c>
      <c r="G46" s="14">
        <v>206.0</v>
      </c>
      <c r="H46" s="17">
        <v>2021.0</v>
      </c>
      <c r="I46" s="18">
        <v>0.3</v>
      </c>
      <c r="J46" s="19">
        <v>5.6</v>
      </c>
      <c r="K46" s="19" t="s">
        <v>184</v>
      </c>
      <c r="L46" s="14" t="s">
        <v>29</v>
      </c>
      <c r="M46" s="18">
        <v>67.35</v>
      </c>
      <c r="N46" s="18">
        <v>32.65</v>
      </c>
      <c r="O46" s="14" t="s">
        <v>30</v>
      </c>
      <c r="P46" s="20">
        <f t="shared" si="1"/>
        <v>1061.560508</v>
      </c>
      <c r="Q46" s="21">
        <f t="shared" si="2"/>
        <v>107.7063699</v>
      </c>
      <c r="R46" s="16">
        <v>1045.625</v>
      </c>
      <c r="S46" s="16">
        <v>-177.53125</v>
      </c>
      <c r="T46" s="16">
        <v>-45.40625</v>
      </c>
      <c r="U46" s="18">
        <v>26.43</v>
      </c>
      <c r="V46" s="17">
        <v>9136.0</v>
      </c>
      <c r="W46" s="24"/>
    </row>
    <row r="47">
      <c r="A47" s="27" t="s">
        <v>185</v>
      </c>
      <c r="B47" s="28" t="s">
        <v>24</v>
      </c>
      <c r="C47" s="29" t="s">
        <v>186</v>
      </c>
      <c r="D47" s="28" t="s">
        <v>26</v>
      </c>
      <c r="E47" s="26" t="s">
        <v>187</v>
      </c>
      <c r="F47" s="14" t="s">
        <v>188</v>
      </c>
      <c r="G47" s="14">
        <v>216.0</v>
      </c>
      <c r="H47" s="17">
        <v>1980.0</v>
      </c>
      <c r="I47" s="18">
        <v>0.24</v>
      </c>
      <c r="J47" s="19">
        <v>2.7</v>
      </c>
      <c r="K47" s="19" t="s">
        <v>189</v>
      </c>
      <c r="L47" s="14" t="s">
        <v>29</v>
      </c>
      <c r="M47" s="18">
        <v>90.34</v>
      </c>
      <c r="N47" s="18">
        <v>9.66</v>
      </c>
      <c r="O47" s="14" t="s">
        <v>30</v>
      </c>
      <c r="P47" s="20">
        <f t="shared" si="1"/>
        <v>1063.787996</v>
      </c>
      <c r="Q47" s="21">
        <f t="shared" si="2"/>
        <v>127.7785293</v>
      </c>
      <c r="R47" s="14">
        <v>1020.90625</v>
      </c>
      <c r="S47" s="14">
        <v>-213.65625</v>
      </c>
      <c r="T47" s="30">
        <v>-209.15625</v>
      </c>
      <c r="U47" s="18">
        <v>28.31</v>
      </c>
      <c r="V47" s="17">
        <v>854.0</v>
      </c>
      <c r="W47" s="24"/>
    </row>
    <row r="48">
      <c r="A48" s="31" t="s">
        <v>185</v>
      </c>
      <c r="B48" s="32" t="s">
        <v>24</v>
      </c>
      <c r="C48" s="33" t="s">
        <v>190</v>
      </c>
      <c r="D48" s="32" t="s">
        <v>26</v>
      </c>
      <c r="E48" s="16" t="s">
        <v>128</v>
      </c>
      <c r="F48" s="14" t="s">
        <v>188</v>
      </c>
      <c r="G48" s="14">
        <v>200.0</v>
      </c>
      <c r="H48" s="17">
        <v>2022.0</v>
      </c>
      <c r="I48" s="18">
        <v>0.25</v>
      </c>
      <c r="J48" s="19">
        <v>6.2</v>
      </c>
      <c r="K48" s="19">
        <v>-6.2</v>
      </c>
      <c r="L48" s="14" t="s">
        <v>29</v>
      </c>
      <c r="M48" s="18">
        <v>90.66</v>
      </c>
      <c r="N48" s="18">
        <v>9.34</v>
      </c>
      <c r="O48" s="14" t="s">
        <v>30</v>
      </c>
      <c r="P48" s="20">
        <f t="shared" si="1"/>
        <v>1063.787996</v>
      </c>
      <c r="Q48" s="21">
        <f t="shared" si="2"/>
        <v>127.7785293</v>
      </c>
      <c r="R48" s="14">
        <v>1020.90625</v>
      </c>
      <c r="S48" s="14">
        <v>-213.65625</v>
      </c>
      <c r="T48" s="30">
        <v>-209.15625</v>
      </c>
      <c r="U48" s="18">
        <v>28.31</v>
      </c>
      <c r="V48" s="17">
        <v>854.0</v>
      </c>
      <c r="W48" s="24"/>
    </row>
    <row r="49">
      <c r="A49" s="23" t="s">
        <v>191</v>
      </c>
      <c r="B49" s="14" t="s">
        <v>51</v>
      </c>
      <c r="C49" s="15" t="s">
        <v>192</v>
      </c>
      <c r="D49" s="14" t="s">
        <v>59</v>
      </c>
      <c r="E49" s="14" t="s">
        <v>109</v>
      </c>
      <c r="F49" s="14" t="s">
        <v>193</v>
      </c>
      <c r="G49" s="14">
        <v>273.0</v>
      </c>
      <c r="H49" s="17">
        <v>1729.0</v>
      </c>
      <c r="I49" s="18">
        <v>0.25</v>
      </c>
      <c r="J49" s="19">
        <v>53.2</v>
      </c>
      <c r="K49" s="19">
        <v>53.0</v>
      </c>
      <c r="L49" s="14" t="s">
        <v>29</v>
      </c>
      <c r="M49" s="18">
        <v>66.8</v>
      </c>
      <c r="N49" s="18">
        <v>33.2</v>
      </c>
      <c r="O49" s="14" t="s">
        <v>30</v>
      </c>
      <c r="P49" s="20">
        <f t="shared" si="1"/>
        <v>1065.193803</v>
      </c>
      <c r="Q49" s="21">
        <f t="shared" si="2"/>
        <v>114.1808376</v>
      </c>
      <c r="R49" s="14">
        <v>1059.65625</v>
      </c>
      <c r="S49" s="14">
        <v>-102.28125</v>
      </c>
      <c r="T49" s="14">
        <v>-36.125</v>
      </c>
      <c r="U49" s="18">
        <v>25.48</v>
      </c>
      <c r="V49" s="17">
        <v>442.0</v>
      </c>
      <c r="W49" s="24"/>
    </row>
    <row r="50">
      <c r="A50" s="23" t="s">
        <v>191</v>
      </c>
      <c r="B50" s="14" t="s">
        <v>51</v>
      </c>
      <c r="C50" s="15" t="s">
        <v>58</v>
      </c>
      <c r="D50" s="14" t="s">
        <v>59</v>
      </c>
      <c r="E50" s="16" t="s">
        <v>35</v>
      </c>
      <c r="F50" s="14" t="s">
        <v>193</v>
      </c>
      <c r="G50" s="14">
        <v>230.0</v>
      </c>
      <c r="H50" s="17">
        <v>1744.0</v>
      </c>
      <c r="I50" s="18">
        <v>0.26</v>
      </c>
      <c r="J50" s="19">
        <v>95.7</v>
      </c>
      <c r="K50" s="19">
        <v>0.5</v>
      </c>
      <c r="L50" s="14" t="s">
        <v>29</v>
      </c>
      <c r="M50" s="18">
        <v>66.8</v>
      </c>
      <c r="N50" s="18">
        <v>33.2</v>
      </c>
      <c r="O50" s="14" t="s">
        <v>30</v>
      </c>
      <c r="P50" s="20">
        <f t="shared" si="1"/>
        <v>1065.193803</v>
      </c>
      <c r="Q50" s="21">
        <f t="shared" si="2"/>
        <v>114.1808376</v>
      </c>
      <c r="R50" s="14">
        <v>1059.65625</v>
      </c>
      <c r="S50" s="14">
        <v>-102.28125</v>
      </c>
      <c r="T50" s="14">
        <v>-36.125</v>
      </c>
      <c r="U50" s="18">
        <v>25.48</v>
      </c>
      <c r="V50" s="17">
        <v>442.0</v>
      </c>
      <c r="W50" s="24"/>
    </row>
    <row r="51">
      <c r="A51" s="23" t="s">
        <v>194</v>
      </c>
      <c r="B51" s="14" t="s">
        <v>51</v>
      </c>
      <c r="C51" s="15" t="s">
        <v>195</v>
      </c>
      <c r="D51" s="14" t="s">
        <v>59</v>
      </c>
      <c r="E51" s="14" t="s">
        <v>182</v>
      </c>
      <c r="F51" s="14" t="s">
        <v>196</v>
      </c>
      <c r="G51" s="14">
        <v>289.0</v>
      </c>
      <c r="H51" s="17">
        <v>2612.0</v>
      </c>
      <c r="I51" s="18">
        <v>0.39</v>
      </c>
      <c r="J51" s="19">
        <v>54.7</v>
      </c>
      <c r="K51" s="19">
        <v>54.4</v>
      </c>
      <c r="L51" s="14" t="s">
        <v>29</v>
      </c>
      <c r="M51" s="18">
        <v>67.47</v>
      </c>
      <c r="N51" s="18">
        <v>32.53</v>
      </c>
      <c r="O51" s="14" t="s">
        <v>30</v>
      </c>
      <c r="P51" s="20">
        <f t="shared" si="1"/>
        <v>1066.759159</v>
      </c>
      <c r="Q51" s="21">
        <f t="shared" si="2"/>
        <v>114.3339962</v>
      </c>
      <c r="R51" s="16">
        <v>1062.03125</v>
      </c>
      <c r="S51" s="16">
        <v>-91.8125</v>
      </c>
      <c r="T51" s="16">
        <v>-40.4375</v>
      </c>
      <c r="U51" s="18" t="s">
        <v>38</v>
      </c>
      <c r="V51" s="17">
        <v>12138.0</v>
      </c>
      <c r="W51" s="24"/>
    </row>
    <row r="52">
      <c r="A52" s="23" t="s">
        <v>194</v>
      </c>
      <c r="B52" s="14" t="s">
        <v>51</v>
      </c>
      <c r="C52" s="15" t="s">
        <v>143</v>
      </c>
      <c r="D52" s="14" t="s">
        <v>59</v>
      </c>
      <c r="E52" s="16" t="s">
        <v>43</v>
      </c>
      <c r="F52" s="14" t="s">
        <v>196</v>
      </c>
      <c r="G52" s="14">
        <v>234.0</v>
      </c>
      <c r="H52" s="17">
        <v>2451.0</v>
      </c>
      <c r="I52" s="18">
        <v>0.37</v>
      </c>
      <c r="J52" s="19">
        <v>75.9</v>
      </c>
      <c r="K52" s="19">
        <v>75.9</v>
      </c>
      <c r="L52" s="14" t="s">
        <v>29</v>
      </c>
      <c r="M52" s="18">
        <v>67.47</v>
      </c>
      <c r="N52" s="18">
        <v>32.53</v>
      </c>
      <c r="O52" s="14" t="s">
        <v>30</v>
      </c>
      <c r="P52" s="20">
        <f t="shared" si="1"/>
        <v>1066.759159</v>
      </c>
      <c r="Q52" s="21">
        <f t="shared" si="2"/>
        <v>114.3339962</v>
      </c>
      <c r="R52" s="16">
        <v>1062.03125</v>
      </c>
      <c r="S52" s="16">
        <v>-91.8125</v>
      </c>
      <c r="T52" s="16">
        <v>-40.4375</v>
      </c>
      <c r="U52" s="18" t="s">
        <v>38</v>
      </c>
      <c r="V52" s="17">
        <v>12138.0</v>
      </c>
      <c r="W52" s="24"/>
    </row>
    <row r="53">
      <c r="A53" s="23" t="s">
        <v>197</v>
      </c>
      <c r="B53" s="14" t="s">
        <v>47</v>
      </c>
      <c r="C53" s="15" t="s">
        <v>48</v>
      </c>
      <c r="D53" s="14" t="s">
        <v>42</v>
      </c>
      <c r="E53" s="14" t="s">
        <v>182</v>
      </c>
      <c r="F53" s="14" t="s">
        <v>198</v>
      </c>
      <c r="G53" s="14">
        <v>250.0</v>
      </c>
      <c r="H53" s="17">
        <v>2406.0</v>
      </c>
      <c r="I53" s="18">
        <v>0.36</v>
      </c>
      <c r="J53" s="19">
        <v>8.3</v>
      </c>
      <c r="K53" s="19" t="s">
        <v>199</v>
      </c>
      <c r="L53" s="14" t="s">
        <v>29</v>
      </c>
      <c r="M53" s="18">
        <v>66.83</v>
      </c>
      <c r="N53" s="18">
        <v>33.17</v>
      </c>
      <c r="O53" s="14" t="s">
        <v>30</v>
      </c>
      <c r="P53" s="20">
        <f t="shared" si="1"/>
        <v>1067.672376</v>
      </c>
      <c r="Q53" s="21">
        <f t="shared" si="2"/>
        <v>209.0348216</v>
      </c>
      <c r="R53" s="16">
        <v>1012.8125</v>
      </c>
      <c r="S53" s="16">
        <v>-328.71875</v>
      </c>
      <c r="T53" s="16">
        <v>-77.96875</v>
      </c>
      <c r="U53" s="18" t="s">
        <v>38</v>
      </c>
      <c r="V53" s="17">
        <v>502.0</v>
      </c>
      <c r="W53" s="24"/>
    </row>
    <row r="54">
      <c r="A54" s="23" t="s">
        <v>200</v>
      </c>
      <c r="B54" s="14" t="s">
        <v>51</v>
      </c>
      <c r="C54" s="15" t="s">
        <v>153</v>
      </c>
      <c r="D54" s="14" t="s">
        <v>59</v>
      </c>
      <c r="E54" s="14" t="s">
        <v>106</v>
      </c>
      <c r="F54" s="14" t="s">
        <v>201</v>
      </c>
      <c r="G54" s="14">
        <v>290.0</v>
      </c>
      <c r="H54" s="17">
        <v>1734.0</v>
      </c>
      <c r="I54" s="18">
        <v>0.25</v>
      </c>
      <c r="J54" s="19">
        <v>46.6</v>
      </c>
      <c r="K54" s="19">
        <v>46.6</v>
      </c>
      <c r="L54" s="14" t="s">
        <v>29</v>
      </c>
      <c r="M54" s="18">
        <v>66.57</v>
      </c>
      <c r="N54" s="18">
        <v>33.43</v>
      </c>
      <c r="O54" s="14" t="s">
        <v>30</v>
      </c>
      <c r="P54" s="20">
        <f t="shared" si="1"/>
        <v>1076.606692</v>
      </c>
      <c r="Q54" s="21">
        <f t="shared" si="2"/>
        <v>178.0237678</v>
      </c>
      <c r="R54" s="16">
        <v>1032.34375</v>
      </c>
      <c r="S54" s="16">
        <v>-297.9375</v>
      </c>
      <c r="T54" s="16">
        <v>-67.6875</v>
      </c>
      <c r="U54" s="18">
        <v>28.71</v>
      </c>
      <c r="V54" s="17">
        <v>218.0</v>
      </c>
      <c r="W54" s="24"/>
    </row>
    <row r="55">
      <c r="A55" s="23" t="s">
        <v>200</v>
      </c>
      <c r="B55" s="14" t="s">
        <v>51</v>
      </c>
      <c r="C55" s="15" t="s">
        <v>202</v>
      </c>
      <c r="D55" s="14" t="s">
        <v>59</v>
      </c>
      <c r="E55" s="16" t="s">
        <v>43</v>
      </c>
      <c r="F55" s="14" t="s">
        <v>201</v>
      </c>
      <c r="G55" s="14">
        <v>289.0</v>
      </c>
      <c r="H55" s="17">
        <v>1720.0</v>
      </c>
      <c r="I55" s="18">
        <v>0.25</v>
      </c>
      <c r="J55" s="19">
        <v>47.0</v>
      </c>
      <c r="K55" s="19">
        <v>47.0</v>
      </c>
      <c r="L55" s="14" t="s">
        <v>29</v>
      </c>
      <c r="M55" s="18">
        <v>66.57</v>
      </c>
      <c r="N55" s="18">
        <v>33.43</v>
      </c>
      <c r="O55" s="14" t="s">
        <v>30</v>
      </c>
      <c r="P55" s="20">
        <f t="shared" si="1"/>
        <v>1076.606692</v>
      </c>
      <c r="Q55" s="21">
        <f t="shared" si="2"/>
        <v>178.0237678</v>
      </c>
      <c r="R55" s="16">
        <v>1032.34375</v>
      </c>
      <c r="S55" s="16">
        <v>-297.9375</v>
      </c>
      <c r="T55" s="16">
        <v>-67.6875</v>
      </c>
      <c r="U55" s="18">
        <v>28.71</v>
      </c>
      <c r="V55" s="17">
        <v>218.0</v>
      </c>
      <c r="W55" s="24"/>
    </row>
    <row r="56">
      <c r="A56" s="23" t="s">
        <v>203</v>
      </c>
      <c r="B56" s="14" t="s">
        <v>24</v>
      </c>
      <c r="C56" s="15" t="s">
        <v>204</v>
      </c>
      <c r="D56" s="14" t="s">
        <v>80</v>
      </c>
      <c r="E56" s="16" t="s">
        <v>109</v>
      </c>
      <c r="F56" s="14" t="s">
        <v>205</v>
      </c>
      <c r="G56" s="14">
        <v>229.0</v>
      </c>
      <c r="H56" s="17">
        <v>1242.0</v>
      </c>
      <c r="I56" s="18">
        <v>0.15</v>
      </c>
      <c r="J56" s="19">
        <v>8.5</v>
      </c>
      <c r="K56" s="19">
        <v>8.5</v>
      </c>
      <c r="L56" s="14" t="s">
        <v>29</v>
      </c>
      <c r="M56" s="18">
        <v>91.05</v>
      </c>
      <c r="N56" s="18">
        <v>8.95</v>
      </c>
      <c r="O56" s="14" t="s">
        <v>30</v>
      </c>
      <c r="P56" s="20">
        <f t="shared" si="1"/>
        <v>1077.205798</v>
      </c>
      <c r="Q56" s="21">
        <f t="shared" si="2"/>
        <v>133.5005779</v>
      </c>
      <c r="R56" s="16">
        <v>1043.875</v>
      </c>
      <c r="S56" s="16">
        <v>-100.75</v>
      </c>
      <c r="T56" s="16">
        <v>-246.0625</v>
      </c>
      <c r="U56" s="18">
        <v>28.33</v>
      </c>
      <c r="V56" s="17">
        <v>1158.0</v>
      </c>
      <c r="W56" s="24"/>
    </row>
    <row r="57">
      <c r="A57" s="23" t="s">
        <v>203</v>
      </c>
      <c r="B57" s="14" t="s">
        <v>24</v>
      </c>
      <c r="C57" s="15" t="s">
        <v>206</v>
      </c>
      <c r="D57" s="14" t="s">
        <v>80</v>
      </c>
      <c r="E57" s="16" t="s">
        <v>128</v>
      </c>
      <c r="F57" s="14" t="s">
        <v>205</v>
      </c>
      <c r="G57" s="14">
        <v>277.0</v>
      </c>
      <c r="H57" s="17">
        <v>1116.0</v>
      </c>
      <c r="I57" s="18">
        <v>0.13</v>
      </c>
      <c r="J57" s="19">
        <v>0.8</v>
      </c>
      <c r="K57" s="19">
        <v>0.8</v>
      </c>
      <c r="L57" s="14" t="s">
        <v>61</v>
      </c>
      <c r="M57" s="18">
        <v>91.05</v>
      </c>
      <c r="N57" s="18">
        <v>8.95</v>
      </c>
      <c r="O57" s="14" t="s">
        <v>30</v>
      </c>
      <c r="P57" s="20">
        <f t="shared" si="1"/>
        <v>1077.205798</v>
      </c>
      <c r="Q57" s="21">
        <f t="shared" si="2"/>
        <v>133.5005779</v>
      </c>
      <c r="R57" s="16">
        <v>1043.875</v>
      </c>
      <c r="S57" s="16">
        <v>-100.75</v>
      </c>
      <c r="T57" s="16">
        <v>-246.0625</v>
      </c>
      <c r="U57" s="18">
        <v>28.33</v>
      </c>
      <c r="V57" s="17">
        <v>1158.0</v>
      </c>
      <c r="W57" s="24"/>
    </row>
    <row r="58">
      <c r="A58" s="23" t="s">
        <v>203</v>
      </c>
      <c r="B58" s="14" t="s">
        <v>24</v>
      </c>
      <c r="C58" s="15" t="s">
        <v>207</v>
      </c>
      <c r="D58" s="14" t="s">
        <v>80</v>
      </c>
      <c r="E58" s="16" t="s">
        <v>27</v>
      </c>
      <c r="F58" s="14" t="s">
        <v>205</v>
      </c>
      <c r="G58" s="14">
        <v>243.0</v>
      </c>
      <c r="H58" s="17">
        <v>1286.0</v>
      </c>
      <c r="I58" s="18">
        <v>0.15</v>
      </c>
      <c r="J58" s="19">
        <v>3.1</v>
      </c>
      <c r="K58" s="19" t="s">
        <v>208</v>
      </c>
      <c r="L58" s="14" t="s">
        <v>29</v>
      </c>
      <c r="M58" s="18">
        <v>91.05</v>
      </c>
      <c r="N58" s="18">
        <v>8.95</v>
      </c>
      <c r="O58" s="14" t="s">
        <v>30</v>
      </c>
      <c r="P58" s="20">
        <f t="shared" si="1"/>
        <v>1077.205798</v>
      </c>
      <c r="Q58" s="21">
        <f t="shared" si="2"/>
        <v>133.5005779</v>
      </c>
      <c r="R58" s="16">
        <v>1043.875</v>
      </c>
      <c r="S58" s="16">
        <v>-100.75</v>
      </c>
      <c r="T58" s="16">
        <v>-246.0625</v>
      </c>
      <c r="U58" s="18">
        <v>28.33</v>
      </c>
      <c r="V58" s="17">
        <v>1158.0</v>
      </c>
      <c r="W58" s="24"/>
    </row>
    <row r="59">
      <c r="A59" s="23" t="s">
        <v>209</v>
      </c>
      <c r="B59" s="14" t="s">
        <v>24</v>
      </c>
      <c r="C59" s="15" t="s">
        <v>153</v>
      </c>
      <c r="D59" s="14" t="s">
        <v>34</v>
      </c>
      <c r="E59" s="14" t="s">
        <v>114</v>
      </c>
      <c r="F59" s="14" t="s">
        <v>210</v>
      </c>
      <c r="G59" s="14">
        <v>298.0</v>
      </c>
      <c r="H59" s="17">
        <v>1154.0</v>
      </c>
      <c r="I59" s="18">
        <v>0.17</v>
      </c>
      <c r="J59" s="19">
        <v>171.3</v>
      </c>
      <c r="K59" s="19">
        <v>2.0</v>
      </c>
      <c r="L59" s="14" t="s">
        <v>29</v>
      </c>
      <c r="M59" s="18">
        <v>67.06</v>
      </c>
      <c r="N59" s="18">
        <v>32.94</v>
      </c>
      <c r="O59" s="14" t="s">
        <v>30</v>
      </c>
      <c r="P59" s="20">
        <f t="shared" si="1"/>
        <v>1079.005076</v>
      </c>
      <c r="Q59" s="21">
        <f t="shared" si="2"/>
        <v>47.20659796</v>
      </c>
      <c r="R59" s="16">
        <v>1064.5</v>
      </c>
      <c r="S59" s="16">
        <v>-144.03125</v>
      </c>
      <c r="T59" s="16">
        <v>-101.71875</v>
      </c>
      <c r="U59" s="18" t="s">
        <v>38</v>
      </c>
      <c r="V59" s="17">
        <v>2204.0</v>
      </c>
      <c r="W59" s="24"/>
    </row>
    <row r="60">
      <c r="A60" s="23" t="s">
        <v>209</v>
      </c>
      <c r="B60" s="14" t="s">
        <v>24</v>
      </c>
      <c r="C60" s="15" t="s">
        <v>33</v>
      </c>
      <c r="D60" s="14" t="s">
        <v>59</v>
      </c>
      <c r="E60" s="14" t="s">
        <v>176</v>
      </c>
      <c r="F60" s="14" t="s">
        <v>210</v>
      </c>
      <c r="G60" s="14">
        <v>236.0</v>
      </c>
      <c r="H60" s="17">
        <v>1034.0</v>
      </c>
      <c r="I60" s="18">
        <v>0.15</v>
      </c>
      <c r="J60" s="19">
        <v>46.6</v>
      </c>
      <c r="K60" s="19" t="s">
        <v>211</v>
      </c>
      <c r="L60" s="14" t="s">
        <v>29</v>
      </c>
      <c r="M60" s="18">
        <v>67.06</v>
      </c>
      <c r="N60" s="18">
        <v>32.94</v>
      </c>
      <c r="O60" s="14" t="s">
        <v>30</v>
      </c>
      <c r="P60" s="20">
        <f t="shared" si="1"/>
        <v>1079.005076</v>
      </c>
      <c r="Q60" s="21">
        <f t="shared" si="2"/>
        <v>47.20659796</v>
      </c>
      <c r="R60" s="16">
        <v>1064.5</v>
      </c>
      <c r="S60" s="16">
        <v>-144.03125</v>
      </c>
      <c r="T60" s="16">
        <v>-101.71875</v>
      </c>
      <c r="U60" s="18" t="s">
        <v>38</v>
      </c>
      <c r="V60" s="17">
        <v>2204.0</v>
      </c>
      <c r="W60" s="22" t="s">
        <v>68</v>
      </c>
    </row>
    <row r="61">
      <c r="A61" s="23" t="s">
        <v>212</v>
      </c>
      <c r="B61" s="14" t="s">
        <v>51</v>
      </c>
      <c r="C61" s="15" t="s">
        <v>48</v>
      </c>
      <c r="D61" s="14" t="s">
        <v>42</v>
      </c>
      <c r="E61" s="14" t="s">
        <v>133</v>
      </c>
      <c r="F61" s="14" t="s">
        <v>213</v>
      </c>
      <c r="G61" s="14">
        <v>284.0</v>
      </c>
      <c r="H61" s="17">
        <v>1062.0</v>
      </c>
      <c r="I61" s="18">
        <v>0.15</v>
      </c>
      <c r="J61" s="19">
        <v>6.2</v>
      </c>
      <c r="K61" s="19">
        <v>6.2</v>
      </c>
      <c r="L61" s="14" t="s">
        <v>29</v>
      </c>
      <c r="M61" s="18">
        <v>66.84</v>
      </c>
      <c r="N61" s="18">
        <v>33.16</v>
      </c>
      <c r="O61" s="14" t="s">
        <v>30</v>
      </c>
      <c r="P61" s="20">
        <f t="shared" si="1"/>
        <v>1079.197645</v>
      </c>
      <c r="Q61" s="21">
        <f t="shared" si="2"/>
        <v>91.73054652</v>
      </c>
      <c r="R61" s="16">
        <v>1071.21875</v>
      </c>
      <c r="S61" s="16">
        <v>-121.03125</v>
      </c>
      <c r="T61" s="16">
        <v>-50.09375</v>
      </c>
      <c r="U61" s="18" t="s">
        <v>38</v>
      </c>
      <c r="V61" s="17">
        <v>770.0</v>
      </c>
      <c r="W61" s="22" t="s">
        <v>68</v>
      </c>
    </row>
    <row r="62">
      <c r="A62" s="23" t="s">
        <v>212</v>
      </c>
      <c r="B62" s="14" t="s">
        <v>51</v>
      </c>
      <c r="C62" s="15" t="s">
        <v>84</v>
      </c>
      <c r="D62" s="14" t="s">
        <v>42</v>
      </c>
      <c r="E62" s="16" t="s">
        <v>27</v>
      </c>
      <c r="F62" s="14" t="s">
        <v>213</v>
      </c>
      <c r="G62" s="14">
        <v>250.0</v>
      </c>
      <c r="H62" s="17">
        <v>1253.0</v>
      </c>
      <c r="I62" s="18">
        <v>0.18</v>
      </c>
      <c r="J62" s="19">
        <v>10.0</v>
      </c>
      <c r="K62" s="19">
        <v>10.0</v>
      </c>
      <c r="L62" s="14" t="s">
        <v>29</v>
      </c>
      <c r="M62" s="18">
        <v>66.84</v>
      </c>
      <c r="N62" s="18">
        <v>33.16</v>
      </c>
      <c r="O62" s="14" t="s">
        <v>30</v>
      </c>
      <c r="P62" s="20">
        <f t="shared" si="1"/>
        <v>1079.197645</v>
      </c>
      <c r="Q62" s="21">
        <f t="shared" si="2"/>
        <v>91.73054652</v>
      </c>
      <c r="R62" s="16">
        <v>1071.21875</v>
      </c>
      <c r="S62" s="16">
        <v>-121.03125</v>
      </c>
      <c r="T62" s="16">
        <v>-50.09375</v>
      </c>
      <c r="U62" s="18" t="s">
        <v>38</v>
      </c>
      <c r="V62" s="17">
        <v>770.0</v>
      </c>
      <c r="W62" s="24"/>
    </row>
    <row r="63">
      <c r="A63" s="23" t="s">
        <v>214</v>
      </c>
      <c r="B63" s="14" t="s">
        <v>47</v>
      </c>
      <c r="C63" s="15" t="s">
        <v>215</v>
      </c>
      <c r="D63" s="14" t="s">
        <v>42</v>
      </c>
      <c r="E63" s="14" t="s">
        <v>121</v>
      </c>
      <c r="F63" s="14" t="s">
        <v>216</v>
      </c>
      <c r="G63" s="14">
        <v>278.0</v>
      </c>
      <c r="H63" s="17">
        <v>1845.0</v>
      </c>
      <c r="I63" s="18">
        <v>0.27</v>
      </c>
      <c r="J63" s="19">
        <v>5.2</v>
      </c>
      <c r="K63" s="19">
        <v>-5.2</v>
      </c>
      <c r="L63" s="14" t="s">
        <v>29</v>
      </c>
      <c r="M63" s="18">
        <v>66.85</v>
      </c>
      <c r="N63" s="18">
        <v>33.15</v>
      </c>
      <c r="O63" s="14" t="s">
        <v>30</v>
      </c>
      <c r="P63" s="20">
        <f t="shared" si="1"/>
        <v>1081.756614</v>
      </c>
      <c r="Q63" s="21">
        <f t="shared" si="2"/>
        <v>66.86731118</v>
      </c>
      <c r="R63" s="16">
        <v>1073.0625</v>
      </c>
      <c r="S63" s="16">
        <v>-100.65625</v>
      </c>
      <c r="T63" s="16">
        <v>-92.75</v>
      </c>
      <c r="U63" s="18" t="s">
        <v>38</v>
      </c>
      <c r="V63" s="17">
        <v>7588.0</v>
      </c>
      <c r="W63" s="22" t="s">
        <v>68</v>
      </c>
    </row>
    <row r="64">
      <c r="A64" s="23" t="s">
        <v>214</v>
      </c>
      <c r="B64" s="14" t="s">
        <v>47</v>
      </c>
      <c r="C64" s="15" t="s">
        <v>88</v>
      </c>
      <c r="D64" s="14" t="s">
        <v>42</v>
      </c>
      <c r="E64" s="16" t="s">
        <v>128</v>
      </c>
      <c r="F64" s="14" t="s">
        <v>216</v>
      </c>
      <c r="G64" s="14">
        <v>245.0</v>
      </c>
      <c r="H64" s="17">
        <v>1572.0</v>
      </c>
      <c r="I64" s="18">
        <v>0.23</v>
      </c>
      <c r="J64" s="19">
        <v>8.7</v>
      </c>
      <c r="K64" s="19" t="s">
        <v>217</v>
      </c>
      <c r="L64" s="14" t="s">
        <v>29</v>
      </c>
      <c r="M64" s="18">
        <v>67.64</v>
      </c>
      <c r="N64" s="18">
        <v>32.36</v>
      </c>
      <c r="O64" s="14" t="s">
        <v>30</v>
      </c>
      <c r="P64" s="20">
        <f t="shared" si="1"/>
        <v>1081.756614</v>
      </c>
      <c r="Q64" s="21">
        <f t="shared" si="2"/>
        <v>66.86731118</v>
      </c>
      <c r="R64" s="16">
        <v>1073.0625</v>
      </c>
      <c r="S64" s="16">
        <v>-100.65625</v>
      </c>
      <c r="T64" s="16">
        <v>-92.75</v>
      </c>
      <c r="U64" s="18" t="s">
        <v>38</v>
      </c>
      <c r="V64" s="17">
        <v>7588.0</v>
      </c>
      <c r="W64" s="24"/>
    </row>
    <row r="65">
      <c r="A65" s="23" t="s">
        <v>218</v>
      </c>
      <c r="B65" s="14" t="s">
        <v>47</v>
      </c>
      <c r="C65" s="15" t="s">
        <v>33</v>
      </c>
      <c r="D65" s="14" t="s">
        <v>59</v>
      </c>
      <c r="E65" s="14" t="s">
        <v>219</v>
      </c>
      <c r="F65" s="14" t="s">
        <v>220</v>
      </c>
      <c r="G65" s="14">
        <v>297.0</v>
      </c>
      <c r="H65" s="17">
        <v>1819.0</v>
      </c>
      <c r="I65" s="18">
        <v>0.27</v>
      </c>
      <c r="J65" s="19">
        <v>21.5</v>
      </c>
      <c r="K65" s="19" t="s">
        <v>221</v>
      </c>
      <c r="L65" s="14" t="s">
        <v>29</v>
      </c>
      <c r="M65" s="18">
        <v>67.22</v>
      </c>
      <c r="N65" s="18">
        <v>32.78</v>
      </c>
      <c r="O65" s="14" t="s">
        <v>30</v>
      </c>
      <c r="P65" s="20">
        <f t="shared" si="1"/>
        <v>1084.205295</v>
      </c>
      <c r="Q65" s="21">
        <f t="shared" si="2"/>
        <v>209.723914</v>
      </c>
      <c r="R65" s="16">
        <v>1084.125</v>
      </c>
      <c r="S65" s="16">
        <v>2.59375</v>
      </c>
      <c r="T65" s="16">
        <v>12.9375</v>
      </c>
      <c r="U65" s="18" t="s">
        <v>38</v>
      </c>
      <c r="V65" s="17">
        <v>2466.0</v>
      </c>
      <c r="W65" s="24"/>
    </row>
    <row r="66">
      <c r="A66" s="23" t="s">
        <v>222</v>
      </c>
      <c r="B66" s="14" t="s">
        <v>51</v>
      </c>
      <c r="C66" s="15" t="s">
        <v>127</v>
      </c>
      <c r="D66" s="14" t="s">
        <v>71</v>
      </c>
      <c r="E66" s="14" t="s">
        <v>176</v>
      </c>
      <c r="F66" s="14" t="s">
        <v>223</v>
      </c>
      <c r="G66" s="14">
        <v>278.0</v>
      </c>
      <c r="H66" s="17">
        <v>1082.0</v>
      </c>
      <c r="I66" s="18">
        <v>0.15</v>
      </c>
      <c r="J66" s="19">
        <v>0.4</v>
      </c>
      <c r="K66" s="19" t="s">
        <v>96</v>
      </c>
      <c r="L66" s="14" t="s">
        <v>61</v>
      </c>
      <c r="M66" s="18">
        <v>66.76</v>
      </c>
      <c r="N66" s="18">
        <v>33.24</v>
      </c>
      <c r="O66" s="14" t="s">
        <v>30</v>
      </c>
      <c r="P66" s="20">
        <f t="shared" si="1"/>
        <v>1087.384168</v>
      </c>
      <c r="Q66" s="21">
        <f t="shared" si="2"/>
        <v>249.5028357</v>
      </c>
      <c r="R66" s="16">
        <v>1086.09375</v>
      </c>
      <c r="S66" s="16">
        <v>25.6875</v>
      </c>
      <c r="T66" s="16">
        <v>46.3125</v>
      </c>
      <c r="U66" s="18" t="s">
        <v>38</v>
      </c>
      <c r="V66" s="17">
        <v>3684.0</v>
      </c>
      <c r="W66" s="22" t="s">
        <v>224</v>
      </c>
    </row>
    <row r="67">
      <c r="A67" s="23" t="s">
        <v>225</v>
      </c>
      <c r="B67" s="14" t="s">
        <v>51</v>
      </c>
      <c r="C67" s="15" t="s">
        <v>41</v>
      </c>
      <c r="D67" s="14" t="s">
        <v>42</v>
      </c>
      <c r="E67" s="14" t="s">
        <v>226</v>
      </c>
      <c r="F67" s="14" t="s">
        <v>227</v>
      </c>
      <c r="G67" s="14">
        <v>244.0</v>
      </c>
      <c r="H67" s="17">
        <v>1191.0</v>
      </c>
      <c r="I67" s="18">
        <v>0.17</v>
      </c>
      <c r="J67" s="19">
        <v>7.1</v>
      </c>
      <c r="K67" s="19">
        <v>7.1</v>
      </c>
      <c r="L67" s="14" t="s">
        <v>29</v>
      </c>
      <c r="M67" s="18">
        <v>67.23</v>
      </c>
      <c r="N67" s="18">
        <v>32.77</v>
      </c>
      <c r="O67" s="14" t="s">
        <v>30</v>
      </c>
      <c r="P67" s="20">
        <f t="shared" si="1"/>
        <v>1089.185872</v>
      </c>
      <c r="Q67" s="21">
        <f t="shared" si="2"/>
        <v>59.26267335</v>
      </c>
      <c r="R67" s="16">
        <v>1072.75</v>
      </c>
      <c r="S67" s="16">
        <v>-168.1875</v>
      </c>
      <c r="T67" s="16">
        <v>-85.125</v>
      </c>
      <c r="U67" s="18" t="s">
        <v>38</v>
      </c>
      <c r="V67" s="17">
        <v>6202.0</v>
      </c>
      <c r="W67" s="24"/>
    </row>
    <row r="68">
      <c r="A68" s="23" t="s">
        <v>225</v>
      </c>
      <c r="B68" s="14" t="s">
        <v>51</v>
      </c>
      <c r="C68" s="15" t="s">
        <v>228</v>
      </c>
      <c r="D68" s="14" t="s">
        <v>42</v>
      </c>
      <c r="E68" s="16" t="s">
        <v>27</v>
      </c>
      <c r="F68" s="14" t="s">
        <v>227</v>
      </c>
      <c r="G68" s="14">
        <v>225.0</v>
      </c>
      <c r="H68" s="17">
        <v>1110.0</v>
      </c>
      <c r="I68" s="18">
        <v>0.16</v>
      </c>
      <c r="J68" s="19">
        <v>10.2</v>
      </c>
      <c r="K68" s="19" t="s">
        <v>229</v>
      </c>
      <c r="L68" s="14" t="s">
        <v>29</v>
      </c>
      <c r="M68" s="18">
        <v>67.23</v>
      </c>
      <c r="N68" s="18">
        <v>32.77</v>
      </c>
      <c r="O68" s="14" t="s">
        <v>30</v>
      </c>
      <c r="P68" s="20">
        <f t="shared" si="1"/>
        <v>1089.185872</v>
      </c>
      <c r="Q68" s="21">
        <f t="shared" si="2"/>
        <v>59.26267335</v>
      </c>
      <c r="R68" s="16">
        <v>1072.75</v>
      </c>
      <c r="S68" s="16">
        <v>-168.1875</v>
      </c>
      <c r="T68" s="16">
        <v>-85.125</v>
      </c>
      <c r="U68" s="18" t="s">
        <v>38</v>
      </c>
      <c r="V68" s="17">
        <v>6202.0</v>
      </c>
      <c r="W68" s="24"/>
    </row>
    <row r="69">
      <c r="A69" s="23" t="s">
        <v>230</v>
      </c>
      <c r="B69" s="14" t="s">
        <v>51</v>
      </c>
      <c r="C69" s="15" t="s">
        <v>231</v>
      </c>
      <c r="D69" s="14" t="s">
        <v>42</v>
      </c>
      <c r="E69" s="14" t="s">
        <v>232</v>
      </c>
      <c r="F69" s="14" t="s">
        <v>233</v>
      </c>
      <c r="G69" s="14">
        <v>280.0</v>
      </c>
      <c r="H69" s="17">
        <v>1646.0</v>
      </c>
      <c r="I69" s="18">
        <v>0.24</v>
      </c>
      <c r="J69" s="19">
        <v>3.0</v>
      </c>
      <c r="K69" s="19" t="s">
        <v>208</v>
      </c>
      <c r="L69" s="14" t="s">
        <v>29</v>
      </c>
      <c r="M69" s="18">
        <v>66.73</v>
      </c>
      <c r="N69" s="18">
        <v>33.27</v>
      </c>
      <c r="O69" s="14" t="s">
        <v>30</v>
      </c>
      <c r="P69" s="20">
        <f t="shared" si="1"/>
        <v>1094.121599</v>
      </c>
      <c r="Q69" s="21">
        <f t="shared" si="2"/>
        <v>310.9828375</v>
      </c>
      <c r="R69" s="14">
        <v>1062.34375</v>
      </c>
      <c r="S69" s="14">
        <v>-198.34375</v>
      </c>
      <c r="T69" s="14">
        <v>170.84375</v>
      </c>
      <c r="U69" s="18">
        <v>26.39</v>
      </c>
      <c r="V69" s="17">
        <v>542.0</v>
      </c>
      <c r="W69" s="24"/>
    </row>
    <row r="70">
      <c r="A70" s="23" t="s">
        <v>234</v>
      </c>
      <c r="B70" s="14" t="s">
        <v>51</v>
      </c>
      <c r="C70" s="15" t="s">
        <v>127</v>
      </c>
      <c r="D70" s="14" t="s">
        <v>42</v>
      </c>
      <c r="E70" s="14" t="s">
        <v>226</v>
      </c>
      <c r="F70" s="14" t="s">
        <v>235</v>
      </c>
      <c r="G70" s="14">
        <v>285.0</v>
      </c>
      <c r="H70" s="17">
        <v>1028.0</v>
      </c>
      <c r="I70" s="18">
        <v>0.15</v>
      </c>
      <c r="J70" s="19">
        <v>3.2</v>
      </c>
      <c r="K70" s="19" t="s">
        <v>236</v>
      </c>
      <c r="L70" s="14" t="s">
        <v>29</v>
      </c>
      <c r="M70" s="18">
        <v>67.21</v>
      </c>
      <c r="N70" s="18">
        <v>32.79</v>
      </c>
      <c r="O70" s="14" t="s">
        <v>30</v>
      </c>
      <c r="P70" s="20">
        <f t="shared" si="1"/>
        <v>1103.105799</v>
      </c>
      <c r="Q70" s="21">
        <f t="shared" si="2"/>
        <v>221.8183665</v>
      </c>
      <c r="R70" s="30">
        <v>1102.84375</v>
      </c>
      <c r="S70" s="30">
        <v>13.25</v>
      </c>
      <c r="T70" s="30">
        <v>20.0625</v>
      </c>
      <c r="U70" s="18" t="s">
        <v>38</v>
      </c>
      <c r="V70" s="17">
        <v>2206.0</v>
      </c>
      <c r="W70" s="24"/>
    </row>
    <row r="71">
      <c r="A71" s="23" t="s">
        <v>237</v>
      </c>
      <c r="B71" s="14" t="s">
        <v>47</v>
      </c>
      <c r="C71" s="15" t="s">
        <v>33</v>
      </c>
      <c r="D71" s="14" t="s">
        <v>34</v>
      </c>
      <c r="E71" s="14" t="s">
        <v>85</v>
      </c>
      <c r="F71" s="14" t="s">
        <v>238</v>
      </c>
      <c r="G71" s="14">
        <v>225.0</v>
      </c>
      <c r="H71" s="17">
        <v>2026.0</v>
      </c>
      <c r="I71" s="18">
        <v>0.3</v>
      </c>
      <c r="J71" s="19">
        <v>22.5</v>
      </c>
      <c r="K71" s="19">
        <v>38.0</v>
      </c>
      <c r="L71" s="14" t="s">
        <v>29</v>
      </c>
      <c r="M71" s="18">
        <v>66.73</v>
      </c>
      <c r="N71" s="18">
        <v>33.27</v>
      </c>
      <c r="O71" s="14" t="s">
        <v>30</v>
      </c>
      <c r="P71" s="20">
        <f t="shared" si="1"/>
        <v>1106.772317</v>
      </c>
      <c r="Q71" s="21">
        <f t="shared" si="2"/>
        <v>129.0151585</v>
      </c>
      <c r="R71" s="16">
        <v>1067.28125</v>
      </c>
      <c r="S71" s="16">
        <v>-138.3125</v>
      </c>
      <c r="T71" s="16">
        <v>-258.3125</v>
      </c>
      <c r="U71" s="18" t="s">
        <v>38</v>
      </c>
      <c r="V71" s="17">
        <v>386.0</v>
      </c>
      <c r="W71" s="22" t="s">
        <v>39</v>
      </c>
    </row>
    <row r="72">
      <c r="A72" s="23" t="s">
        <v>239</v>
      </c>
      <c r="B72" s="14" t="s">
        <v>24</v>
      </c>
      <c r="C72" s="15" t="s">
        <v>240</v>
      </c>
      <c r="D72" s="14" t="s">
        <v>26</v>
      </c>
      <c r="E72" s="14" t="s">
        <v>241</v>
      </c>
      <c r="F72" s="14" t="s">
        <v>242</v>
      </c>
      <c r="G72" s="14">
        <v>243.0</v>
      </c>
      <c r="H72" s="17">
        <v>1579.0</v>
      </c>
      <c r="I72" s="18">
        <v>0.19</v>
      </c>
      <c r="J72" s="19">
        <v>1.3</v>
      </c>
      <c r="K72" s="19">
        <v>1.3</v>
      </c>
      <c r="L72" s="14" t="s">
        <v>61</v>
      </c>
      <c r="M72" s="18">
        <v>91.02</v>
      </c>
      <c r="N72" s="18">
        <v>8.98</v>
      </c>
      <c r="O72" s="14" t="s">
        <v>30</v>
      </c>
      <c r="P72" s="20">
        <f t="shared" si="1"/>
        <v>1109.961196</v>
      </c>
      <c r="Q72" s="21">
        <f t="shared" si="2"/>
        <v>132.2433245</v>
      </c>
      <c r="R72" s="16">
        <v>1078.09375</v>
      </c>
      <c r="S72" s="16">
        <v>-86.5625</v>
      </c>
      <c r="T72" s="16">
        <v>-249.46875</v>
      </c>
      <c r="U72" s="18">
        <v>27.71</v>
      </c>
      <c r="V72" s="17">
        <v>1940.0</v>
      </c>
      <c r="W72" s="24"/>
    </row>
    <row r="73">
      <c r="A73" s="23" t="s">
        <v>239</v>
      </c>
      <c r="B73" s="14" t="s">
        <v>24</v>
      </c>
      <c r="C73" s="15" t="s">
        <v>243</v>
      </c>
      <c r="D73" s="14" t="s">
        <v>26</v>
      </c>
      <c r="E73" s="16" t="s">
        <v>43</v>
      </c>
      <c r="F73" s="14" t="s">
        <v>242</v>
      </c>
      <c r="G73" s="14">
        <v>243.0</v>
      </c>
      <c r="H73" s="17">
        <v>1479.0</v>
      </c>
      <c r="I73" s="18">
        <v>0.18</v>
      </c>
      <c r="J73" s="19">
        <v>2.7</v>
      </c>
      <c r="K73" s="19">
        <v>2.7</v>
      </c>
      <c r="L73" s="14" t="s">
        <v>29</v>
      </c>
      <c r="M73" s="18">
        <v>90.8</v>
      </c>
      <c r="N73" s="18">
        <v>9.2</v>
      </c>
      <c r="O73" s="14" t="s">
        <v>30</v>
      </c>
      <c r="P73" s="20">
        <f t="shared" si="1"/>
        <v>1109.961196</v>
      </c>
      <c r="Q73" s="21">
        <f t="shared" si="2"/>
        <v>132.2433245</v>
      </c>
      <c r="R73" s="16">
        <v>1078.09375</v>
      </c>
      <c r="S73" s="16">
        <v>-86.5625</v>
      </c>
      <c r="T73" s="16">
        <v>-249.46875</v>
      </c>
      <c r="U73" s="18">
        <v>27.71</v>
      </c>
      <c r="V73" s="17">
        <v>1940.0</v>
      </c>
      <c r="W73" s="24"/>
    </row>
    <row r="74">
      <c r="A74" s="23" t="s">
        <v>244</v>
      </c>
      <c r="B74" s="14" t="s">
        <v>245</v>
      </c>
      <c r="C74" s="15" t="s">
        <v>246</v>
      </c>
      <c r="D74" s="14" t="s">
        <v>42</v>
      </c>
      <c r="E74" s="14" t="s">
        <v>247</v>
      </c>
      <c r="F74" s="14" t="s">
        <v>248</v>
      </c>
      <c r="G74" s="14">
        <v>239.0</v>
      </c>
      <c r="H74" s="17">
        <v>1900.0</v>
      </c>
      <c r="I74" s="18">
        <v>0.28</v>
      </c>
      <c r="J74" s="19">
        <v>9.6</v>
      </c>
      <c r="K74" s="19" t="s">
        <v>249</v>
      </c>
      <c r="L74" s="14" t="s">
        <v>29</v>
      </c>
      <c r="M74" s="18">
        <v>67.37</v>
      </c>
      <c r="N74" s="18">
        <v>32.63</v>
      </c>
      <c r="O74" s="14" t="s">
        <v>30</v>
      </c>
      <c r="P74" s="20">
        <f t="shared" si="1"/>
        <v>1114.97588</v>
      </c>
      <c r="Q74" s="21">
        <f t="shared" si="2"/>
        <v>120.1342267</v>
      </c>
      <c r="R74" s="16">
        <v>1098.15625</v>
      </c>
      <c r="S74" s="16">
        <v>-39.96875</v>
      </c>
      <c r="T74" s="16">
        <v>-188.75</v>
      </c>
      <c r="U74" s="18">
        <v>26.75</v>
      </c>
      <c r="V74" s="17">
        <v>7602.0</v>
      </c>
      <c r="W74" s="24"/>
    </row>
    <row r="75">
      <c r="A75" s="23" t="s">
        <v>250</v>
      </c>
      <c r="B75" s="14" t="s">
        <v>51</v>
      </c>
      <c r="C75" s="15" t="s">
        <v>251</v>
      </c>
      <c r="D75" s="14" t="s">
        <v>59</v>
      </c>
      <c r="E75" s="14" t="s">
        <v>252</v>
      </c>
      <c r="F75" s="14" t="s">
        <v>253</v>
      </c>
      <c r="G75" s="14">
        <v>281.0</v>
      </c>
      <c r="H75" s="17">
        <v>2131.0</v>
      </c>
      <c r="I75" s="18">
        <v>0.32</v>
      </c>
      <c r="J75" s="19">
        <v>10.9</v>
      </c>
      <c r="K75" s="19" t="s">
        <v>254</v>
      </c>
      <c r="L75" s="14" t="s">
        <v>29</v>
      </c>
      <c r="M75" s="18">
        <v>67.18</v>
      </c>
      <c r="N75" s="18">
        <v>32.82</v>
      </c>
      <c r="O75" s="14" t="s">
        <v>30</v>
      </c>
      <c r="P75" s="20">
        <f t="shared" si="1"/>
        <v>1119.126697</v>
      </c>
      <c r="Q75" s="21">
        <f t="shared" si="2"/>
        <v>307.3677784</v>
      </c>
      <c r="R75" s="14">
        <v>1005.625</v>
      </c>
      <c r="S75" s="14">
        <v>-355.15625</v>
      </c>
      <c r="T75" s="14">
        <v>-339.15625</v>
      </c>
      <c r="U75" s="18">
        <v>26.38</v>
      </c>
      <c r="V75" s="17">
        <v>8148.0</v>
      </c>
      <c r="W75" s="24"/>
    </row>
    <row r="76">
      <c r="A76" s="23" t="s">
        <v>255</v>
      </c>
      <c r="B76" s="14" t="s">
        <v>51</v>
      </c>
      <c r="C76" s="15" t="s">
        <v>33</v>
      </c>
      <c r="D76" s="14" t="s">
        <v>42</v>
      </c>
      <c r="E76" s="14" t="s">
        <v>109</v>
      </c>
      <c r="F76" s="14" t="s">
        <v>256</v>
      </c>
      <c r="G76" s="14">
        <v>281.0</v>
      </c>
      <c r="H76" s="17">
        <v>1373.0</v>
      </c>
      <c r="I76" s="18">
        <v>0.2</v>
      </c>
      <c r="J76" s="19">
        <v>5.7</v>
      </c>
      <c r="K76" s="19">
        <v>5.7</v>
      </c>
      <c r="L76" s="14" t="s">
        <v>29</v>
      </c>
      <c r="M76" s="18">
        <v>66.68</v>
      </c>
      <c r="N76" s="18">
        <v>33.32</v>
      </c>
      <c r="O76" s="14" t="s">
        <v>30</v>
      </c>
      <c r="P76" s="20">
        <f t="shared" si="1"/>
        <v>1121.84242</v>
      </c>
      <c r="Q76" s="21">
        <f t="shared" si="2"/>
        <v>327.1534963</v>
      </c>
      <c r="R76" s="26">
        <v>1079.71875</v>
      </c>
      <c r="S76" s="26">
        <v>-247.875</v>
      </c>
      <c r="T76" s="26">
        <v>176.90625</v>
      </c>
      <c r="U76" s="18" t="s">
        <v>38</v>
      </c>
      <c r="V76" s="17">
        <v>614.0</v>
      </c>
      <c r="W76" s="24"/>
    </row>
    <row r="77">
      <c r="A77" s="23" t="s">
        <v>257</v>
      </c>
      <c r="B77" s="14" t="s">
        <v>47</v>
      </c>
      <c r="C77" s="15" t="s">
        <v>48</v>
      </c>
      <c r="D77" s="14" t="s">
        <v>71</v>
      </c>
      <c r="E77" s="14" t="s">
        <v>121</v>
      </c>
      <c r="F77" s="14" t="s">
        <v>258</v>
      </c>
      <c r="G77" s="14">
        <v>280.0</v>
      </c>
      <c r="H77" s="17">
        <v>1006.0</v>
      </c>
      <c r="I77" s="18">
        <v>0.15</v>
      </c>
      <c r="J77" s="19">
        <v>1.1</v>
      </c>
      <c r="K77" s="19">
        <v>1.1</v>
      </c>
      <c r="L77" s="14" t="s">
        <v>61</v>
      </c>
      <c r="M77" s="18">
        <v>64.53</v>
      </c>
      <c r="N77" s="18">
        <v>35.47</v>
      </c>
      <c r="O77" s="14" t="s">
        <v>30</v>
      </c>
      <c r="P77" s="20">
        <f t="shared" si="1"/>
        <v>1123.094187</v>
      </c>
      <c r="Q77" s="21">
        <f t="shared" si="2"/>
        <v>363.8057746</v>
      </c>
      <c r="R77" s="26">
        <v>1079.3125</v>
      </c>
      <c r="S77" s="26">
        <v>-216.125</v>
      </c>
      <c r="T77" s="26">
        <v>222.96875</v>
      </c>
      <c r="U77" s="18" t="s">
        <v>38</v>
      </c>
      <c r="V77" s="17">
        <v>10626.0</v>
      </c>
      <c r="W77" s="24"/>
    </row>
    <row r="78">
      <c r="A78" s="23" t="s">
        <v>259</v>
      </c>
      <c r="B78" s="14" t="s">
        <v>51</v>
      </c>
      <c r="C78" s="15" t="s">
        <v>48</v>
      </c>
      <c r="D78" s="14" t="s">
        <v>42</v>
      </c>
      <c r="E78" s="14" t="s">
        <v>232</v>
      </c>
      <c r="F78" s="14" t="s">
        <v>260</v>
      </c>
      <c r="G78" s="14">
        <v>293.0</v>
      </c>
      <c r="H78" s="17">
        <v>1861.0</v>
      </c>
      <c r="I78" s="18">
        <v>0.27</v>
      </c>
      <c r="J78" s="19">
        <v>2.9</v>
      </c>
      <c r="K78" s="19">
        <v>2.9</v>
      </c>
      <c r="L78" s="14" t="s">
        <v>29</v>
      </c>
      <c r="M78" s="18">
        <v>67.45</v>
      </c>
      <c r="N78" s="18">
        <v>32.55</v>
      </c>
      <c r="O78" s="14" t="s">
        <v>30</v>
      </c>
      <c r="P78" s="20">
        <f t="shared" si="1"/>
        <v>1127.087614</v>
      </c>
      <c r="Q78" s="21">
        <f t="shared" si="2"/>
        <v>130.9197146</v>
      </c>
      <c r="R78" s="16">
        <v>1099.8125</v>
      </c>
      <c r="S78" s="16">
        <v>-66.71875</v>
      </c>
      <c r="T78" s="16">
        <v>-237.25</v>
      </c>
      <c r="U78" s="18">
        <v>25.9</v>
      </c>
      <c r="V78" s="17">
        <v>798.0</v>
      </c>
      <c r="W78" s="24"/>
    </row>
    <row r="79">
      <c r="A79" s="23" t="s">
        <v>261</v>
      </c>
      <c r="B79" s="14" t="s">
        <v>47</v>
      </c>
      <c r="C79" s="15" t="s">
        <v>58</v>
      </c>
      <c r="D79" s="14" t="s">
        <v>34</v>
      </c>
      <c r="E79" s="16" t="s">
        <v>27</v>
      </c>
      <c r="F79" s="14" t="s">
        <v>262</v>
      </c>
      <c r="G79" s="14">
        <v>273.0</v>
      </c>
      <c r="H79" s="17">
        <v>1699.0</v>
      </c>
      <c r="I79" s="18">
        <v>0.25</v>
      </c>
      <c r="J79" s="19">
        <v>203.0</v>
      </c>
      <c r="K79" s="19">
        <v>1.6</v>
      </c>
      <c r="L79" s="14" t="s">
        <v>29</v>
      </c>
      <c r="M79" s="18">
        <v>67.58</v>
      </c>
      <c r="N79" s="18">
        <v>32.42</v>
      </c>
      <c r="O79" s="14" t="s">
        <v>30</v>
      </c>
      <c r="P79" s="20">
        <f t="shared" si="1"/>
        <v>1128.132215</v>
      </c>
      <c r="Q79" s="21">
        <f t="shared" si="2"/>
        <v>106.6169628</v>
      </c>
      <c r="R79" s="16">
        <v>1095.25</v>
      </c>
      <c r="S79" s="16">
        <v>-127.5625</v>
      </c>
      <c r="T79" s="16">
        <v>-238.40625</v>
      </c>
      <c r="U79" s="18" t="s">
        <v>38</v>
      </c>
      <c r="V79" s="17">
        <v>522.0</v>
      </c>
      <c r="W79" s="24"/>
    </row>
    <row r="80">
      <c r="A80" s="23" t="s">
        <v>261</v>
      </c>
      <c r="B80" s="14" t="s">
        <v>47</v>
      </c>
      <c r="C80" s="15" t="s">
        <v>131</v>
      </c>
      <c r="D80" s="14" t="s">
        <v>34</v>
      </c>
      <c r="E80" s="14" t="s">
        <v>106</v>
      </c>
      <c r="F80" s="14" t="s">
        <v>262</v>
      </c>
      <c r="G80" s="14">
        <v>274.0</v>
      </c>
      <c r="H80" s="17">
        <v>1686.0</v>
      </c>
      <c r="I80" s="18">
        <v>0.25</v>
      </c>
      <c r="J80" s="19">
        <v>161.6</v>
      </c>
      <c r="K80" s="19">
        <v>2.0</v>
      </c>
      <c r="L80" s="14" t="s">
        <v>29</v>
      </c>
      <c r="M80" s="18">
        <v>67.58</v>
      </c>
      <c r="N80" s="18">
        <v>32.42</v>
      </c>
      <c r="O80" s="14" t="s">
        <v>30</v>
      </c>
      <c r="P80" s="20">
        <f t="shared" si="1"/>
        <v>1128.132215</v>
      </c>
      <c r="Q80" s="21">
        <f t="shared" si="2"/>
        <v>106.6169628</v>
      </c>
      <c r="R80" s="16">
        <v>1095.25</v>
      </c>
      <c r="S80" s="16">
        <v>-127.5625</v>
      </c>
      <c r="T80" s="16">
        <v>-238.40625</v>
      </c>
      <c r="U80" s="18" t="s">
        <v>38</v>
      </c>
      <c r="V80" s="17">
        <v>522.0</v>
      </c>
      <c r="W80" s="24"/>
    </row>
    <row r="81">
      <c r="A81" s="23" t="s">
        <v>263</v>
      </c>
      <c r="B81" s="14" t="s">
        <v>51</v>
      </c>
      <c r="C81" s="15" t="s">
        <v>192</v>
      </c>
      <c r="D81" s="14" t="s">
        <v>59</v>
      </c>
      <c r="E81" s="14" t="s">
        <v>158</v>
      </c>
      <c r="F81" s="14" t="s">
        <v>264</v>
      </c>
      <c r="G81" s="14">
        <v>287.0</v>
      </c>
      <c r="H81" s="17">
        <v>1784.0</v>
      </c>
      <c r="I81" s="18">
        <v>0.27</v>
      </c>
      <c r="J81" s="19">
        <v>17.5</v>
      </c>
      <c r="K81" s="19">
        <v>-17.5</v>
      </c>
      <c r="L81" s="14" t="s">
        <v>29</v>
      </c>
      <c r="M81" s="18">
        <v>65.07</v>
      </c>
      <c r="N81" s="18">
        <v>34.93</v>
      </c>
      <c r="O81" s="14" t="s">
        <v>30</v>
      </c>
      <c r="P81" s="20">
        <f t="shared" si="1"/>
        <v>1135.819744</v>
      </c>
      <c r="Q81" s="21">
        <f t="shared" si="2"/>
        <v>191.7029053</v>
      </c>
      <c r="R81" s="14">
        <v>1079.53125</v>
      </c>
      <c r="S81" s="14">
        <v>-335.8125</v>
      </c>
      <c r="T81" s="14">
        <v>-109.21875</v>
      </c>
      <c r="U81" s="18" t="s">
        <v>38</v>
      </c>
      <c r="V81" s="17">
        <v>9406.0</v>
      </c>
      <c r="W81" s="24"/>
    </row>
    <row r="82">
      <c r="A82" s="23" t="s">
        <v>265</v>
      </c>
      <c r="B82" s="14" t="s">
        <v>51</v>
      </c>
      <c r="C82" s="15" t="s">
        <v>58</v>
      </c>
      <c r="D82" s="14" t="s">
        <v>59</v>
      </c>
      <c r="E82" s="14" t="s">
        <v>252</v>
      </c>
      <c r="F82" s="14" t="s">
        <v>266</v>
      </c>
      <c r="G82" s="14">
        <v>274.0</v>
      </c>
      <c r="H82" s="17">
        <v>1942.0</v>
      </c>
      <c r="I82" s="18">
        <v>0.29</v>
      </c>
      <c r="J82" s="19">
        <v>23.6</v>
      </c>
      <c r="K82" s="19">
        <v>23.6</v>
      </c>
      <c r="L82" s="14" t="s">
        <v>29</v>
      </c>
      <c r="M82" s="18">
        <v>67.32</v>
      </c>
      <c r="N82" s="18">
        <v>32.68</v>
      </c>
      <c r="O82" s="14" t="s">
        <v>30</v>
      </c>
      <c r="P82" s="20">
        <f t="shared" si="1"/>
        <v>1137.396765</v>
      </c>
      <c r="Q82" s="21">
        <f t="shared" si="2"/>
        <v>103.6434741</v>
      </c>
      <c r="R82" s="16">
        <v>1117.03125</v>
      </c>
      <c r="S82" s="16">
        <v>-71.03125</v>
      </c>
      <c r="T82" s="16">
        <v>-202.15625</v>
      </c>
      <c r="U82" s="18" t="s">
        <v>38</v>
      </c>
      <c r="V82" s="17">
        <v>354.0</v>
      </c>
      <c r="W82" s="24"/>
    </row>
    <row r="83">
      <c r="A83" s="23" t="s">
        <v>267</v>
      </c>
      <c r="B83" s="14" t="s">
        <v>51</v>
      </c>
      <c r="C83" s="15" t="s">
        <v>268</v>
      </c>
      <c r="D83" s="14" t="s">
        <v>59</v>
      </c>
      <c r="E83" s="16" t="s">
        <v>269</v>
      </c>
      <c r="F83" s="14" t="s">
        <v>270</v>
      </c>
      <c r="G83" s="14">
        <v>283.0</v>
      </c>
      <c r="H83" s="17">
        <v>1401.0</v>
      </c>
      <c r="I83" s="18">
        <v>0.2</v>
      </c>
      <c r="J83" s="19">
        <v>3.6</v>
      </c>
      <c r="K83" s="19">
        <v>3.7</v>
      </c>
      <c r="L83" s="14" t="s">
        <v>29</v>
      </c>
      <c r="M83" s="18">
        <v>67.18</v>
      </c>
      <c r="N83" s="18">
        <v>32.82</v>
      </c>
      <c r="O83" s="14" t="s">
        <v>30</v>
      </c>
      <c r="P83" s="20">
        <f t="shared" si="1"/>
        <v>1143.124908</v>
      </c>
      <c r="Q83" s="21">
        <f t="shared" si="2"/>
        <v>100.6484687</v>
      </c>
      <c r="R83" s="16">
        <v>1127.9375</v>
      </c>
      <c r="S83" s="16">
        <v>-59.9375</v>
      </c>
      <c r="T83" s="16">
        <v>-175.78125</v>
      </c>
      <c r="U83" s="18" t="s">
        <v>38</v>
      </c>
      <c r="V83" s="17">
        <v>10294.0</v>
      </c>
      <c r="W83" s="22" t="s">
        <v>271</v>
      </c>
    </row>
    <row r="84">
      <c r="A84" s="23" t="s">
        <v>267</v>
      </c>
      <c r="B84" s="14" t="s">
        <v>51</v>
      </c>
      <c r="C84" s="15" t="s">
        <v>153</v>
      </c>
      <c r="D84" s="14" t="s">
        <v>59</v>
      </c>
      <c r="E84" s="16" t="s">
        <v>35</v>
      </c>
      <c r="F84" s="14" t="s">
        <v>270</v>
      </c>
      <c r="G84" s="14">
        <v>283.0</v>
      </c>
      <c r="H84" s="17">
        <v>1289.0</v>
      </c>
      <c r="I84" s="18">
        <v>0.19</v>
      </c>
      <c r="J84" s="19">
        <v>3.6</v>
      </c>
      <c r="K84" s="19">
        <v>4.8</v>
      </c>
      <c r="L84" s="14" t="s">
        <v>29</v>
      </c>
      <c r="M84" s="18">
        <v>67.18</v>
      </c>
      <c r="N84" s="18">
        <v>32.82</v>
      </c>
      <c r="O84" s="14" t="s">
        <v>30</v>
      </c>
      <c r="P84" s="20">
        <f t="shared" si="1"/>
        <v>1143.124908</v>
      </c>
      <c r="Q84" s="21">
        <f t="shared" si="2"/>
        <v>100.6484687</v>
      </c>
      <c r="R84" s="16">
        <v>1127.9375</v>
      </c>
      <c r="S84" s="16">
        <v>-59.9375</v>
      </c>
      <c r="T84" s="16">
        <v>-175.78125</v>
      </c>
      <c r="U84" s="18" t="s">
        <v>38</v>
      </c>
      <c r="V84" s="17">
        <v>10294.0</v>
      </c>
      <c r="W84" s="22" t="s">
        <v>272</v>
      </c>
    </row>
    <row r="85">
      <c r="A85" s="23" t="s">
        <v>273</v>
      </c>
      <c r="B85" s="14" t="s">
        <v>24</v>
      </c>
      <c r="C85" s="15" t="s">
        <v>274</v>
      </c>
      <c r="D85" s="14" t="s">
        <v>26</v>
      </c>
      <c r="E85" s="14" t="s">
        <v>275</v>
      </c>
      <c r="F85" s="14" t="s">
        <v>276</v>
      </c>
      <c r="G85" s="14">
        <v>212.0</v>
      </c>
      <c r="H85" s="17">
        <v>1187.0</v>
      </c>
      <c r="I85" s="18">
        <v>0.14</v>
      </c>
      <c r="J85" s="19">
        <v>1.5</v>
      </c>
      <c r="K85" s="19">
        <v>1.4</v>
      </c>
      <c r="L85" s="14" t="s">
        <v>61</v>
      </c>
      <c r="M85" s="18">
        <v>91.18</v>
      </c>
      <c r="N85" s="18">
        <v>8.82</v>
      </c>
      <c r="O85" s="14" t="s">
        <v>30</v>
      </c>
      <c r="P85" s="20">
        <f t="shared" si="1"/>
        <v>1144.470181</v>
      </c>
      <c r="Q85" s="21">
        <f t="shared" si="2"/>
        <v>104.4919349</v>
      </c>
      <c r="R85" s="16">
        <v>1120.34375</v>
      </c>
      <c r="S85" s="16">
        <v>-87.21875</v>
      </c>
      <c r="T85" s="16">
        <v>-216.875</v>
      </c>
      <c r="U85" s="18">
        <v>27.88</v>
      </c>
      <c r="V85" s="17">
        <v>1286.0</v>
      </c>
      <c r="W85" s="24"/>
    </row>
    <row r="86">
      <c r="A86" s="23" t="s">
        <v>273</v>
      </c>
      <c r="B86" s="14" t="s">
        <v>24</v>
      </c>
      <c r="C86" s="15" t="s">
        <v>277</v>
      </c>
      <c r="D86" s="14" t="s">
        <v>26</v>
      </c>
      <c r="E86" s="16" t="s">
        <v>35</v>
      </c>
      <c r="F86" s="14" t="s">
        <v>276</v>
      </c>
      <c r="G86" s="14">
        <v>186.0</v>
      </c>
      <c r="H86" s="17">
        <v>1168.0</v>
      </c>
      <c r="I86" s="18">
        <v>0.14</v>
      </c>
      <c r="J86" s="19">
        <v>4.0</v>
      </c>
      <c r="K86" s="19">
        <v>3.8</v>
      </c>
      <c r="L86" s="14" t="s">
        <v>29</v>
      </c>
      <c r="M86" s="18">
        <v>91.18</v>
      </c>
      <c r="N86" s="18">
        <v>8.82</v>
      </c>
      <c r="O86" s="14" t="s">
        <v>30</v>
      </c>
      <c r="P86" s="20">
        <f t="shared" si="1"/>
        <v>1144.470181</v>
      </c>
      <c r="Q86" s="21">
        <f t="shared" si="2"/>
        <v>104.4919349</v>
      </c>
      <c r="R86" s="16">
        <v>1120.34375</v>
      </c>
      <c r="S86" s="16">
        <v>-87.21875</v>
      </c>
      <c r="T86" s="16">
        <v>-216.875</v>
      </c>
      <c r="U86" s="18">
        <v>27.88</v>
      </c>
      <c r="V86" s="17">
        <v>1286.0</v>
      </c>
      <c r="W86" s="22" t="s">
        <v>278</v>
      </c>
    </row>
    <row r="87">
      <c r="A87" s="23" t="s">
        <v>279</v>
      </c>
      <c r="B87" s="14" t="s">
        <v>47</v>
      </c>
      <c r="C87" s="15" t="s">
        <v>41</v>
      </c>
      <c r="D87" s="14" t="s">
        <v>59</v>
      </c>
      <c r="E87" s="14" t="s">
        <v>137</v>
      </c>
      <c r="F87" s="14" t="s">
        <v>280</v>
      </c>
      <c r="G87" s="14">
        <v>289.0</v>
      </c>
      <c r="H87" s="17">
        <v>2640.0</v>
      </c>
      <c r="I87" s="18">
        <v>0.41</v>
      </c>
      <c r="J87" s="19">
        <v>20.3</v>
      </c>
      <c r="K87" s="19">
        <v>-20.3</v>
      </c>
      <c r="L87" s="14" t="s">
        <v>29</v>
      </c>
      <c r="M87" s="18">
        <v>65.49</v>
      </c>
      <c r="N87" s="18">
        <v>34.51</v>
      </c>
      <c r="O87" s="14" t="s">
        <v>30</v>
      </c>
      <c r="P87" s="20">
        <f t="shared" si="1"/>
        <v>1148.016583</v>
      </c>
      <c r="Q87" s="21">
        <f t="shared" si="2"/>
        <v>125.9723238</v>
      </c>
      <c r="R87" s="16">
        <v>1108.5</v>
      </c>
      <c r="S87" s="16">
        <v>-271.90625</v>
      </c>
      <c r="T87" s="16">
        <v>-123.4375</v>
      </c>
      <c r="U87" s="18">
        <v>26.82</v>
      </c>
      <c r="V87" s="17">
        <v>9674.0</v>
      </c>
      <c r="W87" s="24"/>
    </row>
    <row r="88">
      <c r="A88" s="23" t="s">
        <v>281</v>
      </c>
      <c r="B88" s="14" t="s">
        <v>245</v>
      </c>
      <c r="C88" s="15" t="s">
        <v>58</v>
      </c>
      <c r="D88" s="14" t="s">
        <v>42</v>
      </c>
      <c r="E88" s="16" t="s">
        <v>128</v>
      </c>
      <c r="F88" s="14" t="s">
        <v>282</v>
      </c>
      <c r="G88" s="14">
        <v>273.0</v>
      </c>
      <c r="H88" s="17">
        <v>1535.0</v>
      </c>
      <c r="I88" s="18">
        <v>0.22</v>
      </c>
      <c r="J88" s="19">
        <v>5.2</v>
      </c>
      <c r="K88" s="19" t="s">
        <v>283</v>
      </c>
      <c r="L88" s="14" t="s">
        <v>29</v>
      </c>
      <c r="M88" s="18">
        <v>66.81</v>
      </c>
      <c r="N88" s="18">
        <v>33.19</v>
      </c>
      <c r="O88" s="14" t="s">
        <v>30</v>
      </c>
      <c r="P88" s="20">
        <f t="shared" si="1"/>
        <v>1153.846526</v>
      </c>
      <c r="Q88" s="21">
        <f t="shared" si="2"/>
        <v>115.3158748</v>
      </c>
      <c r="R88" s="16">
        <v>1147.4375</v>
      </c>
      <c r="S88" s="16">
        <v>-43.9375</v>
      </c>
      <c r="T88" s="16">
        <v>-113.21875</v>
      </c>
      <c r="U88" s="18" t="s">
        <v>38</v>
      </c>
      <c r="V88" s="17">
        <v>10176.0</v>
      </c>
      <c r="W88" s="24"/>
    </row>
    <row r="89">
      <c r="A89" s="23" t="s">
        <v>281</v>
      </c>
      <c r="B89" s="14" t="s">
        <v>245</v>
      </c>
      <c r="C89" s="15" t="s">
        <v>246</v>
      </c>
      <c r="D89" s="14" t="s">
        <v>42</v>
      </c>
      <c r="E89" s="16" t="s">
        <v>35</v>
      </c>
      <c r="F89" s="14" t="s">
        <v>282</v>
      </c>
      <c r="G89" s="14">
        <v>240.0</v>
      </c>
      <c r="H89" s="17">
        <v>1273.0</v>
      </c>
      <c r="I89" s="18">
        <v>0.18</v>
      </c>
      <c r="J89" s="19">
        <v>0.4</v>
      </c>
      <c r="K89" s="19">
        <v>0.6</v>
      </c>
      <c r="L89" s="14" t="s">
        <v>61</v>
      </c>
      <c r="M89" s="18">
        <v>66.81</v>
      </c>
      <c r="N89" s="18">
        <v>33.19</v>
      </c>
      <c r="O89" s="14" t="s">
        <v>30</v>
      </c>
      <c r="P89" s="20">
        <f t="shared" si="1"/>
        <v>1153.846526</v>
      </c>
      <c r="Q89" s="21">
        <f t="shared" si="2"/>
        <v>115.3158748</v>
      </c>
      <c r="R89" s="16">
        <v>1147.4375</v>
      </c>
      <c r="S89" s="16">
        <v>-43.9375</v>
      </c>
      <c r="T89" s="16">
        <v>-113.21875</v>
      </c>
      <c r="U89" s="18" t="s">
        <v>38</v>
      </c>
      <c r="V89" s="17">
        <v>10176.0</v>
      </c>
      <c r="W89" s="22" t="s">
        <v>284</v>
      </c>
    </row>
    <row r="90">
      <c r="A90" s="23" t="s">
        <v>285</v>
      </c>
      <c r="B90" s="14" t="s">
        <v>24</v>
      </c>
      <c r="C90" s="15" t="s">
        <v>231</v>
      </c>
      <c r="D90" s="14" t="s">
        <v>59</v>
      </c>
      <c r="E90" s="14" t="s">
        <v>121</v>
      </c>
      <c r="F90" s="14" t="s">
        <v>286</v>
      </c>
      <c r="G90" s="14">
        <v>244.0</v>
      </c>
      <c r="H90" s="17">
        <v>2224.0</v>
      </c>
      <c r="I90" s="18">
        <v>0.33</v>
      </c>
      <c r="J90" s="19">
        <v>25.8</v>
      </c>
      <c r="K90" s="19">
        <v>25.8</v>
      </c>
      <c r="L90" s="14" t="s">
        <v>29</v>
      </c>
      <c r="M90" s="18">
        <v>67.69</v>
      </c>
      <c r="N90" s="18">
        <v>32.31</v>
      </c>
      <c r="O90" s="14" t="s">
        <v>30</v>
      </c>
      <c r="P90" s="20">
        <f t="shared" si="1"/>
        <v>1154.475318</v>
      </c>
      <c r="Q90" s="21">
        <f t="shared" si="2"/>
        <v>130.3187873</v>
      </c>
      <c r="R90" s="16">
        <v>1137.96875</v>
      </c>
      <c r="S90" s="16">
        <v>-193.65625</v>
      </c>
      <c r="T90" s="16">
        <v>-18.375</v>
      </c>
      <c r="U90" s="18">
        <v>27.58</v>
      </c>
      <c r="V90" s="17">
        <v>1940.0</v>
      </c>
      <c r="W90" s="24"/>
    </row>
    <row r="91">
      <c r="A91" s="23" t="s">
        <v>285</v>
      </c>
      <c r="B91" s="14" t="s">
        <v>24</v>
      </c>
      <c r="C91" s="15" t="s">
        <v>287</v>
      </c>
      <c r="D91" s="14" t="s">
        <v>59</v>
      </c>
      <c r="E91" s="16" t="s">
        <v>43</v>
      </c>
      <c r="F91" s="14" t="s">
        <v>286</v>
      </c>
      <c r="G91" s="14">
        <v>211.0</v>
      </c>
      <c r="H91" s="17">
        <v>2220.0</v>
      </c>
      <c r="I91" s="18">
        <v>0.33</v>
      </c>
      <c r="J91" s="19">
        <v>3.6</v>
      </c>
      <c r="K91" s="19">
        <v>4.6</v>
      </c>
      <c r="L91" s="14" t="s">
        <v>29</v>
      </c>
      <c r="M91" s="18">
        <v>67.69</v>
      </c>
      <c r="N91" s="18">
        <v>32.31</v>
      </c>
      <c r="O91" s="14" t="s">
        <v>30</v>
      </c>
      <c r="P91" s="20">
        <f t="shared" si="1"/>
        <v>1154.475318</v>
      </c>
      <c r="Q91" s="21">
        <f t="shared" si="2"/>
        <v>130.3187873</v>
      </c>
      <c r="R91" s="16">
        <v>1137.96875</v>
      </c>
      <c r="S91" s="16">
        <v>-193.65625</v>
      </c>
      <c r="T91" s="16">
        <v>-18.375</v>
      </c>
      <c r="U91" s="18">
        <v>27.58</v>
      </c>
      <c r="V91" s="17">
        <v>1940.0</v>
      </c>
      <c r="W91" s="22" t="s">
        <v>288</v>
      </c>
    </row>
    <row r="92">
      <c r="A92" s="23" t="s">
        <v>289</v>
      </c>
      <c r="B92" s="14" t="s">
        <v>47</v>
      </c>
      <c r="C92" s="15" t="s">
        <v>131</v>
      </c>
      <c r="D92" s="14" t="s">
        <v>59</v>
      </c>
      <c r="E92" s="14" t="s">
        <v>133</v>
      </c>
      <c r="F92" s="14" t="s">
        <v>290</v>
      </c>
      <c r="G92" s="14">
        <v>225.0</v>
      </c>
      <c r="H92" s="17">
        <v>1177.0</v>
      </c>
      <c r="I92" s="18">
        <v>0.17</v>
      </c>
      <c r="J92" s="19">
        <v>6.2</v>
      </c>
      <c r="K92" s="19">
        <v>8.9</v>
      </c>
      <c r="L92" s="14" t="s">
        <v>29</v>
      </c>
      <c r="M92" s="18">
        <v>67.23</v>
      </c>
      <c r="N92" s="18">
        <v>32.77</v>
      </c>
      <c r="O92" s="14" t="s">
        <v>30</v>
      </c>
      <c r="P92" s="20">
        <f t="shared" si="1"/>
        <v>1156.424509</v>
      </c>
      <c r="Q92" s="21">
        <f t="shared" si="2"/>
        <v>183.7119992</v>
      </c>
      <c r="R92" s="30">
        <v>1156.03125</v>
      </c>
      <c r="S92" s="30">
        <v>-29.9375</v>
      </c>
      <c r="T92" s="30">
        <v>-3.625</v>
      </c>
      <c r="U92" s="18" t="s">
        <v>38</v>
      </c>
      <c r="V92" s="17">
        <v>1462.0</v>
      </c>
      <c r="W92" s="22" t="s">
        <v>291</v>
      </c>
    </row>
    <row r="93">
      <c r="A93" s="23" t="s">
        <v>292</v>
      </c>
      <c r="B93" s="14" t="s">
        <v>47</v>
      </c>
      <c r="C93" s="15" t="s">
        <v>127</v>
      </c>
      <c r="D93" s="14" t="s">
        <v>59</v>
      </c>
      <c r="E93" s="14" t="s">
        <v>241</v>
      </c>
      <c r="F93" s="14" t="s">
        <v>293</v>
      </c>
      <c r="G93" s="14">
        <v>284.0</v>
      </c>
      <c r="H93" s="17">
        <v>2015.0</v>
      </c>
      <c r="I93" s="18">
        <v>0.3</v>
      </c>
      <c r="J93" s="19">
        <v>5.2</v>
      </c>
      <c r="K93" s="19" t="s">
        <v>294</v>
      </c>
      <c r="L93" s="14" t="s">
        <v>29</v>
      </c>
      <c r="M93" s="18">
        <v>68.2</v>
      </c>
      <c r="N93" s="18">
        <v>31.8</v>
      </c>
      <c r="O93" s="14" t="s">
        <v>30</v>
      </c>
      <c r="P93" s="20">
        <f t="shared" si="1"/>
        <v>1158.40727</v>
      </c>
      <c r="Q93" s="21">
        <f t="shared" si="2"/>
        <v>133.9626267</v>
      </c>
      <c r="R93" s="16">
        <v>1110.40625</v>
      </c>
      <c r="S93" s="16">
        <v>-223.625</v>
      </c>
      <c r="T93" s="16">
        <v>-242.6875</v>
      </c>
      <c r="U93" s="18" t="s">
        <v>38</v>
      </c>
      <c r="V93" s="17">
        <v>474.0</v>
      </c>
      <c r="W93" s="22" t="s">
        <v>295</v>
      </c>
    </row>
    <row r="94">
      <c r="A94" s="23" t="s">
        <v>292</v>
      </c>
      <c r="B94" s="14" t="s">
        <v>47</v>
      </c>
      <c r="C94" s="15" t="s">
        <v>99</v>
      </c>
      <c r="D94" s="14" t="s">
        <v>59</v>
      </c>
      <c r="E94" s="16" t="s">
        <v>269</v>
      </c>
      <c r="F94" s="14" t="s">
        <v>293</v>
      </c>
      <c r="G94" s="14">
        <v>284.0</v>
      </c>
      <c r="H94" s="17">
        <v>2317.0</v>
      </c>
      <c r="I94" s="18">
        <v>0.35</v>
      </c>
      <c r="J94" s="19">
        <v>5.2</v>
      </c>
      <c r="K94" s="19">
        <v>-5.6</v>
      </c>
      <c r="L94" s="14" t="s">
        <v>29</v>
      </c>
      <c r="M94" s="18">
        <v>66.26</v>
      </c>
      <c r="N94" s="18">
        <v>33.74</v>
      </c>
      <c r="O94" s="14" t="s">
        <v>30</v>
      </c>
      <c r="P94" s="20">
        <f t="shared" si="1"/>
        <v>1158.40727</v>
      </c>
      <c r="Q94" s="21">
        <f t="shared" si="2"/>
        <v>133.9626267</v>
      </c>
      <c r="R94" s="16">
        <v>1110.40625</v>
      </c>
      <c r="S94" s="16">
        <v>-223.625</v>
      </c>
      <c r="T94" s="16">
        <v>-242.6875</v>
      </c>
      <c r="U94" s="18" t="s">
        <v>38</v>
      </c>
      <c r="V94" s="17">
        <v>474.0</v>
      </c>
      <c r="W94" s="22" t="s">
        <v>296</v>
      </c>
    </row>
    <row r="95">
      <c r="A95" s="23" t="s">
        <v>297</v>
      </c>
      <c r="B95" s="14" t="s">
        <v>24</v>
      </c>
      <c r="C95" s="15" t="s">
        <v>298</v>
      </c>
      <c r="D95" s="14" t="s">
        <v>26</v>
      </c>
      <c r="E95" s="14" t="s">
        <v>232</v>
      </c>
      <c r="F95" s="14" t="s">
        <v>299</v>
      </c>
      <c r="G95" s="14">
        <v>233.0</v>
      </c>
      <c r="H95" s="17">
        <v>1298.0</v>
      </c>
      <c r="I95" s="18">
        <v>0.15</v>
      </c>
      <c r="J95" s="19">
        <v>2.9</v>
      </c>
      <c r="K95" s="19">
        <v>2.9</v>
      </c>
      <c r="L95" s="14" t="s">
        <v>29</v>
      </c>
      <c r="M95" s="18">
        <v>91.07</v>
      </c>
      <c r="N95" s="18">
        <v>8.93</v>
      </c>
      <c r="O95" s="14" t="s">
        <v>30</v>
      </c>
      <c r="P95" s="20">
        <f t="shared" si="1"/>
        <v>1159.871244</v>
      </c>
      <c r="Q95" s="21">
        <f t="shared" si="2"/>
        <v>403.2462717</v>
      </c>
      <c r="R95" s="16">
        <v>1000.28125</v>
      </c>
      <c r="S95" s="16">
        <v>-383.25</v>
      </c>
      <c r="T95" s="16">
        <v>-444.8125</v>
      </c>
      <c r="U95" s="18" t="s">
        <v>38</v>
      </c>
      <c r="V95" s="17">
        <v>544.0</v>
      </c>
      <c r="W95" s="24"/>
    </row>
    <row r="96">
      <c r="A96" s="23" t="s">
        <v>297</v>
      </c>
      <c r="B96" s="14" t="s">
        <v>24</v>
      </c>
      <c r="C96" s="15" t="s">
        <v>300</v>
      </c>
      <c r="D96" s="14" t="s">
        <v>26</v>
      </c>
      <c r="E96" s="14" t="s">
        <v>176</v>
      </c>
      <c r="F96" s="14" t="s">
        <v>299</v>
      </c>
      <c r="G96" s="14">
        <v>233.0</v>
      </c>
      <c r="H96" s="17">
        <v>1332.0</v>
      </c>
      <c r="I96" s="18">
        <v>0.16</v>
      </c>
      <c r="J96" s="19">
        <v>4.4</v>
      </c>
      <c r="K96" s="19">
        <v>4.4</v>
      </c>
      <c r="L96" s="14" t="s">
        <v>29</v>
      </c>
      <c r="M96" s="18">
        <v>91.07</v>
      </c>
      <c r="N96" s="18">
        <v>8.93</v>
      </c>
      <c r="O96" s="14" t="s">
        <v>30</v>
      </c>
      <c r="P96" s="20">
        <f t="shared" si="1"/>
        <v>1159.871244</v>
      </c>
      <c r="Q96" s="21">
        <f t="shared" si="2"/>
        <v>403.2462717</v>
      </c>
      <c r="R96" s="16">
        <v>1000.28125</v>
      </c>
      <c r="S96" s="16">
        <v>-383.25</v>
      </c>
      <c r="T96" s="16">
        <v>-444.8125</v>
      </c>
      <c r="U96" s="18" t="s">
        <v>38</v>
      </c>
      <c r="V96" s="17">
        <v>544.0</v>
      </c>
      <c r="W96" s="24"/>
    </row>
    <row r="97">
      <c r="A97" s="23" t="s">
        <v>301</v>
      </c>
      <c r="B97" s="14" t="s">
        <v>51</v>
      </c>
      <c r="C97" s="15" t="s">
        <v>192</v>
      </c>
      <c r="D97" s="14" t="s">
        <v>59</v>
      </c>
      <c r="E97" s="14" t="s">
        <v>219</v>
      </c>
      <c r="F97" s="14" t="s">
        <v>174</v>
      </c>
      <c r="G97" s="14">
        <v>284.0</v>
      </c>
      <c r="H97" s="17">
        <v>2043.0</v>
      </c>
      <c r="I97" s="18">
        <v>0.3</v>
      </c>
      <c r="J97" s="19">
        <v>11.4</v>
      </c>
      <c r="K97" s="19">
        <v>11.4</v>
      </c>
      <c r="L97" s="14" t="s">
        <v>29</v>
      </c>
      <c r="M97" s="18">
        <v>66.88</v>
      </c>
      <c r="N97" s="18">
        <v>33.12</v>
      </c>
      <c r="O97" s="14" t="s">
        <v>30</v>
      </c>
      <c r="P97" s="20">
        <f t="shared" si="1"/>
        <v>1161.272926</v>
      </c>
      <c r="Q97" s="21">
        <f t="shared" si="2"/>
        <v>209.3180916</v>
      </c>
      <c r="R97" s="16">
        <v>1160.90625</v>
      </c>
      <c r="S97" s="16">
        <v>-20.03125</v>
      </c>
      <c r="T97" s="16">
        <v>21.21875</v>
      </c>
      <c r="U97" s="18" t="s">
        <v>38</v>
      </c>
      <c r="V97" s="17">
        <v>2096.0</v>
      </c>
      <c r="W97" s="24"/>
    </row>
    <row r="98">
      <c r="A98" s="23" t="s">
        <v>302</v>
      </c>
      <c r="B98" s="14" t="s">
        <v>51</v>
      </c>
      <c r="C98" s="15" t="s">
        <v>303</v>
      </c>
      <c r="D98" s="14" t="s">
        <v>59</v>
      </c>
      <c r="E98" s="16" t="s">
        <v>27</v>
      </c>
      <c r="F98" s="14" t="s">
        <v>304</v>
      </c>
      <c r="G98" s="14">
        <v>232.0</v>
      </c>
      <c r="H98" s="17">
        <v>2393.0</v>
      </c>
      <c r="I98" s="18">
        <v>0.35</v>
      </c>
      <c r="J98" s="19">
        <v>5.2</v>
      </c>
      <c r="K98" s="19">
        <v>6.4</v>
      </c>
      <c r="L98" s="14" t="s">
        <v>29</v>
      </c>
      <c r="M98" s="18">
        <v>69.28</v>
      </c>
      <c r="N98" s="18">
        <v>30.72</v>
      </c>
      <c r="O98" s="14" t="s">
        <v>30</v>
      </c>
      <c r="P98" s="20">
        <f t="shared" si="1"/>
        <v>1162.393428</v>
      </c>
      <c r="Q98" s="21">
        <f t="shared" si="2"/>
        <v>108.2787473</v>
      </c>
      <c r="R98" s="16">
        <v>1127.3125</v>
      </c>
      <c r="S98" s="16">
        <v>-154.03125</v>
      </c>
      <c r="T98" s="16">
        <v>-237.90625</v>
      </c>
      <c r="U98" s="18">
        <v>26.28</v>
      </c>
      <c r="V98" s="17">
        <v>2204.0</v>
      </c>
      <c r="W98" s="22" t="s">
        <v>305</v>
      </c>
    </row>
    <row r="99">
      <c r="A99" s="23" t="s">
        <v>302</v>
      </c>
      <c r="B99" s="14" t="s">
        <v>51</v>
      </c>
      <c r="C99" s="15" t="s">
        <v>131</v>
      </c>
      <c r="D99" s="14" t="s">
        <v>42</v>
      </c>
      <c r="E99" s="14" t="s">
        <v>117</v>
      </c>
      <c r="F99" s="14" t="s">
        <v>304</v>
      </c>
      <c r="G99" s="14">
        <v>243.0</v>
      </c>
      <c r="H99" s="17">
        <v>1200.0</v>
      </c>
      <c r="I99" s="18">
        <v>0.17</v>
      </c>
      <c r="J99" s="19">
        <v>4.9</v>
      </c>
      <c r="K99" s="19">
        <v>4.9</v>
      </c>
      <c r="L99" s="14" t="s">
        <v>29</v>
      </c>
      <c r="M99" s="18">
        <v>67.5</v>
      </c>
      <c r="N99" s="18">
        <v>32.5</v>
      </c>
      <c r="O99" s="14" t="s">
        <v>30</v>
      </c>
      <c r="P99" s="20">
        <f t="shared" si="1"/>
        <v>1162.393428</v>
      </c>
      <c r="Q99" s="21">
        <f t="shared" si="2"/>
        <v>108.2787473</v>
      </c>
      <c r="R99" s="16">
        <v>1127.3125</v>
      </c>
      <c r="S99" s="16">
        <v>-154.03125</v>
      </c>
      <c r="T99" s="16">
        <v>-237.90625</v>
      </c>
      <c r="U99" s="18">
        <v>26.28</v>
      </c>
      <c r="V99" s="17">
        <v>2204.0</v>
      </c>
      <c r="W99" s="24"/>
    </row>
    <row r="100">
      <c r="A100" s="23" t="s">
        <v>306</v>
      </c>
      <c r="B100" s="14" t="s">
        <v>47</v>
      </c>
      <c r="C100" s="15" t="s">
        <v>274</v>
      </c>
      <c r="D100" s="14" t="s">
        <v>80</v>
      </c>
      <c r="E100" s="14" t="s">
        <v>106</v>
      </c>
      <c r="F100" s="14" t="s">
        <v>307</v>
      </c>
      <c r="G100" s="14">
        <v>224.0</v>
      </c>
      <c r="H100" s="17">
        <v>1033.0</v>
      </c>
      <c r="I100" s="18">
        <v>0.12</v>
      </c>
      <c r="J100" s="19">
        <v>0.9</v>
      </c>
      <c r="K100" s="19" t="s">
        <v>308</v>
      </c>
      <c r="L100" s="14" t="s">
        <v>61</v>
      </c>
      <c r="M100" s="18">
        <v>90.94</v>
      </c>
      <c r="N100" s="18">
        <v>9.06</v>
      </c>
      <c r="O100" s="14" t="s">
        <v>30</v>
      </c>
      <c r="P100" s="20">
        <f t="shared" si="1"/>
        <v>1173.827972</v>
      </c>
      <c r="Q100" s="21">
        <f t="shared" si="2"/>
        <v>228.1215539</v>
      </c>
      <c r="R100" s="16">
        <v>1107.65625</v>
      </c>
      <c r="S100" s="16">
        <v>-373.21875</v>
      </c>
      <c r="T100" s="16">
        <v>-108.0625</v>
      </c>
      <c r="U100" s="18">
        <v>27.97</v>
      </c>
      <c r="V100" s="17">
        <v>328.0</v>
      </c>
      <c r="W100" s="24"/>
    </row>
    <row r="101">
      <c r="A101" s="23" t="s">
        <v>309</v>
      </c>
      <c r="B101" s="14" t="s">
        <v>24</v>
      </c>
      <c r="C101" s="15" t="s">
        <v>58</v>
      </c>
      <c r="D101" s="14" t="s">
        <v>310</v>
      </c>
      <c r="E101" s="14" t="s">
        <v>158</v>
      </c>
      <c r="F101" s="14" t="s">
        <v>311</v>
      </c>
      <c r="G101" s="14">
        <v>250.0</v>
      </c>
      <c r="H101" s="17">
        <v>2529.0</v>
      </c>
      <c r="I101" s="18">
        <v>0.38</v>
      </c>
      <c r="J101" s="19">
        <v>413.9</v>
      </c>
      <c r="K101" s="19">
        <v>1.1</v>
      </c>
      <c r="L101" s="14" t="s">
        <v>29</v>
      </c>
      <c r="M101" s="18">
        <v>66.29</v>
      </c>
      <c r="N101" s="18">
        <v>33.71</v>
      </c>
      <c r="O101" s="14" t="s">
        <v>30</v>
      </c>
      <c r="P101" s="20">
        <f t="shared" si="1"/>
        <v>1174.635734</v>
      </c>
      <c r="Q101" s="21">
        <f t="shared" si="2"/>
        <v>117.5924005</v>
      </c>
      <c r="R101" s="16">
        <v>1145.09375</v>
      </c>
      <c r="S101" s="16">
        <v>-245.8125</v>
      </c>
      <c r="T101" s="16">
        <v>-90.03125</v>
      </c>
      <c r="U101" s="18" t="s">
        <v>38</v>
      </c>
      <c r="V101" s="17">
        <v>1666.0</v>
      </c>
      <c r="W101" s="24"/>
    </row>
    <row r="102">
      <c r="A102" s="23" t="s">
        <v>309</v>
      </c>
      <c r="B102" s="14" t="s">
        <v>24</v>
      </c>
      <c r="C102" s="15" t="s">
        <v>127</v>
      </c>
      <c r="D102" s="14" t="s">
        <v>34</v>
      </c>
      <c r="E102" s="16" t="s">
        <v>35</v>
      </c>
      <c r="F102" s="14" t="s">
        <v>311</v>
      </c>
      <c r="G102" s="14">
        <v>220.0</v>
      </c>
      <c r="H102" s="17">
        <v>1007.0</v>
      </c>
      <c r="I102" s="18">
        <v>0.14</v>
      </c>
      <c r="J102" s="19">
        <v>23.0</v>
      </c>
      <c r="K102" s="19">
        <v>27.0</v>
      </c>
      <c r="L102" s="14" t="s">
        <v>29</v>
      </c>
      <c r="M102" s="18">
        <v>67.3</v>
      </c>
      <c r="N102" s="18">
        <v>32.7</v>
      </c>
      <c r="O102" s="14" t="s">
        <v>30</v>
      </c>
      <c r="P102" s="20">
        <f t="shared" si="1"/>
        <v>1174.635734</v>
      </c>
      <c r="Q102" s="21">
        <f t="shared" si="2"/>
        <v>117.5924005</v>
      </c>
      <c r="R102" s="16">
        <v>1145.09375</v>
      </c>
      <c r="S102" s="16">
        <v>-245.8125</v>
      </c>
      <c r="T102" s="16">
        <v>-90.03125</v>
      </c>
      <c r="U102" s="18" t="s">
        <v>38</v>
      </c>
      <c r="V102" s="17">
        <v>1666.0</v>
      </c>
      <c r="W102" s="22" t="s">
        <v>151</v>
      </c>
    </row>
    <row r="103">
      <c r="A103" s="23" t="s">
        <v>312</v>
      </c>
      <c r="B103" s="14" t="s">
        <v>51</v>
      </c>
      <c r="C103" s="15" t="s">
        <v>127</v>
      </c>
      <c r="D103" s="14" t="s">
        <v>59</v>
      </c>
      <c r="E103" s="14" t="s">
        <v>137</v>
      </c>
      <c r="F103" s="14" t="s">
        <v>313</v>
      </c>
      <c r="G103" s="14">
        <v>292.0</v>
      </c>
      <c r="H103" s="17">
        <v>1821.0</v>
      </c>
      <c r="I103" s="18">
        <v>0.27</v>
      </c>
      <c r="J103" s="19">
        <v>15.6</v>
      </c>
      <c r="K103" s="19">
        <v>15.6</v>
      </c>
      <c r="L103" s="14" t="s">
        <v>29</v>
      </c>
      <c r="M103" s="18">
        <v>67.02</v>
      </c>
      <c r="N103" s="18">
        <v>32.98</v>
      </c>
      <c r="O103" s="14" t="s">
        <v>30</v>
      </c>
      <c r="P103" s="20">
        <f t="shared" si="1"/>
        <v>1177.14068</v>
      </c>
      <c r="Q103" s="21">
        <f t="shared" si="2"/>
        <v>423.0486983</v>
      </c>
      <c r="R103" s="14">
        <v>1121.8125</v>
      </c>
      <c r="S103" s="14">
        <v>-217.125</v>
      </c>
      <c r="T103" s="14">
        <v>282.9375</v>
      </c>
      <c r="U103" s="18">
        <v>27.05</v>
      </c>
      <c r="V103" s="17">
        <v>4786.0</v>
      </c>
      <c r="W103" s="24"/>
    </row>
    <row r="104">
      <c r="A104" s="23" t="s">
        <v>314</v>
      </c>
      <c r="B104" s="14" t="s">
        <v>24</v>
      </c>
      <c r="C104" s="15" t="s">
        <v>70</v>
      </c>
      <c r="D104" s="14" t="s">
        <v>59</v>
      </c>
      <c r="E104" s="14" t="s">
        <v>100</v>
      </c>
      <c r="F104" s="14" t="s">
        <v>315</v>
      </c>
      <c r="G104" s="14">
        <v>294.0</v>
      </c>
      <c r="H104" s="17">
        <v>1966.0</v>
      </c>
      <c r="I104" s="18">
        <v>0.29</v>
      </c>
      <c r="J104" s="19">
        <v>25.8</v>
      </c>
      <c r="K104" s="19" t="s">
        <v>316</v>
      </c>
      <c r="L104" s="14" t="s">
        <v>29</v>
      </c>
      <c r="M104" s="18">
        <v>66.82</v>
      </c>
      <c r="N104" s="18">
        <v>33.18</v>
      </c>
      <c r="O104" s="14" t="s">
        <v>30</v>
      </c>
      <c r="P104" s="20">
        <f t="shared" si="1"/>
        <v>1177.547015</v>
      </c>
      <c r="Q104" s="21">
        <f t="shared" si="2"/>
        <v>100.4695762</v>
      </c>
      <c r="R104" s="16">
        <v>1150.75</v>
      </c>
      <c r="S104" s="16">
        <v>-124.03125</v>
      </c>
      <c r="T104" s="16">
        <v>-216.8125</v>
      </c>
      <c r="U104" s="18">
        <v>26.82</v>
      </c>
      <c r="V104" s="17">
        <v>3298.0</v>
      </c>
      <c r="W104" s="24"/>
    </row>
    <row r="105">
      <c r="A105" s="23" t="s">
        <v>317</v>
      </c>
      <c r="B105" s="14" t="s">
        <v>24</v>
      </c>
      <c r="C105" s="15" t="s">
        <v>318</v>
      </c>
      <c r="D105" s="14" t="s">
        <v>59</v>
      </c>
      <c r="E105" s="16" t="s">
        <v>182</v>
      </c>
      <c r="F105" s="14" t="s">
        <v>319</v>
      </c>
      <c r="G105" s="14">
        <v>291.0</v>
      </c>
      <c r="H105" s="17">
        <v>1194.0</v>
      </c>
      <c r="I105" s="18">
        <v>0.17</v>
      </c>
      <c r="J105" s="19">
        <v>90.0</v>
      </c>
      <c r="K105" s="19">
        <v>1.2</v>
      </c>
      <c r="L105" s="14" t="s">
        <v>29</v>
      </c>
      <c r="M105" s="18">
        <v>67.02</v>
      </c>
      <c r="N105" s="18">
        <v>32.98</v>
      </c>
      <c r="O105" s="14" t="s">
        <v>30</v>
      </c>
      <c r="P105" s="20">
        <f t="shared" si="1"/>
        <v>1178.912821</v>
      </c>
      <c r="Q105" s="21">
        <f t="shared" si="2"/>
        <v>325.2226596</v>
      </c>
      <c r="R105" s="30">
        <v>1153.15625</v>
      </c>
      <c r="S105" s="30">
        <v>-158.53125</v>
      </c>
      <c r="T105" s="30">
        <v>186.90625</v>
      </c>
      <c r="U105" s="18">
        <v>26.89</v>
      </c>
      <c r="V105" s="17">
        <v>1786.0</v>
      </c>
      <c r="W105" s="24"/>
    </row>
    <row r="106">
      <c r="A106" s="23" t="s">
        <v>320</v>
      </c>
      <c r="B106" s="14" t="s">
        <v>24</v>
      </c>
      <c r="C106" s="15" t="s">
        <v>321</v>
      </c>
      <c r="D106" s="14" t="s">
        <v>26</v>
      </c>
      <c r="E106" s="14" t="s">
        <v>322</v>
      </c>
      <c r="F106" s="14" t="s">
        <v>323</v>
      </c>
      <c r="G106" s="14">
        <v>300.0</v>
      </c>
      <c r="H106" s="17">
        <v>2052.0</v>
      </c>
      <c r="I106" s="18">
        <v>0.25</v>
      </c>
      <c r="J106" s="19">
        <v>5.5</v>
      </c>
      <c r="K106" s="19">
        <v>5.5</v>
      </c>
      <c r="L106" s="14" t="s">
        <v>29</v>
      </c>
      <c r="M106" s="18">
        <v>91.0</v>
      </c>
      <c r="N106" s="18">
        <v>9.0</v>
      </c>
      <c r="O106" s="14" t="s">
        <v>30</v>
      </c>
      <c r="P106" s="20">
        <f t="shared" si="1"/>
        <v>1185.022958</v>
      </c>
      <c r="Q106" s="21">
        <f t="shared" si="2"/>
        <v>118.6861835</v>
      </c>
      <c r="R106" s="16">
        <v>1147.09375</v>
      </c>
      <c r="S106" s="16">
        <v>-252.8125</v>
      </c>
      <c r="T106" s="16">
        <v>-156.65625</v>
      </c>
      <c r="U106" s="18">
        <v>26.87</v>
      </c>
      <c r="V106" s="17">
        <v>886.0</v>
      </c>
      <c r="W106" s="24"/>
    </row>
    <row r="107">
      <c r="A107" s="23" t="s">
        <v>324</v>
      </c>
      <c r="B107" s="14" t="s">
        <v>51</v>
      </c>
      <c r="C107" s="15" t="s">
        <v>268</v>
      </c>
      <c r="D107" s="14" t="s">
        <v>59</v>
      </c>
      <c r="E107" s="16" t="s">
        <v>182</v>
      </c>
      <c r="F107" s="14" t="s">
        <v>325</v>
      </c>
      <c r="G107" s="14">
        <v>283.0</v>
      </c>
      <c r="H107" s="17">
        <v>2601.0</v>
      </c>
      <c r="I107" s="18">
        <v>0.4</v>
      </c>
      <c r="J107" s="19">
        <v>55.4</v>
      </c>
      <c r="K107" s="19" t="s">
        <v>326</v>
      </c>
      <c r="L107" s="14" t="s">
        <v>29</v>
      </c>
      <c r="M107" s="18">
        <v>66.72</v>
      </c>
      <c r="N107" s="18">
        <v>33.28</v>
      </c>
      <c r="O107" s="14" t="s">
        <v>30</v>
      </c>
      <c r="P107" s="20">
        <f t="shared" si="1"/>
        <v>1189.290428</v>
      </c>
      <c r="Q107" s="21">
        <f t="shared" si="2"/>
        <v>127.8503802</v>
      </c>
      <c r="R107" s="16">
        <v>1154.96875</v>
      </c>
      <c r="S107" s="16">
        <v>-259.96875</v>
      </c>
      <c r="T107" s="16">
        <v>-113.46875</v>
      </c>
      <c r="U107" s="18">
        <v>25.08</v>
      </c>
      <c r="V107" s="17">
        <v>452.0</v>
      </c>
      <c r="W107" s="24"/>
    </row>
    <row r="108">
      <c r="A108" s="23" t="s">
        <v>324</v>
      </c>
      <c r="B108" s="14" t="s">
        <v>51</v>
      </c>
      <c r="C108" s="15" t="s">
        <v>327</v>
      </c>
      <c r="D108" s="14" t="s">
        <v>328</v>
      </c>
      <c r="E108" s="16" t="s">
        <v>27</v>
      </c>
      <c r="F108" s="14" t="s">
        <v>325</v>
      </c>
      <c r="G108" s="14">
        <v>273.0</v>
      </c>
      <c r="H108" s="17">
        <v>1626.0</v>
      </c>
      <c r="I108" s="18">
        <v>0.24</v>
      </c>
      <c r="J108" s="19">
        <v>17.8</v>
      </c>
      <c r="K108" s="19" t="s">
        <v>329</v>
      </c>
      <c r="L108" s="14" t="s">
        <v>29</v>
      </c>
      <c r="M108" s="18">
        <v>66.72</v>
      </c>
      <c r="N108" s="18">
        <v>33.28</v>
      </c>
      <c r="O108" s="14" t="s">
        <v>30</v>
      </c>
      <c r="P108" s="20">
        <f t="shared" si="1"/>
        <v>1189.290428</v>
      </c>
      <c r="Q108" s="21">
        <f t="shared" si="2"/>
        <v>127.8503802</v>
      </c>
      <c r="R108" s="16">
        <v>1154.96875</v>
      </c>
      <c r="S108" s="16">
        <v>-259.96875</v>
      </c>
      <c r="T108" s="16">
        <v>-113.46875</v>
      </c>
      <c r="U108" s="18">
        <v>25.08</v>
      </c>
      <c r="V108" s="17">
        <v>452.0</v>
      </c>
      <c r="W108" s="24"/>
    </row>
    <row r="109">
      <c r="A109" s="23" t="s">
        <v>330</v>
      </c>
      <c r="B109" s="14" t="s">
        <v>24</v>
      </c>
      <c r="C109" s="15" t="s">
        <v>127</v>
      </c>
      <c r="D109" s="14" t="s">
        <v>59</v>
      </c>
      <c r="E109" s="14" t="s">
        <v>85</v>
      </c>
      <c r="F109" s="14" t="s">
        <v>331</v>
      </c>
      <c r="G109" s="14">
        <v>297.0</v>
      </c>
      <c r="H109" s="17">
        <v>2442.0</v>
      </c>
      <c r="I109" s="18">
        <v>0.37</v>
      </c>
      <c r="J109" s="19">
        <v>67.6</v>
      </c>
      <c r="K109" s="19">
        <v>67.6</v>
      </c>
      <c r="L109" s="14" t="s">
        <v>29</v>
      </c>
      <c r="M109" s="18">
        <v>67.25</v>
      </c>
      <c r="N109" s="18">
        <v>32.75</v>
      </c>
      <c r="O109" s="14" t="s">
        <v>30</v>
      </c>
      <c r="P109" s="20">
        <f t="shared" si="1"/>
        <v>1200.947769</v>
      </c>
      <c r="Q109" s="21">
        <f t="shared" si="2"/>
        <v>104.3228631</v>
      </c>
      <c r="R109" s="16">
        <v>1186.6875</v>
      </c>
      <c r="S109" s="16">
        <v>-166.1875</v>
      </c>
      <c r="T109" s="16">
        <v>-80.1875</v>
      </c>
      <c r="U109" s="18" t="s">
        <v>38</v>
      </c>
      <c r="V109" s="17">
        <v>1884.0</v>
      </c>
      <c r="W109" s="24"/>
    </row>
    <row r="110">
      <c r="A110" s="23" t="s">
        <v>332</v>
      </c>
      <c r="B110" s="14" t="s">
        <v>47</v>
      </c>
      <c r="C110" s="15" t="s">
        <v>127</v>
      </c>
      <c r="D110" s="14" t="s">
        <v>42</v>
      </c>
      <c r="E110" s="14" t="s">
        <v>219</v>
      </c>
      <c r="F110" s="14" t="s">
        <v>333</v>
      </c>
      <c r="G110" s="14">
        <v>280.0</v>
      </c>
      <c r="H110" s="17">
        <v>1800.0</v>
      </c>
      <c r="I110" s="18">
        <v>0.26</v>
      </c>
      <c r="J110" s="19">
        <v>3.6</v>
      </c>
      <c r="K110" s="19">
        <v>6.0</v>
      </c>
      <c r="L110" s="14" t="s">
        <v>29</v>
      </c>
      <c r="M110" s="18">
        <v>67.14</v>
      </c>
      <c r="N110" s="18">
        <v>32.86</v>
      </c>
      <c r="O110" s="14" t="s">
        <v>30</v>
      </c>
      <c r="P110" s="20">
        <f t="shared" si="1"/>
        <v>1203.652315</v>
      </c>
      <c r="Q110" s="21">
        <f t="shared" si="2"/>
        <v>347.6553006</v>
      </c>
      <c r="R110" s="16">
        <v>1073.21875</v>
      </c>
      <c r="S110" s="16">
        <v>-392.25</v>
      </c>
      <c r="T110" s="16">
        <v>-378.3125</v>
      </c>
      <c r="U110" s="18" t="s">
        <v>38</v>
      </c>
      <c r="V110" s="17">
        <v>12570.0</v>
      </c>
      <c r="W110" s="22" t="s">
        <v>295</v>
      </c>
    </row>
    <row r="111">
      <c r="A111" s="23" t="s">
        <v>332</v>
      </c>
      <c r="B111" s="14" t="s">
        <v>47</v>
      </c>
      <c r="C111" s="15" t="s">
        <v>99</v>
      </c>
      <c r="D111" s="14" t="s">
        <v>42</v>
      </c>
      <c r="E111" s="14" t="s">
        <v>114</v>
      </c>
      <c r="F111" s="14" t="s">
        <v>333</v>
      </c>
      <c r="G111" s="14">
        <v>280.0</v>
      </c>
      <c r="H111" s="17">
        <v>1496.0</v>
      </c>
      <c r="I111" s="18">
        <v>0.22</v>
      </c>
      <c r="J111" s="19">
        <v>3.6</v>
      </c>
      <c r="K111" s="19" t="s">
        <v>334</v>
      </c>
      <c r="L111" s="14" t="s">
        <v>29</v>
      </c>
      <c r="M111" s="18">
        <v>67.14</v>
      </c>
      <c r="N111" s="18">
        <v>32.86</v>
      </c>
      <c r="O111" s="14" t="s">
        <v>30</v>
      </c>
      <c r="P111" s="20">
        <f t="shared" si="1"/>
        <v>1203.652315</v>
      </c>
      <c r="Q111" s="21">
        <f t="shared" si="2"/>
        <v>347.6553006</v>
      </c>
      <c r="R111" s="16">
        <v>1073.21875</v>
      </c>
      <c r="S111" s="16">
        <v>-392.25</v>
      </c>
      <c r="T111" s="16">
        <v>-378.3125</v>
      </c>
      <c r="U111" s="18" t="s">
        <v>38</v>
      </c>
      <c r="V111" s="17">
        <v>12570.0</v>
      </c>
      <c r="W111" s="22" t="s">
        <v>296</v>
      </c>
    </row>
    <row r="112">
      <c r="A112" s="23" t="s">
        <v>335</v>
      </c>
      <c r="B112" s="14" t="s">
        <v>51</v>
      </c>
      <c r="C112" s="15" t="s">
        <v>246</v>
      </c>
      <c r="D112" s="14" t="s">
        <v>59</v>
      </c>
      <c r="E112" s="14" t="s">
        <v>226</v>
      </c>
      <c r="F112" s="14" t="s">
        <v>336</v>
      </c>
      <c r="G112" s="14">
        <v>291.0</v>
      </c>
      <c r="H112" s="17">
        <v>2698.0</v>
      </c>
      <c r="I112" s="18">
        <v>0.41</v>
      </c>
      <c r="J112" s="19">
        <v>8.2</v>
      </c>
      <c r="K112" s="19">
        <v>-8.2</v>
      </c>
      <c r="L112" s="14" t="s">
        <v>29</v>
      </c>
      <c r="M112" s="18">
        <v>66.57</v>
      </c>
      <c r="N112" s="18">
        <v>33.43</v>
      </c>
      <c r="O112" s="14" t="s">
        <v>30</v>
      </c>
      <c r="P112" s="20">
        <f t="shared" si="1"/>
        <v>1204.422402</v>
      </c>
      <c r="Q112" s="21">
        <f t="shared" si="2"/>
        <v>318.4352076</v>
      </c>
      <c r="R112" s="16">
        <v>1172.03125</v>
      </c>
      <c r="S112" s="16">
        <v>-221.34375</v>
      </c>
      <c r="T112" s="16">
        <v>167.28125</v>
      </c>
      <c r="U112" s="18" t="s">
        <v>38</v>
      </c>
      <c r="V112" s="17">
        <v>8616.0</v>
      </c>
      <c r="W112" s="24"/>
    </row>
    <row r="113">
      <c r="A113" s="23" t="s">
        <v>337</v>
      </c>
      <c r="B113" s="14" t="s">
        <v>24</v>
      </c>
      <c r="C113" s="15" t="s">
        <v>338</v>
      </c>
      <c r="D113" s="14" t="s">
        <v>80</v>
      </c>
      <c r="E113" s="14" t="s">
        <v>140</v>
      </c>
      <c r="F113" s="14" t="s">
        <v>339</v>
      </c>
      <c r="G113" s="14">
        <v>285.0</v>
      </c>
      <c r="H113" s="17">
        <v>1791.0</v>
      </c>
      <c r="I113" s="18">
        <v>0.22</v>
      </c>
      <c r="J113" s="19">
        <v>14.1</v>
      </c>
      <c r="K113" s="19" t="s">
        <v>340</v>
      </c>
      <c r="L113" s="14" t="s">
        <v>29</v>
      </c>
      <c r="M113" s="18">
        <v>91.25</v>
      </c>
      <c r="N113" s="18">
        <v>8.75</v>
      </c>
      <c r="O113" s="14" t="s">
        <v>30</v>
      </c>
      <c r="P113" s="20">
        <f t="shared" si="1"/>
        <v>1218.992978</v>
      </c>
      <c r="Q113" s="21">
        <f t="shared" si="2"/>
        <v>213.1624646</v>
      </c>
      <c r="R113" s="16">
        <v>1180.5625</v>
      </c>
      <c r="S113" s="16">
        <v>-303.34375</v>
      </c>
      <c r="T113" s="16">
        <v>-14.09375</v>
      </c>
      <c r="U113" s="18">
        <v>26.93</v>
      </c>
      <c r="V113" s="17">
        <v>1640.0</v>
      </c>
      <c r="W113" s="24"/>
    </row>
    <row r="114">
      <c r="A114" s="23" t="s">
        <v>341</v>
      </c>
      <c r="B114" s="14" t="s">
        <v>47</v>
      </c>
      <c r="C114" s="15" t="s">
        <v>127</v>
      </c>
      <c r="D114" s="14" t="s">
        <v>59</v>
      </c>
      <c r="E114" s="14" t="s">
        <v>76</v>
      </c>
      <c r="F114" s="14" t="s">
        <v>342</v>
      </c>
      <c r="G114" s="14">
        <v>228.0</v>
      </c>
      <c r="H114" s="17">
        <v>2328.0</v>
      </c>
      <c r="I114" s="18">
        <v>0.35</v>
      </c>
      <c r="J114" s="19">
        <v>83.9</v>
      </c>
      <c r="K114" s="19">
        <v>0.8</v>
      </c>
      <c r="L114" s="14" t="s">
        <v>29</v>
      </c>
      <c r="M114" s="18">
        <v>65.92</v>
      </c>
      <c r="N114" s="18">
        <v>34.08</v>
      </c>
      <c r="O114" s="14" t="s">
        <v>30</v>
      </c>
      <c r="P114" s="20">
        <f t="shared" si="1"/>
        <v>1223.337955</v>
      </c>
      <c r="Q114" s="21">
        <f t="shared" si="2"/>
        <v>129.8839062</v>
      </c>
      <c r="R114" s="14">
        <v>1212.90625</v>
      </c>
      <c r="S114" s="14">
        <v>-142.78125</v>
      </c>
      <c r="T114" s="14">
        <v>-70.90625</v>
      </c>
      <c r="U114" s="18" t="s">
        <v>38</v>
      </c>
      <c r="V114" s="17">
        <v>474.0</v>
      </c>
      <c r="W114" s="24"/>
    </row>
    <row r="115">
      <c r="A115" s="23" t="s">
        <v>343</v>
      </c>
      <c r="B115" s="14" t="s">
        <v>51</v>
      </c>
      <c r="C115" s="15" t="s">
        <v>268</v>
      </c>
      <c r="D115" s="14" t="s">
        <v>59</v>
      </c>
      <c r="E115" s="14" t="s">
        <v>344</v>
      </c>
      <c r="F115" s="14" t="s">
        <v>345</v>
      </c>
      <c r="G115" s="14">
        <v>298.0</v>
      </c>
      <c r="H115" s="17">
        <v>1952.0</v>
      </c>
      <c r="I115" s="18">
        <v>0.29</v>
      </c>
      <c r="J115" s="19">
        <v>46.1</v>
      </c>
      <c r="K115" s="19" t="s">
        <v>346</v>
      </c>
      <c r="L115" s="14" t="s">
        <v>29</v>
      </c>
      <c r="M115" s="18">
        <v>67.21</v>
      </c>
      <c r="N115" s="18">
        <v>32.79</v>
      </c>
      <c r="O115" s="14" t="s">
        <v>30</v>
      </c>
      <c r="P115" s="20">
        <f t="shared" si="1"/>
        <v>1224.222085</v>
      </c>
      <c r="Q115" s="21">
        <f t="shared" si="2"/>
        <v>126.60227</v>
      </c>
      <c r="R115" s="16">
        <v>1206.46875</v>
      </c>
      <c r="S115" s="16">
        <v>-190.59375</v>
      </c>
      <c r="T115" s="16">
        <v>-82.625</v>
      </c>
      <c r="U115" s="18" t="s">
        <v>38</v>
      </c>
      <c r="V115" s="17">
        <v>4432.0</v>
      </c>
      <c r="W115" s="24"/>
    </row>
    <row r="116">
      <c r="A116" s="23" t="s">
        <v>347</v>
      </c>
      <c r="B116" s="14" t="s">
        <v>24</v>
      </c>
      <c r="C116" s="15" t="s">
        <v>348</v>
      </c>
      <c r="D116" s="14" t="s">
        <v>80</v>
      </c>
      <c r="E116" s="16" t="s">
        <v>109</v>
      </c>
      <c r="F116" s="14" t="s">
        <v>349</v>
      </c>
      <c r="G116" s="14">
        <v>294.0</v>
      </c>
      <c r="H116" s="17">
        <v>2378.0</v>
      </c>
      <c r="I116" s="18">
        <v>0.29</v>
      </c>
      <c r="J116" s="19">
        <v>2.5</v>
      </c>
      <c r="K116" s="19">
        <v>-2.5</v>
      </c>
      <c r="L116" s="14" t="s">
        <v>29</v>
      </c>
      <c r="M116" s="18">
        <v>91.2</v>
      </c>
      <c r="N116" s="18">
        <v>8.8</v>
      </c>
      <c r="O116" s="14" t="s">
        <v>30</v>
      </c>
      <c r="P116" s="20">
        <f t="shared" si="1"/>
        <v>1224.308693</v>
      </c>
      <c r="Q116" s="21">
        <f t="shared" si="2"/>
        <v>123.0263763</v>
      </c>
      <c r="R116" s="16">
        <v>1192.09375</v>
      </c>
      <c r="S116" s="16">
        <v>-209.15625</v>
      </c>
      <c r="T116" s="16">
        <v>-184.65625</v>
      </c>
      <c r="U116" s="18">
        <v>27.17</v>
      </c>
      <c r="V116" s="17">
        <v>314.0</v>
      </c>
      <c r="W116" s="24"/>
    </row>
    <row r="117">
      <c r="A117" s="23" t="s">
        <v>347</v>
      </c>
      <c r="B117" s="14" t="s">
        <v>24</v>
      </c>
      <c r="C117" s="15" t="s">
        <v>350</v>
      </c>
      <c r="D117" s="14" t="s">
        <v>80</v>
      </c>
      <c r="E117" s="16" t="s">
        <v>43</v>
      </c>
      <c r="F117" s="14" t="s">
        <v>349</v>
      </c>
      <c r="G117" s="14">
        <v>278.0</v>
      </c>
      <c r="H117" s="17">
        <v>2010.0</v>
      </c>
      <c r="I117" s="18">
        <v>0.24</v>
      </c>
      <c r="J117" s="19">
        <v>4.3</v>
      </c>
      <c r="K117" s="19" t="s">
        <v>351</v>
      </c>
      <c r="L117" s="14" t="s">
        <v>29</v>
      </c>
      <c r="M117" s="18">
        <v>91.2</v>
      </c>
      <c r="N117" s="18">
        <v>8.8</v>
      </c>
      <c r="O117" s="14" t="s">
        <v>30</v>
      </c>
      <c r="P117" s="20">
        <f t="shared" si="1"/>
        <v>1224.308693</v>
      </c>
      <c r="Q117" s="21">
        <f t="shared" si="2"/>
        <v>123.0263763</v>
      </c>
      <c r="R117" s="16">
        <v>1192.09375</v>
      </c>
      <c r="S117" s="16">
        <v>-209.15625</v>
      </c>
      <c r="T117" s="16">
        <v>-184.65625</v>
      </c>
      <c r="U117" s="18">
        <v>27.17</v>
      </c>
      <c r="V117" s="17">
        <v>314.0</v>
      </c>
      <c r="W117" s="24"/>
    </row>
    <row r="118">
      <c r="A118" s="23" t="s">
        <v>352</v>
      </c>
      <c r="B118" s="14" t="s">
        <v>47</v>
      </c>
      <c r="C118" s="15" t="s">
        <v>127</v>
      </c>
      <c r="D118" s="14" t="s">
        <v>59</v>
      </c>
      <c r="E118" s="14" t="s">
        <v>275</v>
      </c>
      <c r="F118" s="14" t="s">
        <v>353</v>
      </c>
      <c r="G118" s="14">
        <v>292.0</v>
      </c>
      <c r="H118" s="17">
        <v>1960.0</v>
      </c>
      <c r="I118" s="18">
        <v>0.29</v>
      </c>
      <c r="J118" s="19">
        <v>36.2</v>
      </c>
      <c r="K118" s="19">
        <v>36.2</v>
      </c>
      <c r="L118" s="14" t="s">
        <v>29</v>
      </c>
      <c r="M118" s="18">
        <v>66.96</v>
      </c>
      <c r="N118" s="18">
        <v>33.04</v>
      </c>
      <c r="O118" s="14" t="s">
        <v>30</v>
      </c>
      <c r="P118" s="20">
        <f t="shared" si="1"/>
        <v>1228.271624</v>
      </c>
      <c r="Q118" s="21">
        <f t="shared" si="2"/>
        <v>347.6026939</v>
      </c>
      <c r="R118" s="16">
        <v>1100.53125</v>
      </c>
      <c r="S118" s="16">
        <v>-425.0</v>
      </c>
      <c r="T118" s="16">
        <v>-341.84375</v>
      </c>
      <c r="U118" s="18" t="s">
        <v>38</v>
      </c>
      <c r="V118" s="17">
        <v>254.0</v>
      </c>
      <c r="W118" s="24"/>
    </row>
    <row r="119">
      <c r="A119" s="23" t="s">
        <v>352</v>
      </c>
      <c r="B119" s="14" t="s">
        <v>47</v>
      </c>
      <c r="C119" s="15" t="s">
        <v>99</v>
      </c>
      <c r="D119" s="14" t="s">
        <v>59</v>
      </c>
      <c r="E119" s="16" t="s">
        <v>43</v>
      </c>
      <c r="F119" s="14" t="s">
        <v>353</v>
      </c>
      <c r="G119" s="14">
        <v>280.0</v>
      </c>
      <c r="H119" s="17">
        <v>1871.0</v>
      </c>
      <c r="I119" s="18">
        <v>0.28</v>
      </c>
      <c r="J119" s="19">
        <v>42.8</v>
      </c>
      <c r="K119" s="19">
        <v>42.8</v>
      </c>
      <c r="L119" s="14" t="s">
        <v>29</v>
      </c>
      <c r="M119" s="18">
        <v>66.96</v>
      </c>
      <c r="N119" s="18">
        <v>33.04</v>
      </c>
      <c r="O119" s="14" t="s">
        <v>30</v>
      </c>
      <c r="P119" s="20">
        <f t="shared" si="1"/>
        <v>1228.271624</v>
      </c>
      <c r="Q119" s="21">
        <f t="shared" si="2"/>
        <v>347.6026939</v>
      </c>
      <c r="R119" s="16">
        <v>1100.53125</v>
      </c>
      <c r="S119" s="16">
        <v>-425.0</v>
      </c>
      <c r="T119" s="16">
        <v>-341.84375</v>
      </c>
      <c r="U119" s="18" t="s">
        <v>38</v>
      </c>
      <c r="V119" s="17">
        <v>254.0</v>
      </c>
      <c r="W119" s="24"/>
    </row>
    <row r="120">
      <c r="A120" s="25" t="s">
        <v>354</v>
      </c>
      <c r="B120" s="14" t="s">
        <v>24</v>
      </c>
      <c r="C120" s="15" t="s">
        <v>355</v>
      </c>
      <c r="D120" s="14" t="s">
        <v>80</v>
      </c>
      <c r="E120" s="16" t="s">
        <v>121</v>
      </c>
      <c r="F120" s="14" t="s">
        <v>356</v>
      </c>
      <c r="G120" s="14">
        <v>290.0</v>
      </c>
      <c r="H120" s="17">
        <v>1105.0</v>
      </c>
      <c r="I120" s="18">
        <v>0.13</v>
      </c>
      <c r="J120" s="19">
        <v>7.4</v>
      </c>
      <c r="K120" s="19">
        <v>-7.4</v>
      </c>
      <c r="L120" s="14" t="s">
        <v>29</v>
      </c>
      <c r="M120" s="18">
        <v>90.64</v>
      </c>
      <c r="N120" s="18">
        <v>9.36</v>
      </c>
      <c r="O120" s="14" t="s">
        <v>30</v>
      </c>
      <c r="P120" s="20">
        <f t="shared" si="1"/>
        <v>1228.474103</v>
      </c>
      <c r="Q120" s="21">
        <f t="shared" si="2"/>
        <v>128.6259225</v>
      </c>
      <c r="R120" s="16">
        <v>1196.6875</v>
      </c>
      <c r="S120" s="16">
        <v>-225.84375</v>
      </c>
      <c r="T120" s="16">
        <v>-161.5</v>
      </c>
      <c r="U120" s="18">
        <v>26.67</v>
      </c>
      <c r="V120" s="17">
        <v>574.0</v>
      </c>
      <c r="W120" s="24"/>
    </row>
    <row r="121">
      <c r="A121" s="25" t="s">
        <v>354</v>
      </c>
      <c r="B121" s="14" t="s">
        <v>24</v>
      </c>
      <c r="C121" s="15" t="s">
        <v>357</v>
      </c>
      <c r="D121" s="14" t="s">
        <v>80</v>
      </c>
      <c r="E121" s="16" t="s">
        <v>35</v>
      </c>
      <c r="F121" s="14" t="s">
        <v>356</v>
      </c>
      <c r="G121" s="14">
        <v>279.0</v>
      </c>
      <c r="H121" s="17">
        <v>1137.0</v>
      </c>
      <c r="I121" s="18">
        <v>0.13</v>
      </c>
      <c r="J121" s="19">
        <v>17.4</v>
      </c>
      <c r="K121" s="19">
        <v>-17.4</v>
      </c>
      <c r="L121" s="14" t="s">
        <v>29</v>
      </c>
      <c r="M121" s="18">
        <v>90.99</v>
      </c>
      <c r="N121" s="18">
        <v>9.01</v>
      </c>
      <c r="O121" s="14" t="s">
        <v>30</v>
      </c>
      <c r="P121" s="20">
        <f t="shared" si="1"/>
        <v>1228.474103</v>
      </c>
      <c r="Q121" s="21">
        <f t="shared" si="2"/>
        <v>128.6259225</v>
      </c>
      <c r="R121" s="16">
        <v>1196.6875</v>
      </c>
      <c r="S121" s="16">
        <v>-225.84375</v>
      </c>
      <c r="T121" s="16">
        <v>-161.5</v>
      </c>
      <c r="U121" s="18">
        <v>26.67</v>
      </c>
      <c r="V121" s="17">
        <v>574.0</v>
      </c>
      <c r="W121" s="24"/>
    </row>
    <row r="122">
      <c r="A122" s="23" t="s">
        <v>358</v>
      </c>
      <c r="B122" s="14" t="s">
        <v>47</v>
      </c>
      <c r="C122" s="15" t="s">
        <v>195</v>
      </c>
      <c r="D122" s="14" t="s">
        <v>59</v>
      </c>
      <c r="E122" s="14" t="s">
        <v>187</v>
      </c>
      <c r="F122" s="14" t="s">
        <v>359</v>
      </c>
      <c r="G122" s="14">
        <v>302.0</v>
      </c>
      <c r="H122" s="17">
        <v>1546.0</v>
      </c>
      <c r="I122" s="18">
        <v>0.22</v>
      </c>
      <c r="J122" s="19">
        <v>29.5</v>
      </c>
      <c r="K122" s="19" t="s">
        <v>360</v>
      </c>
      <c r="L122" s="14" t="s">
        <v>29</v>
      </c>
      <c r="M122" s="18">
        <v>67.73</v>
      </c>
      <c r="N122" s="18">
        <v>32.27</v>
      </c>
      <c r="O122" s="14" t="s">
        <v>30</v>
      </c>
      <c r="P122" s="20">
        <f t="shared" si="1"/>
        <v>1232.094836</v>
      </c>
      <c r="Q122" s="21">
        <f t="shared" si="2"/>
        <v>126.7402417</v>
      </c>
      <c r="R122" s="16">
        <v>1202.125</v>
      </c>
      <c r="S122" s="16">
        <v>-213.40625</v>
      </c>
      <c r="T122" s="16">
        <v>-165.5625</v>
      </c>
      <c r="U122" s="18">
        <v>26.18</v>
      </c>
      <c r="V122" s="17">
        <v>7996.0</v>
      </c>
      <c r="W122" s="24"/>
    </row>
    <row r="123">
      <c r="A123" s="23" t="s">
        <v>358</v>
      </c>
      <c r="B123" s="14" t="s">
        <v>47</v>
      </c>
      <c r="C123" s="15" t="s">
        <v>178</v>
      </c>
      <c r="D123" s="14" t="s">
        <v>59</v>
      </c>
      <c r="E123" s="16" t="s">
        <v>121</v>
      </c>
      <c r="F123" s="14" t="s">
        <v>359</v>
      </c>
      <c r="G123" s="14">
        <v>243.0</v>
      </c>
      <c r="H123" s="17">
        <v>1542.0</v>
      </c>
      <c r="I123" s="18">
        <v>0.22</v>
      </c>
      <c r="J123" s="19">
        <v>6.8</v>
      </c>
      <c r="K123" s="19">
        <v>10.4</v>
      </c>
      <c r="L123" s="14" t="s">
        <v>29</v>
      </c>
      <c r="M123" s="18">
        <v>67.73</v>
      </c>
      <c r="N123" s="18">
        <v>32.27</v>
      </c>
      <c r="O123" s="14" t="s">
        <v>30</v>
      </c>
      <c r="P123" s="20">
        <f t="shared" si="1"/>
        <v>1232.094836</v>
      </c>
      <c r="Q123" s="21">
        <f t="shared" si="2"/>
        <v>126.7402417</v>
      </c>
      <c r="R123" s="16">
        <v>1202.125</v>
      </c>
      <c r="S123" s="16">
        <v>-213.40625</v>
      </c>
      <c r="T123" s="16">
        <v>-165.5625</v>
      </c>
      <c r="U123" s="18">
        <v>26.18</v>
      </c>
      <c r="V123" s="17">
        <v>7996.0</v>
      </c>
      <c r="W123" s="22" t="s">
        <v>361</v>
      </c>
    </row>
    <row r="124">
      <c r="A124" s="23" t="s">
        <v>362</v>
      </c>
      <c r="B124" s="14" t="s">
        <v>47</v>
      </c>
      <c r="C124" s="15" t="s">
        <v>153</v>
      </c>
      <c r="D124" s="14" t="s">
        <v>34</v>
      </c>
      <c r="E124" s="16" t="s">
        <v>35</v>
      </c>
      <c r="F124" s="14" t="s">
        <v>363</v>
      </c>
      <c r="G124" s="14">
        <v>295.0</v>
      </c>
      <c r="H124" s="17">
        <v>2095.0</v>
      </c>
      <c r="I124" s="18">
        <v>0.31</v>
      </c>
      <c r="J124" s="19">
        <v>86.5</v>
      </c>
      <c r="K124" s="19" t="s">
        <v>364</v>
      </c>
      <c r="L124" s="14" t="s">
        <v>29</v>
      </c>
      <c r="M124" s="18">
        <v>66.16</v>
      </c>
      <c r="N124" s="18">
        <v>33.84</v>
      </c>
      <c r="O124" s="14" t="s">
        <v>30</v>
      </c>
      <c r="P124" s="20">
        <f t="shared" si="1"/>
        <v>1234.090532</v>
      </c>
      <c r="Q124" s="21">
        <f t="shared" si="2"/>
        <v>126.0038636</v>
      </c>
      <c r="R124" s="30">
        <v>1216.21875</v>
      </c>
      <c r="S124" s="30">
        <v>-182.125</v>
      </c>
      <c r="T124" s="30">
        <v>-103.0625</v>
      </c>
      <c r="U124" s="18" t="s">
        <v>38</v>
      </c>
      <c r="V124" s="17">
        <v>5848.0</v>
      </c>
      <c r="W124" s="24"/>
    </row>
    <row r="125">
      <c r="A125" s="23" t="s">
        <v>362</v>
      </c>
      <c r="B125" s="14" t="s">
        <v>47</v>
      </c>
      <c r="C125" s="15" t="s">
        <v>131</v>
      </c>
      <c r="D125" s="14" t="s">
        <v>59</v>
      </c>
      <c r="E125" s="16" t="s">
        <v>176</v>
      </c>
      <c r="F125" s="14" t="s">
        <v>363</v>
      </c>
      <c r="G125" s="14">
        <v>282.0</v>
      </c>
      <c r="H125" s="17">
        <v>1041.0</v>
      </c>
      <c r="I125" s="18">
        <v>0.15</v>
      </c>
      <c r="J125" s="19">
        <v>38.7</v>
      </c>
      <c r="K125" s="19" t="s">
        <v>365</v>
      </c>
      <c r="L125" s="14" t="s">
        <v>29</v>
      </c>
      <c r="M125" s="18">
        <v>67.24</v>
      </c>
      <c r="N125" s="18">
        <v>32.76</v>
      </c>
      <c r="O125" s="14" t="s">
        <v>30</v>
      </c>
      <c r="P125" s="20">
        <f t="shared" si="1"/>
        <v>1234.090532</v>
      </c>
      <c r="Q125" s="21">
        <f t="shared" si="2"/>
        <v>126.0038636</v>
      </c>
      <c r="R125" s="30">
        <v>1216.21875</v>
      </c>
      <c r="S125" s="30">
        <v>-182.125</v>
      </c>
      <c r="T125" s="30">
        <v>-103.0625</v>
      </c>
      <c r="U125" s="18" t="s">
        <v>38</v>
      </c>
      <c r="V125" s="17">
        <v>5848.0</v>
      </c>
      <c r="W125" s="24"/>
    </row>
    <row r="126">
      <c r="A126" s="23" t="s">
        <v>366</v>
      </c>
      <c r="B126" s="14" t="s">
        <v>24</v>
      </c>
      <c r="C126" s="15" t="s">
        <v>367</v>
      </c>
      <c r="D126" s="14" t="s">
        <v>42</v>
      </c>
      <c r="E126" s="14" t="s">
        <v>241</v>
      </c>
      <c r="F126" s="14" t="s">
        <v>368</v>
      </c>
      <c r="G126" s="14">
        <v>295.0</v>
      </c>
      <c r="H126" s="17">
        <v>1006.0</v>
      </c>
      <c r="I126" s="18">
        <v>0.14</v>
      </c>
      <c r="J126" s="19">
        <v>7.5</v>
      </c>
      <c r="K126" s="19">
        <v>7.5</v>
      </c>
      <c r="L126" s="14" t="s">
        <v>29</v>
      </c>
      <c r="M126" s="18">
        <v>67.13</v>
      </c>
      <c r="N126" s="18">
        <v>32.87</v>
      </c>
      <c r="O126" s="14" t="s">
        <v>30</v>
      </c>
      <c r="P126" s="20">
        <f t="shared" si="1"/>
        <v>1246.847088</v>
      </c>
      <c r="Q126" s="21">
        <f t="shared" si="2"/>
        <v>368.1490522</v>
      </c>
      <c r="R126" s="16">
        <v>1111.5</v>
      </c>
      <c r="S126" s="16">
        <v>-379.75</v>
      </c>
      <c r="T126" s="16">
        <v>-418.3125</v>
      </c>
      <c r="U126" s="18">
        <v>27.03</v>
      </c>
      <c r="V126" s="17">
        <v>1260.0</v>
      </c>
      <c r="W126" s="24"/>
    </row>
    <row r="127">
      <c r="A127" s="23" t="s">
        <v>369</v>
      </c>
      <c r="B127" s="14" t="s">
        <v>51</v>
      </c>
      <c r="C127" s="15" t="s">
        <v>231</v>
      </c>
      <c r="D127" s="14" t="s">
        <v>71</v>
      </c>
      <c r="E127" s="14" t="s">
        <v>370</v>
      </c>
      <c r="F127" s="14" t="s">
        <v>371</v>
      </c>
      <c r="G127" s="14">
        <v>235.0</v>
      </c>
      <c r="H127" s="17">
        <v>2082.0</v>
      </c>
      <c r="I127" s="18">
        <v>0.31</v>
      </c>
      <c r="J127" s="19">
        <v>3.1</v>
      </c>
      <c r="K127" s="19" t="s">
        <v>372</v>
      </c>
      <c r="L127" s="14" t="s">
        <v>29</v>
      </c>
      <c r="M127" s="18">
        <v>67.13</v>
      </c>
      <c r="N127" s="18">
        <v>32.87</v>
      </c>
      <c r="O127" s="14" t="s">
        <v>30</v>
      </c>
      <c r="P127" s="20">
        <f t="shared" si="1"/>
        <v>1264.568711</v>
      </c>
      <c r="Q127" s="21">
        <f t="shared" si="2"/>
        <v>180.3949903</v>
      </c>
      <c r="R127" s="16">
        <v>1237.75</v>
      </c>
      <c r="S127" s="16">
        <v>-247.375</v>
      </c>
      <c r="T127" s="16">
        <v>-76.90625</v>
      </c>
      <c r="U127" s="18">
        <v>26.48</v>
      </c>
      <c r="V127" s="17">
        <v>9706.0</v>
      </c>
      <c r="W127" s="24"/>
    </row>
    <row r="128">
      <c r="A128" s="23" t="s">
        <v>373</v>
      </c>
      <c r="B128" s="14" t="s">
        <v>24</v>
      </c>
      <c r="C128" s="15" t="s">
        <v>374</v>
      </c>
      <c r="D128" s="14" t="s">
        <v>80</v>
      </c>
      <c r="E128" s="14" t="s">
        <v>275</v>
      </c>
      <c r="F128" s="14" t="s">
        <v>375</v>
      </c>
      <c r="G128" s="14">
        <v>239.0</v>
      </c>
      <c r="H128" s="17">
        <v>1096.0</v>
      </c>
      <c r="I128" s="18">
        <v>0.13</v>
      </c>
      <c r="J128" s="19">
        <v>7.5</v>
      </c>
      <c r="K128" s="19">
        <v>7.5</v>
      </c>
      <c r="L128" s="14" t="s">
        <v>29</v>
      </c>
      <c r="M128" s="18">
        <v>90.98</v>
      </c>
      <c r="N128" s="18">
        <v>9.02</v>
      </c>
      <c r="O128" s="14" t="s">
        <v>30</v>
      </c>
      <c r="P128" s="20">
        <f t="shared" si="1"/>
        <v>1268.895384</v>
      </c>
      <c r="Q128" s="21">
        <f t="shared" si="2"/>
        <v>241.2430071</v>
      </c>
      <c r="R128" s="16">
        <v>1231.09375</v>
      </c>
      <c r="S128" s="16">
        <v>-307.21875</v>
      </c>
      <c r="T128" s="16">
        <v>-10.96875</v>
      </c>
      <c r="U128" s="18">
        <v>26.46</v>
      </c>
      <c r="V128" s="17">
        <v>228.0</v>
      </c>
      <c r="W128" s="24"/>
    </row>
    <row r="129">
      <c r="A129" s="23" t="s">
        <v>376</v>
      </c>
      <c r="B129" s="14" t="s">
        <v>51</v>
      </c>
      <c r="C129" s="15" t="s">
        <v>48</v>
      </c>
      <c r="D129" s="14" t="s">
        <v>71</v>
      </c>
      <c r="E129" s="14" t="s">
        <v>252</v>
      </c>
      <c r="F129" s="14" t="s">
        <v>377</v>
      </c>
      <c r="G129" s="14">
        <v>242.0</v>
      </c>
      <c r="H129" s="17">
        <v>1044.0</v>
      </c>
      <c r="I129" s="18">
        <v>0.15</v>
      </c>
      <c r="J129" s="19">
        <v>1.0</v>
      </c>
      <c r="K129" s="19" t="s">
        <v>150</v>
      </c>
      <c r="L129" s="14" t="s">
        <v>61</v>
      </c>
      <c r="M129" s="18">
        <v>67.38</v>
      </c>
      <c r="N129" s="18">
        <v>32.62</v>
      </c>
      <c r="O129" s="14" t="s">
        <v>30</v>
      </c>
      <c r="P129" s="20">
        <f t="shared" si="1"/>
        <v>1290.110761</v>
      </c>
      <c r="Q129" s="21">
        <f t="shared" si="2"/>
        <v>238.4700359</v>
      </c>
      <c r="R129" s="16">
        <v>1258.5</v>
      </c>
      <c r="S129" s="16">
        <v>-283.125</v>
      </c>
      <c r="T129" s="16">
        <v>-20.09375</v>
      </c>
      <c r="U129" s="18">
        <v>26.66</v>
      </c>
      <c r="V129" s="17">
        <v>5792.0</v>
      </c>
      <c r="W129" s="24"/>
    </row>
    <row r="130">
      <c r="A130" s="23" t="s">
        <v>378</v>
      </c>
      <c r="B130" s="14" t="s">
        <v>47</v>
      </c>
      <c r="C130" s="15" t="s">
        <v>268</v>
      </c>
      <c r="D130" s="14" t="s">
        <v>34</v>
      </c>
      <c r="E130" s="14" t="s">
        <v>158</v>
      </c>
      <c r="F130" s="14" t="s">
        <v>379</v>
      </c>
      <c r="G130" s="14">
        <v>287.0</v>
      </c>
      <c r="H130" s="17">
        <v>2247.0</v>
      </c>
      <c r="I130" s="18">
        <v>0.34</v>
      </c>
      <c r="J130" s="19">
        <v>94.6</v>
      </c>
      <c r="K130" s="19">
        <v>-94.6</v>
      </c>
      <c r="L130" s="14" t="s">
        <v>29</v>
      </c>
      <c r="M130" s="18">
        <v>65.7</v>
      </c>
      <c r="N130" s="18">
        <v>34.3</v>
      </c>
      <c r="O130" s="14" t="s">
        <v>30</v>
      </c>
      <c r="P130" s="20">
        <f t="shared" si="1"/>
        <v>1293.093172</v>
      </c>
      <c r="Q130" s="21">
        <f t="shared" si="2"/>
        <v>305.0988377</v>
      </c>
      <c r="R130" s="16">
        <v>1228.90625</v>
      </c>
      <c r="S130" s="16">
        <v>-401.4375</v>
      </c>
      <c r="T130" s="16">
        <v>-26.96875</v>
      </c>
      <c r="U130" s="18" t="s">
        <v>38</v>
      </c>
      <c r="V130" s="17">
        <v>6326.0</v>
      </c>
      <c r="W130" s="24"/>
    </row>
    <row r="131">
      <c r="A131" s="23" t="s">
        <v>380</v>
      </c>
      <c r="B131" s="14" t="s">
        <v>24</v>
      </c>
      <c r="C131" s="15" t="s">
        <v>381</v>
      </c>
      <c r="D131" s="14" t="s">
        <v>80</v>
      </c>
      <c r="E131" s="14" t="s">
        <v>382</v>
      </c>
      <c r="F131" s="14" t="s">
        <v>383</v>
      </c>
      <c r="G131" s="14">
        <v>224.0</v>
      </c>
      <c r="H131" s="17">
        <v>1248.0</v>
      </c>
      <c r="I131" s="18">
        <v>0.15</v>
      </c>
      <c r="J131" s="19">
        <v>4.2</v>
      </c>
      <c r="K131" s="19">
        <v>-4.2</v>
      </c>
      <c r="L131" s="14" t="s">
        <v>29</v>
      </c>
      <c r="M131" s="18">
        <v>90.93</v>
      </c>
      <c r="N131" s="18">
        <v>9.07</v>
      </c>
      <c r="O131" s="14" t="s">
        <v>30</v>
      </c>
      <c r="P131" s="20">
        <f t="shared" si="1"/>
        <v>1306.323918</v>
      </c>
      <c r="Q131" s="21">
        <f t="shared" si="2"/>
        <v>214.1956201</v>
      </c>
      <c r="R131" s="16">
        <v>1293.5625</v>
      </c>
      <c r="S131" s="16">
        <v>-175.625</v>
      </c>
      <c r="T131" s="16">
        <v>-48.3125</v>
      </c>
      <c r="U131" s="18">
        <v>26.17</v>
      </c>
      <c r="V131" s="17">
        <v>498.0</v>
      </c>
      <c r="W131" s="24"/>
    </row>
    <row r="132">
      <c r="A132" s="23" t="s">
        <v>384</v>
      </c>
      <c r="B132" s="14" t="s">
        <v>47</v>
      </c>
      <c r="C132" s="15" t="s">
        <v>33</v>
      </c>
      <c r="D132" s="14" t="s">
        <v>59</v>
      </c>
      <c r="E132" s="16" t="s">
        <v>269</v>
      </c>
      <c r="F132" s="14" t="s">
        <v>385</v>
      </c>
      <c r="G132" s="14">
        <v>276.0</v>
      </c>
      <c r="H132" s="17">
        <v>1212.0</v>
      </c>
      <c r="I132" s="18">
        <v>0.17</v>
      </c>
      <c r="J132" s="19">
        <v>50.3</v>
      </c>
      <c r="K132" s="19" t="s">
        <v>386</v>
      </c>
      <c r="L132" s="14" t="s">
        <v>29</v>
      </c>
      <c r="M132" s="18">
        <v>66.54</v>
      </c>
      <c r="N132" s="18">
        <v>33.46</v>
      </c>
      <c r="O132" s="14" t="s">
        <v>30</v>
      </c>
      <c r="P132" s="20">
        <f t="shared" si="1"/>
        <v>1313.734013</v>
      </c>
      <c r="Q132" s="21">
        <f t="shared" si="2"/>
        <v>224.8723466</v>
      </c>
      <c r="R132" s="16">
        <v>1301.71875</v>
      </c>
      <c r="S132" s="16">
        <v>-172.84375</v>
      </c>
      <c r="T132" s="16">
        <v>-39.375</v>
      </c>
      <c r="U132" s="18" t="s">
        <v>38</v>
      </c>
      <c r="V132" s="17">
        <v>5008.0</v>
      </c>
      <c r="W132" s="24"/>
    </row>
    <row r="133">
      <c r="A133" s="23" t="s">
        <v>387</v>
      </c>
      <c r="B133" s="14" t="s">
        <v>51</v>
      </c>
      <c r="C133" s="15" t="s">
        <v>41</v>
      </c>
      <c r="D133" s="14" t="s">
        <v>59</v>
      </c>
      <c r="E133" s="14" t="s">
        <v>388</v>
      </c>
      <c r="F133" s="14" t="s">
        <v>389</v>
      </c>
      <c r="G133" s="14">
        <v>248.0</v>
      </c>
      <c r="H133" s="17">
        <v>2137.0</v>
      </c>
      <c r="I133" s="18">
        <v>0.32</v>
      </c>
      <c r="J133" s="19">
        <v>57.6</v>
      </c>
      <c r="K133" s="19">
        <v>57.6</v>
      </c>
      <c r="L133" s="14" t="s">
        <v>29</v>
      </c>
      <c r="M133" s="18">
        <v>65.65</v>
      </c>
      <c r="N133" s="18">
        <v>34.35</v>
      </c>
      <c r="O133" s="14" t="s">
        <v>30</v>
      </c>
      <c r="P133" s="20">
        <f t="shared" si="1"/>
        <v>1317.131235</v>
      </c>
      <c r="Q133" s="21">
        <f t="shared" si="2"/>
        <v>222.629119</v>
      </c>
      <c r="R133" s="16">
        <v>1305.1875</v>
      </c>
      <c r="S133" s="16">
        <v>-169.125</v>
      </c>
      <c r="T133" s="16">
        <v>-52.125</v>
      </c>
      <c r="U133" s="18" t="s">
        <v>38</v>
      </c>
      <c r="V133" s="17">
        <v>5476.0</v>
      </c>
      <c r="W133" s="24"/>
    </row>
    <row r="134">
      <c r="A134" s="23" t="s">
        <v>390</v>
      </c>
      <c r="B134" s="14" t="s">
        <v>24</v>
      </c>
      <c r="C134" s="15" t="s">
        <v>391</v>
      </c>
      <c r="D134" s="14" t="s">
        <v>80</v>
      </c>
      <c r="E134" s="14" t="s">
        <v>388</v>
      </c>
      <c r="F134" s="14" t="s">
        <v>392</v>
      </c>
      <c r="G134" s="14">
        <v>296.0</v>
      </c>
      <c r="H134" s="17">
        <v>1293.0</v>
      </c>
      <c r="I134" s="18">
        <v>0.15</v>
      </c>
      <c r="J134" s="19">
        <v>1.2</v>
      </c>
      <c r="K134" s="19">
        <v>1.2</v>
      </c>
      <c r="L134" s="14" t="s">
        <v>61</v>
      </c>
      <c r="M134" s="18">
        <v>90.93</v>
      </c>
      <c r="N134" s="18">
        <v>9.07</v>
      </c>
      <c r="O134" s="14" t="s">
        <v>30</v>
      </c>
      <c r="P134" s="20">
        <f t="shared" si="1"/>
        <v>1318.893861</v>
      </c>
      <c r="Q134" s="21">
        <f t="shared" si="2"/>
        <v>293.0627016</v>
      </c>
      <c r="R134" s="16">
        <v>1250.0625</v>
      </c>
      <c r="S134" s="16">
        <v>-397.9375</v>
      </c>
      <c r="T134" s="16">
        <v>-135.90625</v>
      </c>
      <c r="U134" s="18">
        <v>28.85</v>
      </c>
      <c r="V134" s="17">
        <v>2052.0</v>
      </c>
      <c r="W134" s="24"/>
    </row>
    <row r="135">
      <c r="A135" s="23" t="s">
        <v>393</v>
      </c>
      <c r="B135" s="14" t="s">
        <v>51</v>
      </c>
      <c r="C135" s="15" t="s">
        <v>127</v>
      </c>
      <c r="D135" s="14" t="s">
        <v>71</v>
      </c>
      <c r="E135" s="16" t="s">
        <v>128</v>
      </c>
      <c r="F135" s="14" t="s">
        <v>394</v>
      </c>
      <c r="G135" s="14">
        <v>238.0</v>
      </c>
      <c r="H135" s="17">
        <v>1378.0</v>
      </c>
      <c r="I135" s="18">
        <v>0.2</v>
      </c>
      <c r="J135" s="19">
        <v>5.5</v>
      </c>
      <c r="K135" s="19" t="s">
        <v>395</v>
      </c>
      <c r="L135" s="14" t="s">
        <v>29</v>
      </c>
      <c r="M135" s="18">
        <v>67.1</v>
      </c>
      <c r="N135" s="18">
        <v>32.9</v>
      </c>
      <c r="O135" s="14" t="s">
        <v>30</v>
      </c>
      <c r="P135" s="20">
        <f t="shared" si="1"/>
        <v>1320.014119</v>
      </c>
      <c r="Q135" s="21">
        <f t="shared" si="2"/>
        <v>236.5446823</v>
      </c>
      <c r="R135" s="16">
        <v>1310.53125</v>
      </c>
      <c r="S135" s="16">
        <v>-155.5</v>
      </c>
      <c r="T135" s="16">
        <v>-27.65625</v>
      </c>
      <c r="U135" s="18">
        <v>25.87</v>
      </c>
      <c r="V135" s="17">
        <v>5328.0</v>
      </c>
      <c r="W135" s="24"/>
    </row>
    <row r="136">
      <c r="A136" s="23" t="s">
        <v>396</v>
      </c>
      <c r="B136" s="14" t="s">
        <v>51</v>
      </c>
      <c r="C136" s="15" t="s">
        <v>99</v>
      </c>
      <c r="D136" s="14" t="s">
        <v>42</v>
      </c>
      <c r="E136" s="14" t="s">
        <v>397</v>
      </c>
      <c r="F136" s="14" t="s">
        <v>398</v>
      </c>
      <c r="G136" s="14">
        <v>278.0</v>
      </c>
      <c r="H136" s="17">
        <v>1133.0</v>
      </c>
      <c r="I136" s="18">
        <v>0.16</v>
      </c>
      <c r="J136" s="19">
        <v>3.3</v>
      </c>
      <c r="K136" s="19" t="s">
        <v>399</v>
      </c>
      <c r="L136" s="14" t="s">
        <v>29</v>
      </c>
      <c r="M136" s="18">
        <v>67.7</v>
      </c>
      <c r="N136" s="18">
        <v>32.3</v>
      </c>
      <c r="O136" s="14" t="s">
        <v>30</v>
      </c>
      <c r="P136" s="20">
        <f t="shared" si="1"/>
        <v>1320.34355</v>
      </c>
      <c r="Q136" s="21">
        <f t="shared" si="2"/>
        <v>218.4260212</v>
      </c>
      <c r="R136" s="16">
        <v>1306.15625</v>
      </c>
      <c r="S136" s="16">
        <v>-179.21875</v>
      </c>
      <c r="T136" s="16">
        <v>-71.71875</v>
      </c>
      <c r="U136" s="18">
        <v>25.27</v>
      </c>
      <c r="V136" s="17">
        <v>11024.0</v>
      </c>
      <c r="W136" s="24"/>
    </row>
    <row r="137">
      <c r="A137" s="23" t="s">
        <v>400</v>
      </c>
      <c r="B137" s="14" t="s">
        <v>47</v>
      </c>
      <c r="C137" s="15" t="s">
        <v>192</v>
      </c>
      <c r="D137" s="14" t="s">
        <v>34</v>
      </c>
      <c r="E137" s="16" t="s">
        <v>182</v>
      </c>
      <c r="F137" s="14" t="s">
        <v>401</v>
      </c>
      <c r="G137" s="14">
        <v>277.0</v>
      </c>
      <c r="H137" s="17">
        <v>1574.0</v>
      </c>
      <c r="I137" s="18">
        <v>0.23</v>
      </c>
      <c r="J137" s="19">
        <v>142.5</v>
      </c>
      <c r="K137" s="19">
        <v>1.0</v>
      </c>
      <c r="L137" s="14" t="s">
        <v>29</v>
      </c>
      <c r="M137" s="18">
        <v>67.23</v>
      </c>
      <c r="N137" s="18">
        <v>32.77</v>
      </c>
      <c r="O137" s="14" t="s">
        <v>30</v>
      </c>
      <c r="P137" s="20">
        <f t="shared" si="1"/>
        <v>1329.108188</v>
      </c>
      <c r="Q137" s="21">
        <f t="shared" si="2"/>
        <v>229.532103</v>
      </c>
      <c r="R137" s="16">
        <v>1315.1875</v>
      </c>
      <c r="S137" s="16">
        <v>-180.9375</v>
      </c>
      <c r="T137" s="16">
        <v>-63.8125</v>
      </c>
      <c r="U137" s="18" t="s">
        <v>38</v>
      </c>
      <c r="V137" s="17">
        <v>11106.0</v>
      </c>
      <c r="W137" s="24"/>
    </row>
    <row r="138">
      <c r="A138" s="23" t="s">
        <v>402</v>
      </c>
      <c r="B138" s="14" t="s">
        <v>24</v>
      </c>
      <c r="C138" s="15" t="s">
        <v>228</v>
      </c>
      <c r="D138" s="14" t="s">
        <v>59</v>
      </c>
      <c r="E138" s="14" t="s">
        <v>140</v>
      </c>
      <c r="F138" s="14" t="s">
        <v>403</v>
      </c>
      <c r="G138" s="14">
        <v>245.0</v>
      </c>
      <c r="H138" s="17">
        <v>1325.0</v>
      </c>
      <c r="I138" s="18">
        <v>0.19</v>
      </c>
      <c r="J138" s="19">
        <v>44.2</v>
      </c>
      <c r="K138" s="19">
        <v>44.2</v>
      </c>
      <c r="L138" s="14" t="s">
        <v>29</v>
      </c>
      <c r="M138" s="18">
        <v>66.72</v>
      </c>
      <c r="N138" s="18">
        <v>33.28</v>
      </c>
      <c r="O138" s="14" t="s">
        <v>30</v>
      </c>
      <c r="P138" s="20">
        <f t="shared" si="1"/>
        <v>1329.673001</v>
      </c>
      <c r="Q138" s="21">
        <f t="shared" si="2"/>
        <v>230.6532037</v>
      </c>
      <c r="R138" s="16">
        <v>1315.75</v>
      </c>
      <c r="S138" s="16">
        <v>-181.5625</v>
      </c>
      <c r="T138" s="16">
        <v>-62.1875</v>
      </c>
      <c r="U138" s="18" t="s">
        <v>38</v>
      </c>
      <c r="V138" s="17">
        <v>9260.0</v>
      </c>
      <c r="W138" s="24"/>
    </row>
    <row r="139">
      <c r="A139" s="23" t="s">
        <v>404</v>
      </c>
      <c r="B139" s="14" t="s">
        <v>51</v>
      </c>
      <c r="C139" s="15" t="s">
        <v>192</v>
      </c>
      <c r="D139" s="14" t="s">
        <v>59</v>
      </c>
      <c r="E139" s="14" t="s">
        <v>269</v>
      </c>
      <c r="F139" s="14" t="s">
        <v>405</v>
      </c>
      <c r="G139" s="14">
        <v>298.0</v>
      </c>
      <c r="H139" s="17">
        <v>2291.0</v>
      </c>
      <c r="I139" s="18">
        <v>0.34</v>
      </c>
      <c r="J139" s="19">
        <v>16.4</v>
      </c>
      <c r="K139" s="19" t="s">
        <v>406</v>
      </c>
      <c r="L139" s="14" t="s">
        <v>29</v>
      </c>
      <c r="M139" s="18">
        <v>67.18</v>
      </c>
      <c r="N139" s="18">
        <v>32.82</v>
      </c>
      <c r="O139" s="14" t="s">
        <v>30</v>
      </c>
      <c r="P139" s="20">
        <f t="shared" si="1"/>
        <v>1333.949349</v>
      </c>
      <c r="Q139" s="21">
        <f t="shared" si="2"/>
        <v>288.644512</v>
      </c>
      <c r="R139" s="16">
        <v>1294.3125</v>
      </c>
      <c r="S139" s="16">
        <v>-322.46875</v>
      </c>
      <c r="T139" s="16">
        <v>-13.78125</v>
      </c>
      <c r="U139" s="18" t="s">
        <v>38</v>
      </c>
      <c r="V139" s="17">
        <v>5450.0</v>
      </c>
      <c r="W139" s="24"/>
    </row>
    <row r="140">
      <c r="A140" s="23" t="s">
        <v>407</v>
      </c>
      <c r="B140" s="14" t="s">
        <v>51</v>
      </c>
      <c r="C140" s="15" t="s">
        <v>131</v>
      </c>
      <c r="D140" s="14" t="s">
        <v>42</v>
      </c>
      <c r="E140" s="16" t="s">
        <v>176</v>
      </c>
      <c r="F140" s="14" t="s">
        <v>408</v>
      </c>
      <c r="G140" s="14">
        <v>290.0</v>
      </c>
      <c r="H140" s="17">
        <v>1292.0</v>
      </c>
      <c r="I140" s="18">
        <v>0.19</v>
      </c>
      <c r="J140" s="19">
        <v>4.3</v>
      </c>
      <c r="K140" s="19" t="s">
        <v>351</v>
      </c>
      <c r="L140" s="14" t="s">
        <v>29</v>
      </c>
      <c r="M140" s="18">
        <v>66.99</v>
      </c>
      <c r="N140" s="18">
        <v>33.01</v>
      </c>
      <c r="O140" s="14" t="s">
        <v>30</v>
      </c>
      <c r="P140" s="20">
        <f t="shared" si="1"/>
        <v>1341.584891</v>
      </c>
      <c r="Q140" s="21">
        <f t="shared" si="2"/>
        <v>256.3317191</v>
      </c>
      <c r="R140" s="16">
        <v>1329.46875</v>
      </c>
      <c r="S140" s="16">
        <v>-178.09375</v>
      </c>
      <c r="T140" s="16">
        <v>-25.40625</v>
      </c>
      <c r="U140" s="18">
        <v>26.54</v>
      </c>
      <c r="V140" s="17">
        <v>2292.0</v>
      </c>
      <c r="W140" s="24"/>
    </row>
    <row r="141">
      <c r="A141" s="23" t="s">
        <v>409</v>
      </c>
      <c r="B141" s="14" t="s">
        <v>47</v>
      </c>
      <c r="C141" s="15" t="s">
        <v>410</v>
      </c>
      <c r="D141" s="14" t="s">
        <v>411</v>
      </c>
      <c r="E141" s="16" t="s">
        <v>43</v>
      </c>
      <c r="F141" s="14" t="s">
        <v>412</v>
      </c>
      <c r="G141" s="14">
        <v>246.0</v>
      </c>
      <c r="H141" s="17">
        <v>2382.0</v>
      </c>
      <c r="I141" s="18">
        <v>0.31</v>
      </c>
      <c r="J141" s="19">
        <v>8.4</v>
      </c>
      <c r="K141" s="19">
        <v>8.5</v>
      </c>
      <c r="L141" s="14" t="s">
        <v>29</v>
      </c>
      <c r="M141" s="18">
        <v>86.02</v>
      </c>
      <c r="N141" s="18">
        <v>13.98</v>
      </c>
      <c r="O141" s="14" t="s">
        <v>413</v>
      </c>
      <c r="P141" s="20">
        <f t="shared" si="1"/>
        <v>1344.496166</v>
      </c>
      <c r="Q141" s="21">
        <f t="shared" si="2"/>
        <v>1175.896043</v>
      </c>
      <c r="R141" s="16">
        <v>573.59375</v>
      </c>
      <c r="S141" s="16">
        <v>-339.46875</v>
      </c>
      <c r="T141" s="16">
        <v>-1167.65625</v>
      </c>
      <c r="U141" s="18" t="s">
        <v>38</v>
      </c>
      <c r="V141" s="17">
        <v>12784.0</v>
      </c>
      <c r="W141" s="22" t="s">
        <v>414</v>
      </c>
    </row>
    <row r="142">
      <c r="A142" s="23" t="s">
        <v>415</v>
      </c>
      <c r="B142" s="14" t="s">
        <v>51</v>
      </c>
      <c r="C142" s="15" t="s">
        <v>127</v>
      </c>
      <c r="D142" s="14" t="s">
        <v>59</v>
      </c>
      <c r="E142" s="14" t="s">
        <v>76</v>
      </c>
      <c r="F142" s="14" t="s">
        <v>416</v>
      </c>
      <c r="G142" s="14">
        <v>290.0</v>
      </c>
      <c r="H142" s="17">
        <v>2031.0</v>
      </c>
      <c r="I142" s="18">
        <v>0.3</v>
      </c>
      <c r="J142" s="19">
        <v>14.8</v>
      </c>
      <c r="K142" s="19">
        <v>14.8</v>
      </c>
      <c r="L142" s="14" t="s">
        <v>29</v>
      </c>
      <c r="M142" s="18">
        <v>66.86</v>
      </c>
      <c r="N142" s="18">
        <v>33.14</v>
      </c>
      <c r="O142" s="14" t="s">
        <v>30</v>
      </c>
      <c r="P142" s="20">
        <f t="shared" si="1"/>
        <v>1345.889507</v>
      </c>
      <c r="Q142" s="21">
        <f t="shared" si="2"/>
        <v>256.9471196</v>
      </c>
      <c r="R142" s="30">
        <v>1334.75</v>
      </c>
      <c r="S142" s="30">
        <v>-169.53125</v>
      </c>
      <c r="T142" s="30">
        <v>-33.46875</v>
      </c>
      <c r="U142" s="18">
        <v>26.53</v>
      </c>
      <c r="V142" s="17">
        <v>7964.0</v>
      </c>
      <c r="W142" s="24"/>
    </row>
    <row r="143">
      <c r="A143" s="23" t="s">
        <v>417</v>
      </c>
      <c r="B143" s="14" t="s">
        <v>24</v>
      </c>
      <c r="C143" s="15" t="s">
        <v>410</v>
      </c>
      <c r="D143" s="14" t="s">
        <v>26</v>
      </c>
      <c r="E143" s="16" t="s">
        <v>114</v>
      </c>
      <c r="F143" s="14" t="s">
        <v>418</v>
      </c>
      <c r="G143" s="14">
        <v>221.0</v>
      </c>
      <c r="H143" s="17">
        <v>1304.0</v>
      </c>
      <c r="I143" s="18">
        <v>0.16</v>
      </c>
      <c r="J143" s="19">
        <v>2.7</v>
      </c>
      <c r="K143" s="19" t="s">
        <v>189</v>
      </c>
      <c r="L143" s="14" t="s">
        <v>29</v>
      </c>
      <c r="M143" s="18">
        <v>91.0</v>
      </c>
      <c r="N143" s="18">
        <v>9.0</v>
      </c>
      <c r="O143" s="14" t="s">
        <v>30</v>
      </c>
      <c r="P143" s="20">
        <f t="shared" si="1"/>
        <v>1349.575026</v>
      </c>
      <c r="Q143" s="21">
        <f t="shared" si="2"/>
        <v>271.8094353</v>
      </c>
      <c r="R143" s="16">
        <v>1333.75</v>
      </c>
      <c r="S143" s="16">
        <v>-205.84375</v>
      </c>
      <c r="T143" s="16">
        <v>-9.59375</v>
      </c>
      <c r="U143" s="18">
        <v>26.61</v>
      </c>
      <c r="V143" s="17">
        <v>850.0</v>
      </c>
      <c r="W143" s="24"/>
    </row>
    <row r="144">
      <c r="A144" s="23" t="s">
        <v>419</v>
      </c>
      <c r="B144" s="14" t="s">
        <v>24</v>
      </c>
      <c r="C144" s="15" t="s">
        <v>420</v>
      </c>
      <c r="D144" s="14" t="s">
        <v>26</v>
      </c>
      <c r="E144" s="16" t="s">
        <v>121</v>
      </c>
      <c r="F144" s="14" t="s">
        <v>421</v>
      </c>
      <c r="G144" s="14">
        <v>228.0</v>
      </c>
      <c r="H144" s="17">
        <v>1909.0</v>
      </c>
      <c r="I144" s="18">
        <v>0.23</v>
      </c>
      <c r="J144" s="19">
        <v>2.3</v>
      </c>
      <c r="K144" s="19" t="s">
        <v>422</v>
      </c>
      <c r="L144" s="14" t="s">
        <v>29</v>
      </c>
      <c r="M144" s="18">
        <v>91.17</v>
      </c>
      <c r="N144" s="18">
        <v>8.83</v>
      </c>
      <c r="O144" s="14" t="s">
        <v>30</v>
      </c>
      <c r="P144" s="20">
        <f t="shared" si="1"/>
        <v>1491.704427</v>
      </c>
      <c r="Q144" s="21">
        <f t="shared" si="2"/>
        <v>408.2809355</v>
      </c>
      <c r="R144" s="16">
        <v>1480.5</v>
      </c>
      <c r="S144" s="16">
        <v>-182.3125</v>
      </c>
      <c r="T144" s="16">
        <v>8.0</v>
      </c>
      <c r="U144" s="18">
        <v>29.18</v>
      </c>
      <c r="V144" s="17">
        <v>2920.0</v>
      </c>
      <c r="W144" s="24"/>
    </row>
    <row r="145">
      <c r="A145" s="23" t="s">
        <v>423</v>
      </c>
      <c r="B145" s="14" t="s">
        <v>24</v>
      </c>
      <c r="C145" s="15" t="s">
        <v>240</v>
      </c>
      <c r="D145" s="14" t="s">
        <v>80</v>
      </c>
      <c r="E145" s="16" t="s">
        <v>128</v>
      </c>
      <c r="F145" s="14" t="s">
        <v>424</v>
      </c>
      <c r="G145" s="14">
        <v>242.0</v>
      </c>
      <c r="H145" s="17">
        <v>2141.0</v>
      </c>
      <c r="I145" s="18">
        <v>0.26</v>
      </c>
      <c r="J145" s="19">
        <v>3.6</v>
      </c>
      <c r="K145" s="19" t="s">
        <v>425</v>
      </c>
      <c r="L145" s="14" t="s">
        <v>29</v>
      </c>
      <c r="M145" s="18">
        <v>91.06</v>
      </c>
      <c r="N145" s="18">
        <v>8.94</v>
      </c>
      <c r="O145" s="14" t="s">
        <v>30</v>
      </c>
      <c r="P145" s="20">
        <f t="shared" si="1"/>
        <v>1521.617899</v>
      </c>
      <c r="Q145" s="21">
        <f t="shared" si="2"/>
        <v>436.5438838</v>
      </c>
      <c r="R145" s="16">
        <v>1511.21875</v>
      </c>
      <c r="S145" s="16">
        <v>-177.4375</v>
      </c>
      <c r="T145" s="16">
        <v>7.40625</v>
      </c>
      <c r="U145" s="18">
        <v>28.8</v>
      </c>
      <c r="V145" s="17">
        <v>438.0</v>
      </c>
      <c r="W145" s="24"/>
    </row>
    <row r="146">
      <c r="A146" s="23" t="s">
        <v>426</v>
      </c>
      <c r="B146" s="14" t="s">
        <v>24</v>
      </c>
      <c r="C146" s="15" t="s">
        <v>41</v>
      </c>
      <c r="D146" s="14" t="s">
        <v>71</v>
      </c>
      <c r="E146" s="16" t="s">
        <v>128</v>
      </c>
      <c r="F146" s="14" t="s">
        <v>427</v>
      </c>
      <c r="G146" s="14">
        <v>239.0</v>
      </c>
      <c r="H146" s="17">
        <v>1473.0</v>
      </c>
      <c r="I146" s="18">
        <v>0.22</v>
      </c>
      <c r="J146" s="19">
        <v>4.9</v>
      </c>
      <c r="K146" s="19">
        <v>-4.9</v>
      </c>
      <c r="L146" s="14" t="s">
        <v>29</v>
      </c>
      <c r="M146" s="18">
        <v>64.18</v>
      </c>
      <c r="N146" s="18">
        <v>35.82</v>
      </c>
      <c r="O146" s="14" t="s">
        <v>30</v>
      </c>
      <c r="P146" s="20">
        <f t="shared" si="1"/>
        <v>1534.722799</v>
      </c>
      <c r="Q146" s="21">
        <f t="shared" si="2"/>
        <v>443.0323312</v>
      </c>
      <c r="R146" s="16">
        <v>1519.6875</v>
      </c>
      <c r="S146" s="16">
        <v>-214.0</v>
      </c>
      <c r="T146" s="16">
        <v>-11.3125</v>
      </c>
      <c r="U146" s="18">
        <v>25.54</v>
      </c>
      <c r="V146" s="17">
        <v>1046.0</v>
      </c>
      <c r="W146" s="24"/>
    </row>
    <row r="147">
      <c r="A147" s="23" t="s">
        <v>428</v>
      </c>
      <c r="B147" s="14" t="s">
        <v>24</v>
      </c>
      <c r="C147" s="15" t="s">
        <v>120</v>
      </c>
      <c r="D147" s="14" t="s">
        <v>80</v>
      </c>
      <c r="E147" s="16" t="s">
        <v>114</v>
      </c>
      <c r="F147" s="14" t="s">
        <v>356</v>
      </c>
      <c r="G147" s="14">
        <v>211.0</v>
      </c>
      <c r="H147" s="17">
        <v>1031.0</v>
      </c>
      <c r="I147" s="18">
        <v>0.12</v>
      </c>
      <c r="J147" s="19">
        <v>2.2</v>
      </c>
      <c r="K147" s="19">
        <v>2.2</v>
      </c>
      <c r="L147" s="14" t="s">
        <v>29</v>
      </c>
      <c r="M147" s="18">
        <v>90.95</v>
      </c>
      <c r="N147" s="18">
        <v>9.05</v>
      </c>
      <c r="O147" s="14" t="s">
        <v>30</v>
      </c>
      <c r="P147" s="20">
        <f t="shared" si="1"/>
        <v>1539.457921</v>
      </c>
      <c r="Q147" s="21">
        <f t="shared" si="2"/>
        <v>479.5983651</v>
      </c>
      <c r="R147" s="16">
        <v>1514.8125</v>
      </c>
      <c r="S147" s="16">
        <v>-263.875</v>
      </c>
      <c r="T147" s="16">
        <v>75.125</v>
      </c>
      <c r="U147" s="18">
        <v>26.68</v>
      </c>
      <c r="V147" s="17">
        <v>1050.0</v>
      </c>
      <c r="W147" s="24"/>
    </row>
    <row r="148">
      <c r="A148" s="23" t="s">
        <v>429</v>
      </c>
      <c r="B148" s="14" t="s">
        <v>24</v>
      </c>
      <c r="C148" s="15" t="s">
        <v>430</v>
      </c>
      <c r="D148" s="14" t="s">
        <v>26</v>
      </c>
      <c r="E148" s="14" t="s">
        <v>106</v>
      </c>
      <c r="F148" s="14" t="s">
        <v>242</v>
      </c>
      <c r="G148" s="14">
        <v>241.0</v>
      </c>
      <c r="H148" s="17">
        <v>1455.0</v>
      </c>
      <c r="I148" s="18">
        <v>0.17</v>
      </c>
      <c r="J148" s="19">
        <v>2.8</v>
      </c>
      <c r="K148" s="19">
        <v>2.8</v>
      </c>
      <c r="L148" s="14" t="s">
        <v>29</v>
      </c>
      <c r="M148" s="18">
        <v>91.07</v>
      </c>
      <c r="N148" s="18">
        <v>8.93</v>
      </c>
      <c r="O148" s="14" t="s">
        <v>30</v>
      </c>
      <c r="P148" s="20">
        <f t="shared" si="1"/>
        <v>1556.327249</v>
      </c>
      <c r="Q148" s="21">
        <f t="shared" si="2"/>
        <v>496.7603966</v>
      </c>
      <c r="R148" s="14">
        <v>1543.28125</v>
      </c>
      <c r="S148" s="14">
        <v>-181.625</v>
      </c>
      <c r="T148" s="14">
        <v>86.3125</v>
      </c>
      <c r="U148" s="18">
        <v>26.88</v>
      </c>
      <c r="V148" s="17">
        <v>1322.0</v>
      </c>
      <c r="W148" s="24"/>
    </row>
    <row r="149">
      <c r="A149" s="23" t="s">
        <v>429</v>
      </c>
      <c r="B149" s="14" t="s">
        <v>24</v>
      </c>
      <c r="C149" s="15" t="s">
        <v>374</v>
      </c>
      <c r="D149" s="14" t="s">
        <v>26</v>
      </c>
      <c r="E149" s="16" t="s">
        <v>43</v>
      </c>
      <c r="F149" s="14" t="s">
        <v>242</v>
      </c>
      <c r="G149" s="14">
        <v>222.0</v>
      </c>
      <c r="H149" s="17">
        <v>1301.0</v>
      </c>
      <c r="I149" s="18">
        <v>0.15</v>
      </c>
      <c r="J149" s="19">
        <v>6.3</v>
      </c>
      <c r="K149" s="19">
        <v>6.2</v>
      </c>
      <c r="L149" s="14" t="s">
        <v>29</v>
      </c>
      <c r="M149" s="18">
        <v>91.07</v>
      </c>
      <c r="N149" s="18">
        <v>8.93</v>
      </c>
      <c r="O149" s="14" t="s">
        <v>30</v>
      </c>
      <c r="P149" s="20">
        <f t="shared" si="1"/>
        <v>1556.327249</v>
      </c>
      <c r="Q149" s="21">
        <f t="shared" si="2"/>
        <v>496.7603966</v>
      </c>
      <c r="R149" s="14">
        <v>1543.28125</v>
      </c>
      <c r="S149" s="14">
        <v>-181.625</v>
      </c>
      <c r="T149" s="14">
        <v>86.3125</v>
      </c>
      <c r="U149" s="18">
        <v>26.88</v>
      </c>
      <c r="V149" s="17">
        <v>1322.0</v>
      </c>
      <c r="W149" s="24"/>
    </row>
    <row r="150">
      <c r="A150" s="23" t="s">
        <v>431</v>
      </c>
      <c r="B150" s="14" t="s">
        <v>51</v>
      </c>
      <c r="C150" s="15" t="s">
        <v>127</v>
      </c>
      <c r="D150" s="14" t="s">
        <v>42</v>
      </c>
      <c r="E150" s="14" t="s">
        <v>158</v>
      </c>
      <c r="F150" s="14" t="s">
        <v>432</v>
      </c>
      <c r="G150" s="14">
        <v>280.0</v>
      </c>
      <c r="H150" s="17">
        <v>1225.0</v>
      </c>
      <c r="I150" s="18">
        <v>0.18</v>
      </c>
      <c r="J150" s="19">
        <v>0.3</v>
      </c>
      <c r="K150" s="19">
        <v>0.5</v>
      </c>
      <c r="L150" s="14" t="s">
        <v>61</v>
      </c>
      <c r="M150" s="18">
        <v>67.08</v>
      </c>
      <c r="N150" s="18">
        <v>32.92</v>
      </c>
      <c r="O150" s="14" t="s">
        <v>30</v>
      </c>
      <c r="P150" s="20">
        <f t="shared" si="1"/>
        <v>1583.318937</v>
      </c>
      <c r="Q150" s="21">
        <f t="shared" si="2"/>
        <v>505.3182021</v>
      </c>
      <c r="R150" s="16">
        <v>1563.8125</v>
      </c>
      <c r="S150" s="16">
        <v>-244.625</v>
      </c>
      <c r="T150" s="16">
        <v>39.34375</v>
      </c>
      <c r="U150" s="18" t="s">
        <v>38</v>
      </c>
      <c r="V150" s="17">
        <v>13010.0</v>
      </c>
      <c r="W150" s="22" t="s">
        <v>224</v>
      </c>
    </row>
    <row r="151">
      <c r="A151" s="23" t="s">
        <v>433</v>
      </c>
      <c r="B151" s="14" t="s">
        <v>24</v>
      </c>
      <c r="C151" s="15" t="s">
        <v>434</v>
      </c>
      <c r="D151" s="14" t="s">
        <v>104</v>
      </c>
      <c r="E151" s="14" t="s">
        <v>85</v>
      </c>
      <c r="F151" s="14" t="s">
        <v>435</v>
      </c>
      <c r="G151" s="14">
        <v>234.0</v>
      </c>
      <c r="H151" s="17">
        <v>2027.0</v>
      </c>
      <c r="I151" s="18">
        <v>0.3</v>
      </c>
      <c r="J151" s="19">
        <v>492.1</v>
      </c>
      <c r="K151" s="19">
        <v>1.3</v>
      </c>
      <c r="L151" s="14" t="s">
        <v>29</v>
      </c>
      <c r="M151" s="18">
        <v>67.36</v>
      </c>
      <c r="N151" s="18">
        <v>32.64</v>
      </c>
      <c r="O151" s="14" t="s">
        <v>436</v>
      </c>
      <c r="P151" s="20">
        <f t="shared" si="1"/>
        <v>9001.969721</v>
      </c>
      <c r="Q151" s="21">
        <f t="shared" si="2"/>
        <v>8000.743853</v>
      </c>
      <c r="R151" s="16">
        <v>8602.75</v>
      </c>
      <c r="S151" s="16">
        <v>-219.8125</v>
      </c>
      <c r="T151" s="16">
        <v>2641.9375</v>
      </c>
      <c r="U151" s="18" t="s">
        <v>38</v>
      </c>
      <c r="V151" s="17">
        <v>7554.0</v>
      </c>
      <c r="W151" s="24"/>
    </row>
    <row r="152">
      <c r="A152" s="23" t="s">
        <v>437</v>
      </c>
      <c r="B152" s="14" t="s">
        <v>24</v>
      </c>
      <c r="C152" s="15" t="s">
        <v>25</v>
      </c>
      <c r="D152" s="14" t="s">
        <v>80</v>
      </c>
      <c r="E152" s="16" t="s">
        <v>121</v>
      </c>
      <c r="F152" s="14" t="s">
        <v>438</v>
      </c>
      <c r="G152" s="14">
        <v>245.0</v>
      </c>
      <c r="H152" s="17">
        <v>1115.0</v>
      </c>
      <c r="I152" s="18">
        <v>0.13</v>
      </c>
      <c r="J152" s="19">
        <v>5.9</v>
      </c>
      <c r="K152" s="19">
        <v>5.9</v>
      </c>
      <c r="L152" s="14" t="s">
        <v>29</v>
      </c>
      <c r="M152" s="18">
        <v>91.16</v>
      </c>
      <c r="N152" s="18">
        <v>8.84</v>
      </c>
      <c r="O152" s="14" t="s">
        <v>436</v>
      </c>
      <c r="P152" s="20">
        <f t="shared" si="1"/>
        <v>9038.102792</v>
      </c>
      <c r="Q152" s="21">
        <f t="shared" si="2"/>
        <v>8043.207955</v>
      </c>
      <c r="R152" s="16">
        <v>8614.1875</v>
      </c>
      <c r="S152" s="16">
        <v>-116.6875</v>
      </c>
      <c r="T152" s="16">
        <v>2733.03125</v>
      </c>
      <c r="U152" s="18">
        <v>25.84</v>
      </c>
      <c r="V152" s="17">
        <v>2722.0</v>
      </c>
      <c r="W152" s="24"/>
    </row>
    <row r="153">
      <c r="A153" s="23" t="s">
        <v>439</v>
      </c>
      <c r="B153" s="14" t="s">
        <v>47</v>
      </c>
      <c r="C153" s="15" t="s">
        <v>58</v>
      </c>
      <c r="D153" s="14" t="s">
        <v>34</v>
      </c>
      <c r="E153" s="14" t="s">
        <v>219</v>
      </c>
      <c r="F153" s="14" t="s">
        <v>440</v>
      </c>
      <c r="G153" s="14">
        <v>206.0</v>
      </c>
      <c r="H153" s="17">
        <v>2059.0</v>
      </c>
      <c r="I153" s="18">
        <v>0.3</v>
      </c>
      <c r="J153" s="19">
        <v>17.2</v>
      </c>
      <c r="K153" s="19">
        <v>17.9</v>
      </c>
      <c r="L153" s="14" t="s">
        <v>29</v>
      </c>
      <c r="M153" s="18">
        <v>67.32</v>
      </c>
      <c r="N153" s="18">
        <v>32.68</v>
      </c>
      <c r="O153" s="14" t="s">
        <v>436</v>
      </c>
      <c r="P153" s="20">
        <f t="shared" si="1"/>
        <v>9046.178693</v>
      </c>
      <c r="Q153" s="21">
        <f t="shared" si="2"/>
        <v>8050.228146</v>
      </c>
      <c r="R153" s="16">
        <v>8629.1875</v>
      </c>
      <c r="S153" s="16">
        <v>-98.8125</v>
      </c>
      <c r="T153" s="16">
        <v>2713.0625</v>
      </c>
      <c r="U153" s="18" t="s">
        <v>38</v>
      </c>
      <c r="V153" s="17">
        <v>490.0</v>
      </c>
      <c r="W153" s="22" t="s">
        <v>441</v>
      </c>
    </row>
    <row r="154">
      <c r="A154" s="23" t="s">
        <v>442</v>
      </c>
      <c r="B154" s="14" t="s">
        <v>24</v>
      </c>
      <c r="C154" s="15" t="s">
        <v>443</v>
      </c>
      <c r="D154" s="14" t="s">
        <v>26</v>
      </c>
      <c r="E154" s="14" t="s">
        <v>344</v>
      </c>
      <c r="F154" s="14" t="s">
        <v>444</v>
      </c>
      <c r="G154" s="14">
        <v>244.0</v>
      </c>
      <c r="H154" s="17">
        <v>1757.0</v>
      </c>
      <c r="I154" s="18">
        <v>0.21</v>
      </c>
      <c r="J154" s="19">
        <v>2.2</v>
      </c>
      <c r="K154" s="19">
        <v>2.1</v>
      </c>
      <c r="L154" s="14" t="s">
        <v>61</v>
      </c>
      <c r="M154" s="18">
        <v>91.06</v>
      </c>
      <c r="N154" s="18">
        <v>8.94</v>
      </c>
      <c r="O154" s="14" t="s">
        <v>436</v>
      </c>
      <c r="P154" s="20">
        <f t="shared" si="1"/>
        <v>9046.192778</v>
      </c>
      <c r="Q154" s="21">
        <f t="shared" si="2"/>
        <v>8047.749669</v>
      </c>
      <c r="R154" s="16">
        <v>8636.59375</v>
      </c>
      <c r="S154" s="16">
        <v>-156.1875</v>
      </c>
      <c r="T154" s="16">
        <v>2686.71875</v>
      </c>
      <c r="U154" s="18">
        <v>26.02</v>
      </c>
      <c r="V154" s="17">
        <v>2264.0</v>
      </c>
      <c r="W154" s="24"/>
    </row>
    <row r="155">
      <c r="A155" s="23" t="s">
        <v>445</v>
      </c>
      <c r="B155" s="14" t="s">
        <v>47</v>
      </c>
      <c r="C155" s="15" t="s">
        <v>192</v>
      </c>
      <c r="D155" s="14" t="s">
        <v>34</v>
      </c>
      <c r="E155" s="14" t="s">
        <v>370</v>
      </c>
      <c r="F155" s="14" t="s">
        <v>446</v>
      </c>
      <c r="G155" s="14">
        <v>279.0</v>
      </c>
      <c r="H155" s="17">
        <v>1321.0</v>
      </c>
      <c r="I155" s="18">
        <v>0.19</v>
      </c>
      <c r="J155" s="19">
        <v>183.8</v>
      </c>
      <c r="K155" s="19">
        <v>1.0</v>
      </c>
      <c r="L155" s="14" t="s">
        <v>29</v>
      </c>
      <c r="M155" s="18">
        <v>66.51</v>
      </c>
      <c r="N155" s="18">
        <v>33.49</v>
      </c>
      <c r="O155" s="14" t="s">
        <v>436</v>
      </c>
      <c r="P155" s="20">
        <f t="shared" si="1"/>
        <v>9067.638574</v>
      </c>
      <c r="Q155" s="21">
        <f t="shared" si="2"/>
        <v>8066.750334</v>
      </c>
      <c r="R155" s="16">
        <v>8668.1875</v>
      </c>
      <c r="S155" s="16">
        <v>-172.03125</v>
      </c>
      <c r="T155" s="16">
        <v>2656.125</v>
      </c>
      <c r="U155" s="18" t="s">
        <v>38</v>
      </c>
      <c r="V155" s="17">
        <v>236.0</v>
      </c>
      <c r="W155" s="24"/>
    </row>
    <row r="156">
      <c r="A156" s="23" t="s">
        <v>447</v>
      </c>
      <c r="B156" s="14" t="s">
        <v>24</v>
      </c>
      <c r="C156" s="15" t="s">
        <v>127</v>
      </c>
      <c r="D156" s="14" t="s">
        <v>59</v>
      </c>
      <c r="E156" s="14" t="s">
        <v>72</v>
      </c>
      <c r="F156" s="14" t="s">
        <v>448</v>
      </c>
      <c r="G156" s="14">
        <v>227.0</v>
      </c>
      <c r="H156" s="17">
        <v>1321.0</v>
      </c>
      <c r="I156" s="18">
        <v>0.19</v>
      </c>
      <c r="J156" s="19">
        <v>135.7</v>
      </c>
      <c r="K156" s="19">
        <v>1.7</v>
      </c>
      <c r="L156" s="14" t="s">
        <v>29</v>
      </c>
      <c r="M156" s="18">
        <v>67.2</v>
      </c>
      <c r="N156" s="18">
        <v>32.8</v>
      </c>
      <c r="O156" s="14" t="s">
        <v>436</v>
      </c>
      <c r="P156" s="20">
        <f t="shared" si="1"/>
        <v>9075.230907</v>
      </c>
      <c r="Q156" s="21">
        <f t="shared" si="2"/>
        <v>8077.373869</v>
      </c>
      <c r="R156" s="16">
        <v>8670.0625</v>
      </c>
      <c r="S156" s="16">
        <v>-65.1875</v>
      </c>
      <c r="T156" s="16">
        <v>2680.59375</v>
      </c>
      <c r="U156" s="18" t="s">
        <v>38</v>
      </c>
      <c r="V156" s="17">
        <v>1814.0</v>
      </c>
      <c r="W156" s="24"/>
    </row>
    <row r="157">
      <c r="A157" s="23" t="s">
        <v>449</v>
      </c>
      <c r="B157" s="14" t="s">
        <v>24</v>
      </c>
      <c r="C157" s="15" t="s">
        <v>410</v>
      </c>
      <c r="D157" s="14" t="s">
        <v>80</v>
      </c>
      <c r="E157" s="14" t="s">
        <v>140</v>
      </c>
      <c r="F157" s="14" t="s">
        <v>392</v>
      </c>
      <c r="G157" s="14">
        <v>294.0</v>
      </c>
      <c r="H157" s="17">
        <v>1039.0</v>
      </c>
      <c r="I157" s="18">
        <v>0.12</v>
      </c>
      <c r="J157" s="19">
        <v>1.5</v>
      </c>
      <c r="K157" s="19" t="s">
        <v>135</v>
      </c>
      <c r="L157" s="14" t="s">
        <v>61</v>
      </c>
      <c r="M157" s="18">
        <v>91.03</v>
      </c>
      <c r="N157" s="18">
        <v>8.97</v>
      </c>
      <c r="O157" s="14" t="s">
        <v>436</v>
      </c>
      <c r="P157" s="20">
        <f t="shared" si="1"/>
        <v>9075.986263</v>
      </c>
      <c r="Q157" s="21">
        <f t="shared" si="2"/>
        <v>8073.921498</v>
      </c>
      <c r="R157" s="16">
        <v>8675.5</v>
      </c>
      <c r="S157" s="16">
        <v>-238.5</v>
      </c>
      <c r="T157" s="16">
        <v>2655.625</v>
      </c>
      <c r="U157" s="18">
        <v>26.62</v>
      </c>
      <c r="V157" s="17">
        <v>3008.0</v>
      </c>
      <c r="W157" s="24"/>
    </row>
    <row r="158">
      <c r="A158" s="23" t="s">
        <v>450</v>
      </c>
      <c r="B158" s="14" t="s">
        <v>24</v>
      </c>
      <c r="C158" s="15" t="s">
        <v>451</v>
      </c>
      <c r="D158" s="14" t="s">
        <v>80</v>
      </c>
      <c r="E158" s="14" t="s">
        <v>247</v>
      </c>
      <c r="F158" s="14" t="s">
        <v>452</v>
      </c>
      <c r="G158" s="14">
        <v>296.0</v>
      </c>
      <c r="H158" s="17">
        <v>1652.0</v>
      </c>
      <c r="I158" s="18">
        <v>0.2</v>
      </c>
      <c r="J158" s="19">
        <v>19.0</v>
      </c>
      <c r="K158" s="19">
        <v>19.0</v>
      </c>
      <c r="L158" s="14" t="s">
        <v>29</v>
      </c>
      <c r="M158" s="18">
        <v>91.28</v>
      </c>
      <c r="N158" s="18">
        <v>8.72</v>
      </c>
      <c r="O158" s="14" t="s">
        <v>436</v>
      </c>
      <c r="P158" s="20">
        <f t="shared" si="1"/>
        <v>9083.771443</v>
      </c>
      <c r="Q158" s="21">
        <f t="shared" si="2"/>
        <v>8084.184933</v>
      </c>
      <c r="R158" s="16">
        <v>8675.25</v>
      </c>
      <c r="S158" s="16">
        <v>-185.65625</v>
      </c>
      <c r="T158" s="16">
        <v>2687.09375</v>
      </c>
      <c r="U158" s="18">
        <v>26.52</v>
      </c>
      <c r="V158" s="17">
        <v>1598.0</v>
      </c>
      <c r="W158" s="24"/>
    </row>
    <row r="159">
      <c r="A159" s="23" t="s">
        <v>453</v>
      </c>
      <c r="B159" s="14" t="s">
        <v>51</v>
      </c>
      <c r="C159" s="15" t="s">
        <v>246</v>
      </c>
      <c r="D159" s="14" t="s">
        <v>59</v>
      </c>
      <c r="E159" s="14" t="s">
        <v>140</v>
      </c>
      <c r="F159" s="14" t="s">
        <v>454</v>
      </c>
      <c r="G159" s="14">
        <v>283.0</v>
      </c>
      <c r="H159" s="17">
        <v>1086.0</v>
      </c>
      <c r="I159" s="18">
        <v>0.15</v>
      </c>
      <c r="J159" s="19">
        <v>1.2</v>
      </c>
      <c r="K159" s="19" t="s">
        <v>74</v>
      </c>
      <c r="L159" s="14" t="s">
        <v>29</v>
      </c>
      <c r="M159" s="18">
        <v>67.44</v>
      </c>
      <c r="N159" s="18">
        <v>32.56</v>
      </c>
      <c r="O159" s="14" t="s">
        <v>436</v>
      </c>
      <c r="P159" s="20">
        <f t="shared" si="1"/>
        <v>9120.340326</v>
      </c>
      <c r="Q159" s="21">
        <f t="shared" si="2"/>
        <v>8122.070802</v>
      </c>
      <c r="R159" s="16">
        <v>8710.15625</v>
      </c>
      <c r="S159" s="16">
        <v>-113.9375</v>
      </c>
      <c r="T159" s="16">
        <v>2702.0</v>
      </c>
      <c r="U159" s="18" t="s">
        <v>38</v>
      </c>
      <c r="V159" s="17">
        <v>12868.0</v>
      </c>
      <c r="W159" s="22" t="s">
        <v>455</v>
      </c>
    </row>
    <row r="160">
      <c r="A160" s="23" t="s">
        <v>456</v>
      </c>
      <c r="B160" s="14" t="s">
        <v>24</v>
      </c>
      <c r="C160" s="15" t="s">
        <v>457</v>
      </c>
      <c r="D160" s="14" t="s">
        <v>26</v>
      </c>
      <c r="E160" s="14" t="s">
        <v>322</v>
      </c>
      <c r="F160" s="14" t="s">
        <v>458</v>
      </c>
      <c r="G160" s="14">
        <v>232.0</v>
      </c>
      <c r="H160" s="17">
        <v>2031.0</v>
      </c>
      <c r="I160" s="18">
        <v>0.25</v>
      </c>
      <c r="J160" s="19">
        <v>1.1</v>
      </c>
      <c r="K160" s="19" t="s">
        <v>459</v>
      </c>
      <c r="L160" s="14" t="s">
        <v>61</v>
      </c>
      <c r="M160" s="18">
        <v>91.18</v>
      </c>
      <c r="N160" s="18">
        <v>8.82</v>
      </c>
      <c r="O160" s="14" t="s">
        <v>460</v>
      </c>
      <c r="P160" s="20">
        <f t="shared" si="1"/>
        <v>11797.18275</v>
      </c>
      <c r="Q160" s="21">
        <f t="shared" si="2"/>
        <v>12454.06935</v>
      </c>
      <c r="R160" s="16">
        <v>-5477.59375</v>
      </c>
      <c r="S160" s="16">
        <v>-504.15625</v>
      </c>
      <c r="T160" s="16">
        <v>10436.25</v>
      </c>
      <c r="U160" s="18">
        <v>28.05</v>
      </c>
      <c r="V160" s="17">
        <v>420.0</v>
      </c>
      <c r="W160" s="24"/>
    </row>
    <row r="161">
      <c r="A161" s="23" t="s">
        <v>461</v>
      </c>
      <c r="B161" s="14" t="s">
        <v>24</v>
      </c>
      <c r="C161" s="15" t="s">
        <v>84</v>
      </c>
      <c r="D161" s="14" t="s">
        <v>42</v>
      </c>
      <c r="E161" s="14" t="s">
        <v>322</v>
      </c>
      <c r="F161" s="14" t="s">
        <v>462</v>
      </c>
      <c r="G161" s="14">
        <v>284.0</v>
      </c>
      <c r="H161" s="17">
        <v>1562.0</v>
      </c>
      <c r="I161" s="18">
        <v>0.23</v>
      </c>
      <c r="J161" s="19">
        <v>0.5</v>
      </c>
      <c r="K161" s="19" t="s">
        <v>171</v>
      </c>
      <c r="L161" s="14" t="s">
        <v>61</v>
      </c>
      <c r="M161" s="18">
        <v>67.12</v>
      </c>
      <c r="N161" s="18">
        <v>32.88</v>
      </c>
      <c r="O161" s="14" t="s">
        <v>460</v>
      </c>
      <c r="P161" s="20">
        <f t="shared" si="1"/>
        <v>11877.44771</v>
      </c>
      <c r="Q161" s="21">
        <f t="shared" si="2"/>
        <v>12530.83996</v>
      </c>
      <c r="R161" s="16">
        <v>-5476.6875</v>
      </c>
      <c r="S161" s="16">
        <v>-518.8125</v>
      </c>
      <c r="T161" s="16">
        <v>10526.65625</v>
      </c>
      <c r="U161" s="18">
        <v>27.15</v>
      </c>
      <c r="V161" s="17">
        <v>648.0</v>
      </c>
      <c r="W161" s="22" t="s">
        <v>463</v>
      </c>
    </row>
    <row r="162">
      <c r="A162" s="23" t="s">
        <v>461</v>
      </c>
      <c r="B162" s="14" t="s">
        <v>24</v>
      </c>
      <c r="C162" s="15" t="s">
        <v>41</v>
      </c>
      <c r="D162" s="14" t="s">
        <v>42</v>
      </c>
      <c r="E162" s="16" t="s">
        <v>128</v>
      </c>
      <c r="F162" s="14" t="s">
        <v>462</v>
      </c>
      <c r="G162" s="14">
        <v>284.0</v>
      </c>
      <c r="H162" s="17">
        <v>1556.0</v>
      </c>
      <c r="I162" s="18">
        <v>0.23</v>
      </c>
      <c r="J162" s="19">
        <v>0.5</v>
      </c>
      <c r="K162" s="19" t="s">
        <v>171</v>
      </c>
      <c r="L162" s="14" t="s">
        <v>61</v>
      </c>
      <c r="M162" s="18">
        <v>67.12</v>
      </c>
      <c r="N162" s="18">
        <v>32.88</v>
      </c>
      <c r="O162" s="14" t="s">
        <v>460</v>
      </c>
      <c r="P162" s="20">
        <f t="shared" si="1"/>
        <v>11877.44771</v>
      </c>
      <c r="Q162" s="21">
        <f t="shared" si="2"/>
        <v>12530.83996</v>
      </c>
      <c r="R162" s="16">
        <v>-5476.6875</v>
      </c>
      <c r="S162" s="16">
        <v>-518.8125</v>
      </c>
      <c r="T162" s="16">
        <v>10526.65625</v>
      </c>
      <c r="U162" s="18">
        <v>27.15</v>
      </c>
      <c r="V162" s="17">
        <v>648.0</v>
      </c>
      <c r="W162" s="22" t="s">
        <v>464</v>
      </c>
    </row>
    <row r="163">
      <c r="A163" s="23" t="s">
        <v>465</v>
      </c>
      <c r="B163" s="14" t="s">
        <v>24</v>
      </c>
      <c r="C163" s="15" t="s">
        <v>146</v>
      </c>
      <c r="D163" s="14" t="s">
        <v>59</v>
      </c>
      <c r="E163" s="16" t="s">
        <v>27</v>
      </c>
      <c r="F163" s="14" t="s">
        <v>466</v>
      </c>
      <c r="G163" s="14">
        <v>282.0</v>
      </c>
      <c r="H163" s="17">
        <v>1003.0</v>
      </c>
      <c r="I163" s="18">
        <v>0.14</v>
      </c>
      <c r="J163" s="19">
        <v>1.4</v>
      </c>
      <c r="K163" s="19">
        <v>1.9</v>
      </c>
      <c r="L163" s="14" t="s">
        <v>61</v>
      </c>
      <c r="M163" s="18">
        <v>67.22</v>
      </c>
      <c r="N163" s="18">
        <v>32.78</v>
      </c>
      <c r="O163" s="14" t="s">
        <v>460</v>
      </c>
      <c r="P163" s="20">
        <f t="shared" si="1"/>
        <v>11900.35062</v>
      </c>
      <c r="Q163" s="21">
        <f t="shared" si="2"/>
        <v>12557.81047</v>
      </c>
      <c r="R163" s="16">
        <v>-5541.84375</v>
      </c>
      <c r="S163" s="16">
        <v>-548.03125</v>
      </c>
      <c r="T163" s="16">
        <v>10516.9375</v>
      </c>
      <c r="U163" s="18">
        <v>27.49</v>
      </c>
      <c r="V163" s="17">
        <v>4516.0</v>
      </c>
      <c r="W163" s="24"/>
    </row>
    <row r="164">
      <c r="A164" s="23" t="s">
        <v>465</v>
      </c>
      <c r="B164" s="14" t="s">
        <v>24</v>
      </c>
      <c r="C164" s="15" t="s">
        <v>231</v>
      </c>
      <c r="D164" s="14" t="s">
        <v>71</v>
      </c>
      <c r="E164" s="14" t="s">
        <v>252</v>
      </c>
      <c r="F164" s="14" t="s">
        <v>466</v>
      </c>
      <c r="G164" s="14">
        <v>276.0</v>
      </c>
      <c r="H164" s="17">
        <v>2091.0</v>
      </c>
      <c r="I164" s="18">
        <v>0.31</v>
      </c>
      <c r="J164" s="19">
        <v>1.7</v>
      </c>
      <c r="K164" s="19">
        <v>1.7</v>
      </c>
      <c r="L164" s="14" t="s">
        <v>61</v>
      </c>
      <c r="M164" s="18">
        <v>67.22</v>
      </c>
      <c r="N164" s="18">
        <v>32.78</v>
      </c>
      <c r="O164" s="14" t="s">
        <v>460</v>
      </c>
      <c r="P164" s="20">
        <f t="shared" si="1"/>
        <v>11900.35062</v>
      </c>
      <c r="Q164" s="21">
        <f t="shared" si="2"/>
        <v>12557.81047</v>
      </c>
      <c r="R164" s="16">
        <v>-5541.84375</v>
      </c>
      <c r="S164" s="16">
        <v>-548.03125</v>
      </c>
      <c r="T164" s="16">
        <v>10516.9375</v>
      </c>
      <c r="U164" s="18">
        <v>27.49</v>
      </c>
      <c r="V164" s="17">
        <v>4516.0</v>
      </c>
      <c r="W164" s="24"/>
    </row>
    <row r="165">
      <c r="A165" s="23" t="s">
        <v>467</v>
      </c>
      <c r="B165" s="14" t="s">
        <v>24</v>
      </c>
      <c r="C165" s="15" t="s">
        <v>355</v>
      </c>
      <c r="D165" s="14" t="s">
        <v>80</v>
      </c>
      <c r="E165" s="16" t="s">
        <v>35</v>
      </c>
      <c r="F165" s="14" t="s">
        <v>424</v>
      </c>
      <c r="G165" s="14">
        <v>305.0</v>
      </c>
      <c r="H165" s="17">
        <v>1099.0</v>
      </c>
      <c r="I165" s="18">
        <v>0.13</v>
      </c>
      <c r="J165" s="19">
        <v>4.0</v>
      </c>
      <c r="K165" s="19" t="s">
        <v>468</v>
      </c>
      <c r="L165" s="14" t="s">
        <v>29</v>
      </c>
      <c r="M165" s="18">
        <v>90.82</v>
      </c>
      <c r="N165" s="18">
        <v>9.18</v>
      </c>
      <c r="O165" s="14" t="s">
        <v>460</v>
      </c>
      <c r="P165" s="20">
        <f t="shared" si="1"/>
        <v>11914.36474</v>
      </c>
      <c r="Q165" s="21">
        <f t="shared" si="2"/>
        <v>12569.0704</v>
      </c>
      <c r="R165" s="16">
        <v>-5517.78125</v>
      </c>
      <c r="S165" s="16">
        <v>-566.0</v>
      </c>
      <c r="T165" s="16">
        <v>10544.46875</v>
      </c>
      <c r="U165" s="18">
        <v>30.41</v>
      </c>
      <c r="V165" s="17">
        <v>2712.0</v>
      </c>
      <c r="W165" s="22" t="s">
        <v>469</v>
      </c>
    </row>
    <row r="166">
      <c r="A166" s="23" t="s">
        <v>467</v>
      </c>
      <c r="B166" s="14" t="s">
        <v>24</v>
      </c>
      <c r="C166" s="15" t="s">
        <v>357</v>
      </c>
      <c r="D166" s="14" t="s">
        <v>80</v>
      </c>
      <c r="E166" s="14" t="s">
        <v>388</v>
      </c>
      <c r="F166" s="14" t="s">
        <v>424</v>
      </c>
      <c r="G166" s="14">
        <v>283.0</v>
      </c>
      <c r="H166" s="17">
        <v>1620.0</v>
      </c>
      <c r="I166" s="18">
        <v>0.19</v>
      </c>
      <c r="J166" s="19">
        <v>17.5</v>
      </c>
      <c r="K166" s="19">
        <v>17.5</v>
      </c>
      <c r="L166" s="14" t="s">
        <v>29</v>
      </c>
      <c r="M166" s="18">
        <v>91.17</v>
      </c>
      <c r="N166" s="18">
        <v>8.83</v>
      </c>
      <c r="O166" s="14" t="s">
        <v>460</v>
      </c>
      <c r="P166" s="20">
        <f t="shared" si="1"/>
        <v>11914.36474</v>
      </c>
      <c r="Q166" s="21">
        <f t="shared" si="2"/>
        <v>12569.0704</v>
      </c>
      <c r="R166" s="16">
        <v>-5517.78125</v>
      </c>
      <c r="S166" s="16">
        <v>-566.0</v>
      </c>
      <c r="T166" s="16">
        <v>10544.46875</v>
      </c>
      <c r="U166" s="18">
        <v>30.41</v>
      </c>
      <c r="V166" s="17">
        <v>2712.0</v>
      </c>
      <c r="W166" s="24"/>
    </row>
    <row r="167">
      <c r="A167" s="23" t="s">
        <v>470</v>
      </c>
      <c r="B167" s="14" t="s">
        <v>24</v>
      </c>
      <c r="C167" s="15" t="s">
        <v>168</v>
      </c>
      <c r="D167" s="14" t="s">
        <v>26</v>
      </c>
      <c r="E167" s="14" t="s">
        <v>94</v>
      </c>
      <c r="F167" s="14" t="s">
        <v>242</v>
      </c>
      <c r="G167" s="14">
        <v>289.0</v>
      </c>
      <c r="H167" s="17">
        <v>1868.0</v>
      </c>
      <c r="I167" s="18">
        <v>0.23</v>
      </c>
      <c r="J167" s="19">
        <v>2.6</v>
      </c>
      <c r="K167" s="19">
        <v>-2.6</v>
      </c>
      <c r="L167" s="14" t="s">
        <v>29</v>
      </c>
      <c r="M167" s="18">
        <v>90.47</v>
      </c>
      <c r="N167" s="18">
        <v>9.53</v>
      </c>
      <c r="O167" s="14" t="s">
        <v>460</v>
      </c>
      <c r="P167" s="20">
        <f t="shared" si="1"/>
        <v>11920.52002</v>
      </c>
      <c r="Q167" s="21">
        <f t="shared" si="2"/>
        <v>12575.70047</v>
      </c>
      <c r="R167" s="16">
        <v>-5525.5625</v>
      </c>
      <c r="S167" s="16">
        <v>-559.09375</v>
      </c>
      <c r="T167" s="16">
        <v>10547.71875</v>
      </c>
      <c r="U167" s="18">
        <v>29.51</v>
      </c>
      <c r="V167" s="17">
        <v>662.0</v>
      </c>
      <c r="W167" s="24"/>
    </row>
    <row r="168">
      <c r="A168" s="23" t="s">
        <v>470</v>
      </c>
      <c r="B168" s="14" t="s">
        <v>24</v>
      </c>
      <c r="C168" s="15" t="s">
        <v>240</v>
      </c>
      <c r="D168" s="14" t="s">
        <v>26</v>
      </c>
      <c r="E168" s="16" t="s">
        <v>158</v>
      </c>
      <c r="F168" s="14" t="s">
        <v>242</v>
      </c>
      <c r="G168" s="14">
        <v>275.0</v>
      </c>
      <c r="H168" s="17">
        <v>1511.0</v>
      </c>
      <c r="I168" s="18">
        <v>0.18</v>
      </c>
      <c r="J168" s="19">
        <v>1.2</v>
      </c>
      <c r="K168" s="19">
        <v>1.2</v>
      </c>
      <c r="L168" s="14" t="s">
        <v>61</v>
      </c>
      <c r="M168" s="18">
        <v>90.97</v>
      </c>
      <c r="N168" s="18">
        <v>9.03</v>
      </c>
      <c r="O168" s="14" t="s">
        <v>460</v>
      </c>
      <c r="P168" s="20">
        <f t="shared" si="1"/>
        <v>11920.52002</v>
      </c>
      <c r="Q168" s="21">
        <f t="shared" si="2"/>
        <v>12575.70047</v>
      </c>
      <c r="R168" s="16">
        <v>-5525.5625</v>
      </c>
      <c r="S168" s="16">
        <v>-559.09375</v>
      </c>
      <c r="T168" s="16">
        <v>10547.71875</v>
      </c>
      <c r="U168" s="18">
        <v>29.51</v>
      </c>
      <c r="V168" s="17">
        <v>662.0</v>
      </c>
      <c r="W168" s="24"/>
    </row>
    <row r="169">
      <c r="A169" s="23" t="s">
        <v>471</v>
      </c>
      <c r="B169" s="14" t="s">
        <v>51</v>
      </c>
      <c r="C169" s="15" t="s">
        <v>127</v>
      </c>
      <c r="D169" s="14" t="s">
        <v>42</v>
      </c>
      <c r="E169" s="14" t="s">
        <v>176</v>
      </c>
      <c r="F169" s="14" t="s">
        <v>472</v>
      </c>
      <c r="G169" s="14">
        <v>280.0</v>
      </c>
      <c r="H169" s="17">
        <v>2154.0</v>
      </c>
      <c r="I169" s="18">
        <v>0.32</v>
      </c>
      <c r="J169" s="19">
        <v>5.2</v>
      </c>
      <c r="K169" s="19">
        <v>5.2</v>
      </c>
      <c r="L169" s="14" t="s">
        <v>29</v>
      </c>
      <c r="M169" s="18">
        <v>67.26</v>
      </c>
      <c r="N169" s="18">
        <v>32.74</v>
      </c>
      <c r="O169" s="16" t="s">
        <v>473</v>
      </c>
      <c r="P169" s="20">
        <f t="shared" si="1"/>
        <v>12137.72974</v>
      </c>
      <c r="Q169" s="21">
        <f t="shared" si="2"/>
        <v>13073.94885</v>
      </c>
      <c r="R169" s="14">
        <v>-9275.46875</v>
      </c>
      <c r="S169" s="14">
        <v>-423.4375</v>
      </c>
      <c r="T169" s="14">
        <v>7817.34375</v>
      </c>
      <c r="U169" s="18">
        <v>25.8</v>
      </c>
      <c r="V169" s="17">
        <v>3432.0</v>
      </c>
      <c r="W169" s="22"/>
    </row>
    <row r="170">
      <c r="A170" s="23" t="s">
        <v>474</v>
      </c>
      <c r="B170" s="14" t="s">
        <v>24</v>
      </c>
      <c r="C170" s="15" t="s">
        <v>33</v>
      </c>
      <c r="D170" s="14" t="s">
        <v>310</v>
      </c>
      <c r="E170" s="14" t="s">
        <v>109</v>
      </c>
      <c r="F170" s="14" t="s">
        <v>475</v>
      </c>
      <c r="G170" s="14">
        <v>290.0</v>
      </c>
      <c r="H170" s="17">
        <v>1320.0</v>
      </c>
      <c r="I170" s="18">
        <v>0.19</v>
      </c>
      <c r="J170" s="19">
        <v>18.7</v>
      </c>
      <c r="K170" s="19">
        <v>30.2</v>
      </c>
      <c r="L170" s="14" t="s">
        <v>29</v>
      </c>
      <c r="M170" s="18">
        <v>66.71</v>
      </c>
      <c r="N170" s="18">
        <v>33.29</v>
      </c>
      <c r="O170" s="16" t="s">
        <v>473</v>
      </c>
      <c r="P170" s="20">
        <f t="shared" si="1"/>
        <v>12140.56943</v>
      </c>
      <c r="Q170" s="21">
        <f t="shared" si="2"/>
        <v>13071.12028</v>
      </c>
      <c r="R170" s="16">
        <v>-9195.28125</v>
      </c>
      <c r="S170" s="16">
        <v>-400.4375</v>
      </c>
      <c r="T170" s="16">
        <v>7917.0625</v>
      </c>
      <c r="U170" s="18" t="s">
        <v>38</v>
      </c>
      <c r="V170" s="17">
        <v>2096.0</v>
      </c>
      <c r="W170" s="22" t="s">
        <v>39</v>
      </c>
    </row>
    <row r="171">
      <c r="A171" s="23" t="s">
        <v>476</v>
      </c>
      <c r="B171" s="14" t="s">
        <v>47</v>
      </c>
      <c r="C171" s="15" t="s">
        <v>131</v>
      </c>
      <c r="D171" s="14" t="s">
        <v>42</v>
      </c>
      <c r="E171" s="16" t="s">
        <v>165</v>
      </c>
      <c r="F171" s="14" t="s">
        <v>477</v>
      </c>
      <c r="G171" s="14">
        <v>280.0</v>
      </c>
      <c r="H171" s="17">
        <v>1047.0</v>
      </c>
      <c r="I171" s="18">
        <v>0.15</v>
      </c>
      <c r="J171" s="19">
        <v>6.1</v>
      </c>
      <c r="K171" s="19">
        <v>8.9</v>
      </c>
      <c r="L171" s="14" t="s">
        <v>29</v>
      </c>
      <c r="M171" s="18">
        <v>66.86</v>
      </c>
      <c r="N171" s="18">
        <v>33.14</v>
      </c>
      <c r="O171" s="16" t="s">
        <v>473</v>
      </c>
      <c r="P171" s="20">
        <f t="shared" si="1"/>
        <v>12233.12582</v>
      </c>
      <c r="Q171" s="21">
        <f t="shared" si="2"/>
        <v>13166.59465</v>
      </c>
      <c r="R171" s="16">
        <v>-9308.09375</v>
      </c>
      <c r="S171" s="16">
        <v>-406.1875</v>
      </c>
      <c r="T171" s="16">
        <v>7927.40625</v>
      </c>
      <c r="U171" s="18" t="s">
        <v>38</v>
      </c>
      <c r="V171" s="17">
        <v>11312.0</v>
      </c>
      <c r="W171" s="24"/>
    </row>
    <row r="172">
      <c r="A172" s="25" t="s">
        <v>478</v>
      </c>
      <c r="B172" s="14" t="s">
        <v>24</v>
      </c>
      <c r="C172" s="15" t="s">
        <v>54</v>
      </c>
      <c r="D172" s="14" t="s">
        <v>26</v>
      </c>
      <c r="E172" s="16" t="s">
        <v>158</v>
      </c>
      <c r="F172" s="14" t="s">
        <v>479</v>
      </c>
      <c r="G172" s="14">
        <v>286.0</v>
      </c>
      <c r="H172" s="17">
        <v>1775.0</v>
      </c>
      <c r="I172" s="18">
        <v>0.21</v>
      </c>
      <c r="J172" s="19">
        <v>2.3</v>
      </c>
      <c r="K172" s="19" t="s">
        <v>480</v>
      </c>
      <c r="L172" s="14" t="s">
        <v>29</v>
      </c>
      <c r="M172" s="18">
        <v>91.0</v>
      </c>
      <c r="N172" s="18">
        <v>9.0</v>
      </c>
      <c r="O172" s="16" t="s">
        <v>473</v>
      </c>
      <c r="P172" s="20">
        <f t="shared" si="1"/>
        <v>12238.11795</v>
      </c>
      <c r="Q172" s="21">
        <f t="shared" si="2"/>
        <v>13170.66147</v>
      </c>
      <c r="R172" s="16">
        <v>-9294.75</v>
      </c>
      <c r="S172" s="16">
        <v>-379.9375</v>
      </c>
      <c r="T172" s="16">
        <v>7952.03125</v>
      </c>
      <c r="U172" s="18">
        <v>26.83</v>
      </c>
      <c r="V172" s="17">
        <v>1526.0</v>
      </c>
      <c r="W172" s="24"/>
    </row>
    <row r="173">
      <c r="A173" s="23" t="s">
        <v>481</v>
      </c>
      <c r="B173" s="14" t="s">
        <v>51</v>
      </c>
      <c r="C173" s="15" t="s">
        <v>48</v>
      </c>
      <c r="D173" s="14" t="s">
        <v>71</v>
      </c>
      <c r="E173" s="14" t="s">
        <v>85</v>
      </c>
      <c r="F173" s="14" t="s">
        <v>482</v>
      </c>
      <c r="G173" s="14">
        <v>278.0</v>
      </c>
      <c r="H173" s="17">
        <v>1972.0</v>
      </c>
      <c r="I173" s="18">
        <v>0.29</v>
      </c>
      <c r="J173" s="19">
        <v>1.6</v>
      </c>
      <c r="K173" s="19">
        <v>1.6</v>
      </c>
      <c r="L173" s="14" t="s">
        <v>29</v>
      </c>
      <c r="M173" s="18">
        <v>67.28</v>
      </c>
      <c r="N173" s="18">
        <v>32.72</v>
      </c>
      <c r="O173" s="16" t="s">
        <v>473</v>
      </c>
      <c r="P173" s="20">
        <f t="shared" si="1"/>
        <v>12261.19796</v>
      </c>
      <c r="Q173" s="21">
        <f t="shared" si="2"/>
        <v>13195.07399</v>
      </c>
      <c r="R173" s="16">
        <v>-9324.5625</v>
      </c>
      <c r="S173" s="16">
        <v>-339.03125</v>
      </c>
      <c r="T173" s="16">
        <v>7954.53125</v>
      </c>
      <c r="U173" s="18">
        <v>27.15</v>
      </c>
      <c r="V173" s="17">
        <v>8142.0</v>
      </c>
      <c r="W173" s="24"/>
    </row>
    <row r="174">
      <c r="A174" s="23" t="s">
        <v>483</v>
      </c>
      <c r="B174" s="14" t="s">
        <v>24</v>
      </c>
      <c r="C174" s="15" t="s">
        <v>48</v>
      </c>
      <c r="D174" s="14" t="s">
        <v>34</v>
      </c>
      <c r="E174" s="16" t="s">
        <v>165</v>
      </c>
      <c r="F174" s="14" t="s">
        <v>484</v>
      </c>
      <c r="G174" s="14">
        <v>215.0</v>
      </c>
      <c r="H174" s="17">
        <v>1491.0</v>
      </c>
      <c r="I174" s="18">
        <v>0.22</v>
      </c>
      <c r="J174" s="19">
        <v>214.8</v>
      </c>
      <c r="K174" s="19">
        <v>1.4</v>
      </c>
      <c r="L174" s="14" t="s">
        <v>29</v>
      </c>
      <c r="M174" s="18">
        <v>67.4</v>
      </c>
      <c r="N174" s="18">
        <v>32.6</v>
      </c>
      <c r="O174" s="16" t="s">
        <v>473</v>
      </c>
      <c r="P174" s="20">
        <f t="shared" si="1"/>
        <v>12263.52015</v>
      </c>
      <c r="Q174" s="21">
        <f t="shared" si="2"/>
        <v>13199.79849</v>
      </c>
      <c r="R174" s="16">
        <v>-9371.3125</v>
      </c>
      <c r="S174" s="16">
        <v>-408.5</v>
      </c>
      <c r="T174" s="16">
        <v>7899.71875</v>
      </c>
      <c r="U174" s="18" t="s">
        <v>38</v>
      </c>
      <c r="V174" s="17">
        <v>318.0</v>
      </c>
      <c r="W174" s="22" t="s">
        <v>291</v>
      </c>
    </row>
    <row r="175">
      <c r="A175" s="25" t="s">
        <v>485</v>
      </c>
      <c r="B175" s="14" t="s">
        <v>24</v>
      </c>
      <c r="C175" s="15" t="s">
        <v>486</v>
      </c>
      <c r="D175" s="14" t="s">
        <v>26</v>
      </c>
      <c r="E175" s="14" t="s">
        <v>140</v>
      </c>
      <c r="F175" s="14" t="s">
        <v>487</v>
      </c>
      <c r="G175" s="14">
        <v>229.0</v>
      </c>
      <c r="H175" s="17">
        <v>1289.0</v>
      </c>
      <c r="I175" s="18">
        <v>0.15</v>
      </c>
      <c r="J175" s="19">
        <v>1.6</v>
      </c>
      <c r="K175" s="19">
        <v>1.6</v>
      </c>
      <c r="L175" s="14" t="s">
        <v>29</v>
      </c>
      <c r="M175" s="18">
        <v>91.09</v>
      </c>
      <c r="N175" s="18">
        <v>8.91</v>
      </c>
      <c r="O175" s="16" t="s">
        <v>473</v>
      </c>
      <c r="P175" s="20">
        <f t="shared" si="1"/>
        <v>12263.92746</v>
      </c>
      <c r="Q175" s="21">
        <f t="shared" si="2"/>
        <v>13194.65848</v>
      </c>
      <c r="R175" s="16">
        <v>-9302.25</v>
      </c>
      <c r="S175" s="16">
        <v>-459.46875</v>
      </c>
      <c r="T175" s="16">
        <v>7978.78125</v>
      </c>
      <c r="U175" s="18">
        <v>27.23</v>
      </c>
      <c r="V175" s="17">
        <v>1318.0</v>
      </c>
      <c r="W175" s="24"/>
    </row>
    <row r="176">
      <c r="A176" s="23" t="s">
        <v>488</v>
      </c>
      <c r="B176" s="14" t="s">
        <v>24</v>
      </c>
      <c r="C176" s="15" t="s">
        <v>489</v>
      </c>
      <c r="D176" s="14" t="s">
        <v>26</v>
      </c>
      <c r="E176" s="16" t="s">
        <v>35</v>
      </c>
      <c r="F176" s="14" t="s">
        <v>487</v>
      </c>
      <c r="G176" s="14">
        <v>280.0</v>
      </c>
      <c r="H176" s="17">
        <v>2859.0</v>
      </c>
      <c r="I176" s="18">
        <v>0.36</v>
      </c>
      <c r="J176" s="19">
        <v>0.5</v>
      </c>
      <c r="K176" s="19">
        <v>0.8</v>
      </c>
      <c r="L176" s="14" t="s">
        <v>61</v>
      </c>
      <c r="M176" s="18">
        <v>90.95</v>
      </c>
      <c r="N176" s="18">
        <v>9.05</v>
      </c>
      <c r="O176" s="16" t="s">
        <v>473</v>
      </c>
      <c r="P176" s="20">
        <f t="shared" si="1"/>
        <v>12291.72761</v>
      </c>
      <c r="Q176" s="21">
        <f t="shared" si="2"/>
        <v>13223.03101</v>
      </c>
      <c r="R176" s="16">
        <v>-9326.09375</v>
      </c>
      <c r="S176" s="16">
        <v>-425.46875</v>
      </c>
      <c r="T176" s="16">
        <v>7995.59375</v>
      </c>
      <c r="U176" s="18">
        <v>26.71</v>
      </c>
      <c r="V176" s="17">
        <v>844.0</v>
      </c>
      <c r="W176" s="22" t="s">
        <v>490</v>
      </c>
    </row>
    <row r="177">
      <c r="A177" s="23" t="s">
        <v>491</v>
      </c>
      <c r="B177" s="14" t="s">
        <v>51</v>
      </c>
      <c r="C177" s="15" t="s">
        <v>246</v>
      </c>
      <c r="D177" s="14" t="s">
        <v>59</v>
      </c>
      <c r="E177" s="14" t="s">
        <v>76</v>
      </c>
      <c r="F177" s="14" t="s">
        <v>492</v>
      </c>
      <c r="G177" s="14">
        <v>283.0</v>
      </c>
      <c r="H177" s="17">
        <v>1912.0</v>
      </c>
      <c r="I177" s="18">
        <v>0.28</v>
      </c>
      <c r="J177" s="19">
        <v>27.3</v>
      </c>
      <c r="K177" s="19">
        <v>27.3</v>
      </c>
      <c r="L177" s="14" t="s">
        <v>29</v>
      </c>
      <c r="M177" s="18">
        <v>67.08</v>
      </c>
      <c r="N177" s="18">
        <v>32.92</v>
      </c>
      <c r="O177" s="14" t="s">
        <v>493</v>
      </c>
      <c r="P177" s="20">
        <f t="shared" si="1"/>
        <v>12379.94336</v>
      </c>
      <c r="Q177" s="21">
        <f t="shared" si="2"/>
        <v>12445.06107</v>
      </c>
      <c r="R177" s="16">
        <v>1238.59375</v>
      </c>
      <c r="S177" s="16">
        <v>-663.0625</v>
      </c>
      <c r="T177" s="16">
        <v>12299.96875</v>
      </c>
      <c r="U177" s="18" t="s">
        <v>38</v>
      </c>
      <c r="V177" s="17">
        <v>4586.0</v>
      </c>
      <c r="W177" s="24"/>
    </row>
    <row r="178">
      <c r="A178" s="23" t="s">
        <v>494</v>
      </c>
      <c r="B178" s="14" t="s">
        <v>51</v>
      </c>
      <c r="C178" s="15" t="s">
        <v>131</v>
      </c>
      <c r="D178" s="14" t="s">
        <v>42</v>
      </c>
      <c r="E178" s="16" t="s">
        <v>35</v>
      </c>
      <c r="F178" s="14" t="s">
        <v>495</v>
      </c>
      <c r="G178" s="14">
        <v>300.0</v>
      </c>
      <c r="H178" s="17">
        <v>1500.0</v>
      </c>
      <c r="I178" s="18">
        <v>0.22</v>
      </c>
      <c r="J178" s="19">
        <v>6.8</v>
      </c>
      <c r="K178" s="19">
        <v>6.8</v>
      </c>
      <c r="L178" s="14" t="s">
        <v>29</v>
      </c>
      <c r="M178" s="18">
        <v>67.05</v>
      </c>
      <c r="N178" s="18">
        <v>32.95</v>
      </c>
      <c r="O178" s="14" t="s">
        <v>493</v>
      </c>
      <c r="P178" s="20">
        <f t="shared" si="1"/>
        <v>12385.03001</v>
      </c>
      <c r="Q178" s="21">
        <f t="shared" si="2"/>
        <v>12445.51097</v>
      </c>
      <c r="R178" s="14">
        <v>1290.3125</v>
      </c>
      <c r="S178" s="14">
        <v>-666.375</v>
      </c>
      <c r="T178" s="14">
        <v>12299.59375</v>
      </c>
      <c r="U178" s="18" t="s">
        <v>38</v>
      </c>
      <c r="V178" s="17">
        <v>10038.0</v>
      </c>
      <c r="W178" s="24"/>
    </row>
    <row r="179">
      <c r="A179" s="23" t="s">
        <v>496</v>
      </c>
      <c r="B179" s="14" t="s">
        <v>47</v>
      </c>
      <c r="C179" s="15" t="s">
        <v>131</v>
      </c>
      <c r="D179" s="14" t="s">
        <v>59</v>
      </c>
      <c r="E179" s="14" t="s">
        <v>137</v>
      </c>
      <c r="F179" s="14" t="s">
        <v>497</v>
      </c>
      <c r="G179" s="14">
        <v>235.0</v>
      </c>
      <c r="H179" s="17">
        <v>1255.0</v>
      </c>
      <c r="I179" s="18">
        <v>0.18</v>
      </c>
      <c r="J179" s="19">
        <v>5.0</v>
      </c>
      <c r="K179" s="19" t="s">
        <v>498</v>
      </c>
      <c r="L179" s="14" t="s">
        <v>29</v>
      </c>
      <c r="M179" s="18">
        <v>68.2</v>
      </c>
      <c r="N179" s="18">
        <v>31.8</v>
      </c>
      <c r="O179" s="14" t="s">
        <v>493</v>
      </c>
      <c r="P179" s="20">
        <f t="shared" si="1"/>
        <v>12392.58622</v>
      </c>
      <c r="Q179" s="21">
        <f t="shared" si="2"/>
        <v>12456.16463</v>
      </c>
      <c r="R179" s="16">
        <v>1244.25</v>
      </c>
      <c r="S179" s="16">
        <v>-752.1875</v>
      </c>
      <c r="T179" s="16">
        <v>12307.0</v>
      </c>
      <c r="U179" s="18" t="s">
        <v>38</v>
      </c>
      <c r="V179" s="17">
        <v>10622.0</v>
      </c>
      <c r="W179" s="24"/>
    </row>
    <row r="180">
      <c r="A180" s="23" t="s">
        <v>499</v>
      </c>
      <c r="B180" s="14" t="s">
        <v>24</v>
      </c>
      <c r="C180" s="15" t="s">
        <v>500</v>
      </c>
      <c r="D180" s="14" t="s">
        <v>80</v>
      </c>
      <c r="E180" s="14" t="s">
        <v>322</v>
      </c>
      <c r="F180" s="14" t="s">
        <v>501</v>
      </c>
      <c r="G180" s="14">
        <v>299.0</v>
      </c>
      <c r="H180" s="17">
        <v>1396.0</v>
      </c>
      <c r="I180" s="18">
        <v>0.17</v>
      </c>
      <c r="J180" s="19">
        <v>6.0</v>
      </c>
      <c r="K180" s="19">
        <v>-5.9</v>
      </c>
      <c r="L180" s="14" t="s">
        <v>29</v>
      </c>
      <c r="M180" s="18">
        <v>90.62</v>
      </c>
      <c r="N180" s="18">
        <v>9.38</v>
      </c>
      <c r="O180" s="14" t="s">
        <v>493</v>
      </c>
      <c r="P180" s="20">
        <f t="shared" si="1"/>
        <v>12397.89396</v>
      </c>
      <c r="Q180" s="21">
        <f t="shared" si="2"/>
        <v>12458.073</v>
      </c>
      <c r="R180" s="16">
        <v>1285.5</v>
      </c>
      <c r="S180" s="16">
        <v>-731.65625</v>
      </c>
      <c r="T180" s="16">
        <v>12309.34375</v>
      </c>
      <c r="U180" s="18">
        <v>26.33</v>
      </c>
      <c r="V180" s="17">
        <v>630.0</v>
      </c>
      <c r="W180" s="24"/>
    </row>
    <row r="181">
      <c r="A181" s="23" t="s">
        <v>502</v>
      </c>
      <c r="B181" s="14" t="s">
        <v>51</v>
      </c>
      <c r="C181" s="15" t="s">
        <v>153</v>
      </c>
      <c r="D181" s="14" t="s">
        <v>59</v>
      </c>
      <c r="E181" s="14" t="s">
        <v>388</v>
      </c>
      <c r="F181" s="14" t="s">
        <v>503</v>
      </c>
      <c r="G181" s="14">
        <v>298.0</v>
      </c>
      <c r="H181" s="17">
        <v>1486.0</v>
      </c>
      <c r="I181" s="18">
        <v>0.22</v>
      </c>
      <c r="J181" s="19">
        <v>24.5</v>
      </c>
      <c r="K181" s="19">
        <v>24.5</v>
      </c>
      <c r="L181" s="14" t="s">
        <v>29</v>
      </c>
      <c r="M181" s="18">
        <v>66.9</v>
      </c>
      <c r="N181" s="18">
        <v>33.1</v>
      </c>
      <c r="O181" s="14" t="s">
        <v>493</v>
      </c>
      <c r="P181" s="20">
        <f t="shared" si="1"/>
        <v>12416.7098</v>
      </c>
      <c r="Q181" s="21">
        <f t="shared" si="2"/>
        <v>12479.7779</v>
      </c>
      <c r="R181" s="16">
        <v>1251.4375</v>
      </c>
      <c r="S181" s="16">
        <v>-752.71875</v>
      </c>
      <c r="T181" s="16">
        <v>12330.53125</v>
      </c>
      <c r="U181" s="18">
        <v>25.66</v>
      </c>
      <c r="V181" s="17">
        <v>12927.0</v>
      </c>
      <c r="W181" s="24"/>
    </row>
    <row r="182">
      <c r="A182" s="23" t="s">
        <v>504</v>
      </c>
      <c r="B182" s="14" t="s">
        <v>24</v>
      </c>
      <c r="C182" s="15" t="s">
        <v>420</v>
      </c>
      <c r="D182" s="14" t="s">
        <v>80</v>
      </c>
      <c r="E182" s="14" t="s">
        <v>397</v>
      </c>
      <c r="F182" s="14" t="s">
        <v>28</v>
      </c>
      <c r="G182" s="14">
        <v>274.0</v>
      </c>
      <c r="H182" s="17">
        <v>1676.0</v>
      </c>
      <c r="I182" s="18">
        <v>0.2</v>
      </c>
      <c r="J182" s="19">
        <v>1.3</v>
      </c>
      <c r="K182" s="19" t="s">
        <v>505</v>
      </c>
      <c r="L182" s="14" t="s">
        <v>61</v>
      </c>
      <c r="M182" s="18">
        <v>91.05</v>
      </c>
      <c r="N182" s="18">
        <v>8.95</v>
      </c>
      <c r="O182" s="14" t="s">
        <v>493</v>
      </c>
      <c r="P182" s="20">
        <f t="shared" si="1"/>
        <v>12417.72822</v>
      </c>
      <c r="Q182" s="21">
        <f t="shared" si="2"/>
        <v>12491.17944</v>
      </c>
      <c r="R182" s="14">
        <v>1142.65625</v>
      </c>
      <c r="S182" s="14">
        <v>-697.15625</v>
      </c>
      <c r="T182" s="14">
        <v>12345.375</v>
      </c>
      <c r="U182" s="18">
        <v>28.78</v>
      </c>
      <c r="V182" s="17">
        <v>630.0</v>
      </c>
      <c r="W182" s="24"/>
    </row>
    <row r="183">
      <c r="A183" s="23" t="s">
        <v>506</v>
      </c>
      <c r="B183" s="14" t="s">
        <v>47</v>
      </c>
      <c r="C183" s="15" t="s">
        <v>33</v>
      </c>
      <c r="D183" s="14" t="s">
        <v>59</v>
      </c>
      <c r="E183" s="14" t="s">
        <v>140</v>
      </c>
      <c r="F183" s="14" t="s">
        <v>507</v>
      </c>
      <c r="G183" s="14">
        <v>295.0</v>
      </c>
      <c r="H183" s="17">
        <v>1721.0</v>
      </c>
      <c r="I183" s="18">
        <v>0.25</v>
      </c>
      <c r="J183" s="19">
        <v>48.3</v>
      </c>
      <c r="K183" s="19">
        <v>48.3</v>
      </c>
      <c r="L183" s="14" t="s">
        <v>29</v>
      </c>
      <c r="M183" s="18">
        <v>67.28</v>
      </c>
      <c r="N183" s="18">
        <v>32.72</v>
      </c>
      <c r="O183" s="14" t="s">
        <v>493</v>
      </c>
      <c r="P183" s="20">
        <f t="shared" si="1"/>
        <v>12440.65998</v>
      </c>
      <c r="Q183" s="21">
        <f t="shared" si="2"/>
        <v>12511.81255</v>
      </c>
      <c r="R183" s="14">
        <v>1167.8125</v>
      </c>
      <c r="S183" s="14">
        <v>-711.375</v>
      </c>
      <c r="T183" s="14">
        <v>12365.28125</v>
      </c>
      <c r="U183" s="18" t="s">
        <v>38</v>
      </c>
      <c r="V183" s="17">
        <v>12474.0</v>
      </c>
      <c r="W183" s="24"/>
    </row>
    <row r="184">
      <c r="A184" s="23" t="s">
        <v>508</v>
      </c>
      <c r="B184" s="14" t="s">
        <v>51</v>
      </c>
      <c r="C184" s="15" t="s">
        <v>509</v>
      </c>
      <c r="D184" s="14" t="s">
        <v>59</v>
      </c>
      <c r="E184" s="14" t="s">
        <v>219</v>
      </c>
      <c r="F184" s="14" t="s">
        <v>510</v>
      </c>
      <c r="G184" s="14">
        <v>293.0</v>
      </c>
      <c r="H184" s="17">
        <v>2614.0</v>
      </c>
      <c r="I184" s="18">
        <v>0.4</v>
      </c>
      <c r="J184" s="19">
        <v>12.4</v>
      </c>
      <c r="K184" s="19">
        <v>12.4</v>
      </c>
      <c r="L184" s="14" t="s">
        <v>29</v>
      </c>
      <c r="M184" s="18">
        <v>67.12</v>
      </c>
      <c r="N184" s="18">
        <v>32.88</v>
      </c>
      <c r="O184" s="14" t="s">
        <v>493</v>
      </c>
      <c r="P184" s="20">
        <f t="shared" si="1"/>
        <v>12476.39474</v>
      </c>
      <c r="Q184" s="21">
        <f t="shared" si="2"/>
        <v>12542.21655</v>
      </c>
      <c r="R184" s="14">
        <v>1239.5</v>
      </c>
      <c r="S184" s="14">
        <v>-642.5625</v>
      </c>
      <c r="T184" s="14">
        <v>12398.03125</v>
      </c>
      <c r="U184" s="18">
        <v>26.24</v>
      </c>
      <c r="V184" s="17">
        <v>11078.0</v>
      </c>
      <c r="W184" s="24"/>
    </row>
    <row r="185">
      <c r="A185" s="34" t="s">
        <v>511</v>
      </c>
      <c r="B185" s="35" t="s">
        <v>24</v>
      </c>
      <c r="C185" s="36" t="s">
        <v>99</v>
      </c>
      <c r="D185" s="14" t="s">
        <v>59</v>
      </c>
      <c r="E185" s="16" t="s">
        <v>109</v>
      </c>
      <c r="F185" s="35" t="s">
        <v>512</v>
      </c>
      <c r="G185" s="37">
        <v>280.0</v>
      </c>
      <c r="H185" s="38">
        <v>1703.0</v>
      </c>
      <c r="I185" s="39">
        <v>0.25</v>
      </c>
      <c r="J185" s="40">
        <v>27.8</v>
      </c>
      <c r="K185" s="40">
        <v>27.8</v>
      </c>
      <c r="L185" s="37" t="s">
        <v>29</v>
      </c>
      <c r="M185" s="39">
        <v>66.51</v>
      </c>
      <c r="N185" s="39">
        <v>33.49</v>
      </c>
      <c r="O185" s="14" t="s">
        <v>513</v>
      </c>
      <c r="P185" s="20">
        <f t="shared" si="1"/>
        <v>13198.88277</v>
      </c>
      <c r="Q185" s="21">
        <f t="shared" si="2"/>
        <v>13452.86628</v>
      </c>
      <c r="R185" s="35">
        <v>-988.71875</v>
      </c>
      <c r="S185" s="35">
        <v>-564.5</v>
      </c>
      <c r="T185" s="35">
        <v>13149.6875</v>
      </c>
      <c r="U185" s="41">
        <v>26.55</v>
      </c>
      <c r="V185" s="42">
        <v>1544.0</v>
      </c>
      <c r="W185" s="24"/>
    </row>
    <row r="186">
      <c r="A186" s="34" t="s">
        <v>511</v>
      </c>
      <c r="B186" s="35" t="s">
        <v>24</v>
      </c>
      <c r="C186" s="36" t="s">
        <v>131</v>
      </c>
      <c r="D186" s="14" t="s">
        <v>59</v>
      </c>
      <c r="E186" s="16" t="s">
        <v>43</v>
      </c>
      <c r="F186" s="35" t="s">
        <v>512</v>
      </c>
      <c r="G186" s="37">
        <v>214.0</v>
      </c>
      <c r="H186" s="38">
        <v>1750.0</v>
      </c>
      <c r="I186" s="39">
        <v>0.26</v>
      </c>
      <c r="J186" s="40">
        <v>69.5</v>
      </c>
      <c r="K186" s="40">
        <v>69.5</v>
      </c>
      <c r="L186" s="37" t="s">
        <v>29</v>
      </c>
      <c r="M186" s="39">
        <v>66.51</v>
      </c>
      <c r="N186" s="39">
        <v>33.49</v>
      </c>
      <c r="O186" s="14" t="s">
        <v>513</v>
      </c>
      <c r="P186" s="20">
        <f t="shared" si="1"/>
        <v>13198.88277</v>
      </c>
      <c r="Q186" s="21">
        <f t="shared" si="2"/>
        <v>13452.86628</v>
      </c>
      <c r="R186" s="35">
        <v>-988.71875</v>
      </c>
      <c r="S186" s="35">
        <v>-564.5</v>
      </c>
      <c r="T186" s="35">
        <v>13149.6875</v>
      </c>
      <c r="U186" s="41">
        <v>26.55</v>
      </c>
      <c r="V186" s="42">
        <v>1544.0</v>
      </c>
      <c r="W186" s="24"/>
    </row>
    <row r="187">
      <c r="A187" s="34" t="s">
        <v>514</v>
      </c>
      <c r="B187" s="35" t="s">
        <v>47</v>
      </c>
      <c r="C187" s="36" t="s">
        <v>48</v>
      </c>
      <c r="D187" s="14" t="s">
        <v>42</v>
      </c>
      <c r="E187" s="16" t="s">
        <v>269</v>
      </c>
      <c r="F187" s="35" t="s">
        <v>515</v>
      </c>
      <c r="G187" s="37">
        <v>286.0</v>
      </c>
      <c r="H187" s="38">
        <v>1693.0</v>
      </c>
      <c r="I187" s="39">
        <v>0.25</v>
      </c>
      <c r="J187" s="40">
        <v>0.8</v>
      </c>
      <c r="K187" s="40">
        <v>1.1</v>
      </c>
      <c r="L187" s="26" t="s">
        <v>61</v>
      </c>
      <c r="M187" s="37">
        <v>66.76</v>
      </c>
      <c r="N187" s="39">
        <v>33.24</v>
      </c>
      <c r="O187" s="14" t="s">
        <v>513</v>
      </c>
      <c r="P187" s="20">
        <f t="shared" si="1"/>
        <v>13224.82101</v>
      </c>
      <c r="Q187" s="21">
        <f t="shared" si="2"/>
        <v>13479.42682</v>
      </c>
      <c r="R187" s="35">
        <v>-999.0</v>
      </c>
      <c r="S187" s="35">
        <v>-562.53125</v>
      </c>
      <c r="T187" s="35">
        <v>13175.03125</v>
      </c>
      <c r="U187" s="41" t="s">
        <v>38</v>
      </c>
      <c r="V187" s="42">
        <v>11402.0</v>
      </c>
      <c r="W187" s="22" t="s">
        <v>464</v>
      </c>
    </row>
    <row r="188">
      <c r="A188" s="34" t="s">
        <v>514</v>
      </c>
      <c r="B188" s="35" t="s">
        <v>47</v>
      </c>
      <c r="C188" s="36" t="s">
        <v>84</v>
      </c>
      <c r="D188" s="14" t="s">
        <v>42</v>
      </c>
      <c r="E188" s="16" t="s">
        <v>27</v>
      </c>
      <c r="F188" s="35" t="s">
        <v>515</v>
      </c>
      <c r="G188" s="37">
        <v>286.0</v>
      </c>
      <c r="H188" s="38">
        <v>1581.0</v>
      </c>
      <c r="I188" s="39">
        <v>0.23</v>
      </c>
      <c r="J188" s="40">
        <v>0.8</v>
      </c>
      <c r="K188" s="40">
        <v>0.3</v>
      </c>
      <c r="L188" s="26" t="s">
        <v>61</v>
      </c>
      <c r="M188" s="37">
        <v>66.76</v>
      </c>
      <c r="N188" s="39">
        <v>33.24</v>
      </c>
      <c r="O188" s="14" t="s">
        <v>513</v>
      </c>
      <c r="P188" s="20">
        <f t="shared" si="1"/>
        <v>13224.82101</v>
      </c>
      <c r="Q188" s="21">
        <f t="shared" si="2"/>
        <v>13479.42682</v>
      </c>
      <c r="R188" s="35">
        <v>-999.0</v>
      </c>
      <c r="S188" s="35">
        <v>-562.53125</v>
      </c>
      <c r="T188" s="35">
        <v>13175.03125</v>
      </c>
      <c r="U188" s="41" t="s">
        <v>38</v>
      </c>
      <c r="V188" s="42">
        <v>11402.0</v>
      </c>
      <c r="W188" s="22" t="s">
        <v>516</v>
      </c>
    </row>
    <row r="189">
      <c r="A189" s="43" t="s">
        <v>517</v>
      </c>
      <c r="B189" s="26" t="s">
        <v>51</v>
      </c>
      <c r="C189" s="44" t="s">
        <v>127</v>
      </c>
      <c r="D189" s="14" t="s">
        <v>71</v>
      </c>
      <c r="E189" s="14" t="s">
        <v>106</v>
      </c>
      <c r="F189" s="26" t="s">
        <v>518</v>
      </c>
      <c r="G189" s="45">
        <v>291.0</v>
      </c>
      <c r="H189" s="46">
        <v>1320.0</v>
      </c>
      <c r="I189" s="47">
        <v>0.19</v>
      </c>
      <c r="J189" s="48">
        <v>1.8</v>
      </c>
      <c r="K189" s="48">
        <v>-1.7</v>
      </c>
      <c r="L189" s="49" t="s">
        <v>61</v>
      </c>
      <c r="M189" s="47">
        <v>65.98</v>
      </c>
      <c r="N189" s="47">
        <v>34.02</v>
      </c>
      <c r="O189" s="14" t="s">
        <v>513</v>
      </c>
      <c r="P189" s="20">
        <f t="shared" si="1"/>
        <v>13228.68254</v>
      </c>
      <c r="Q189" s="21">
        <f t="shared" si="2"/>
        <v>13487.43133</v>
      </c>
      <c r="R189" s="45">
        <v>-1049.78125</v>
      </c>
      <c r="S189" s="45">
        <v>-555.6875</v>
      </c>
      <c r="T189" s="45">
        <v>13175.25</v>
      </c>
      <c r="U189" s="41" t="s">
        <v>38</v>
      </c>
      <c r="V189" s="46">
        <v>12348.0</v>
      </c>
      <c r="W189" s="22"/>
    </row>
    <row r="190">
      <c r="A190" s="43" t="s">
        <v>517</v>
      </c>
      <c r="B190" s="26" t="s">
        <v>51</v>
      </c>
      <c r="C190" s="44" t="s">
        <v>99</v>
      </c>
      <c r="D190" s="14" t="s">
        <v>71</v>
      </c>
      <c r="E190" s="14" t="s">
        <v>35</v>
      </c>
      <c r="F190" s="26" t="s">
        <v>518</v>
      </c>
      <c r="G190" s="45">
        <v>273.0</v>
      </c>
      <c r="H190" s="46">
        <v>1384.0</v>
      </c>
      <c r="I190" s="47">
        <v>0.2</v>
      </c>
      <c r="J190" s="48">
        <v>2.4</v>
      </c>
      <c r="K190" s="48">
        <v>2.3</v>
      </c>
      <c r="L190" s="49" t="s">
        <v>29</v>
      </c>
      <c r="M190" s="47">
        <v>67.41</v>
      </c>
      <c r="N190" s="47">
        <v>32.59</v>
      </c>
      <c r="O190" s="14" t="s">
        <v>513</v>
      </c>
      <c r="P190" s="20">
        <f t="shared" si="1"/>
        <v>13228.68254</v>
      </c>
      <c r="Q190" s="21">
        <f t="shared" si="2"/>
        <v>13487.43133</v>
      </c>
      <c r="R190" s="45">
        <v>-1049.78125</v>
      </c>
      <c r="S190" s="45">
        <v>-555.6875</v>
      </c>
      <c r="T190" s="45">
        <v>13175.25</v>
      </c>
      <c r="U190" s="41" t="s">
        <v>38</v>
      </c>
      <c r="V190" s="46">
        <v>12348.0</v>
      </c>
      <c r="W190" s="22"/>
    </row>
    <row r="191">
      <c r="A191" s="34" t="s">
        <v>519</v>
      </c>
      <c r="B191" s="35" t="s">
        <v>24</v>
      </c>
      <c r="C191" s="36" t="s">
        <v>113</v>
      </c>
      <c r="D191" s="14" t="s">
        <v>80</v>
      </c>
      <c r="E191" s="16" t="s">
        <v>158</v>
      </c>
      <c r="F191" s="35" t="s">
        <v>520</v>
      </c>
      <c r="G191" s="37">
        <v>297.0</v>
      </c>
      <c r="H191" s="38">
        <v>1564.0</v>
      </c>
      <c r="I191" s="39">
        <v>0.19</v>
      </c>
      <c r="J191" s="40">
        <v>2.1</v>
      </c>
      <c r="K191" s="40">
        <v>2.1</v>
      </c>
      <c r="L191" s="26" t="s">
        <v>61</v>
      </c>
      <c r="M191" s="37">
        <v>90.81</v>
      </c>
      <c r="N191" s="39">
        <v>9.19</v>
      </c>
      <c r="O191" s="14" t="s">
        <v>513</v>
      </c>
      <c r="P191" s="20">
        <f t="shared" si="1"/>
        <v>13249.19048</v>
      </c>
      <c r="Q191" s="21">
        <f t="shared" si="2"/>
        <v>13505.72415</v>
      </c>
      <c r="R191" s="35">
        <v>-1031.75</v>
      </c>
      <c r="S191" s="35">
        <v>-606.375</v>
      </c>
      <c r="T191" s="35">
        <v>13195.03125</v>
      </c>
      <c r="U191" s="41">
        <v>27.8</v>
      </c>
      <c r="V191" s="42">
        <v>1796.0</v>
      </c>
      <c r="W191" s="24"/>
    </row>
    <row r="192">
      <c r="A192" s="50" t="s">
        <v>521</v>
      </c>
      <c r="B192" s="51" t="s">
        <v>24</v>
      </c>
      <c r="C192" s="36" t="s">
        <v>391</v>
      </c>
      <c r="D192" s="14" t="s">
        <v>80</v>
      </c>
      <c r="E192" s="16" t="s">
        <v>269</v>
      </c>
      <c r="F192" s="51" t="s">
        <v>522</v>
      </c>
      <c r="G192" s="52">
        <v>242.0</v>
      </c>
      <c r="H192" s="53">
        <v>1820.0</v>
      </c>
      <c r="I192" s="54">
        <v>0.22</v>
      </c>
      <c r="J192" s="55">
        <v>1.1</v>
      </c>
      <c r="K192" s="55">
        <v>-1.0</v>
      </c>
      <c r="L192" s="52" t="s">
        <v>61</v>
      </c>
      <c r="M192" s="54">
        <v>90.22</v>
      </c>
      <c r="N192" s="54">
        <v>9.78</v>
      </c>
      <c r="O192" s="14" t="s">
        <v>513</v>
      </c>
      <c r="P192" s="20">
        <f t="shared" si="1"/>
        <v>13262.07413</v>
      </c>
      <c r="Q192" s="21">
        <f t="shared" si="2"/>
        <v>13486.98854</v>
      </c>
      <c r="R192" s="51">
        <v>-637.6875</v>
      </c>
      <c r="S192" s="51">
        <v>-577.125</v>
      </c>
      <c r="T192" s="51">
        <v>13234.15625</v>
      </c>
      <c r="U192" s="56">
        <v>29.64</v>
      </c>
      <c r="V192" s="57">
        <v>1132.0</v>
      </c>
      <c r="W192" s="24"/>
    </row>
    <row r="193">
      <c r="A193" s="50" t="s">
        <v>523</v>
      </c>
      <c r="B193" s="51" t="s">
        <v>524</v>
      </c>
      <c r="C193" s="36" t="s">
        <v>525</v>
      </c>
      <c r="D193" s="14" t="s">
        <v>179</v>
      </c>
      <c r="E193" s="16" t="s">
        <v>128</v>
      </c>
      <c r="F193" s="51" t="s">
        <v>526</v>
      </c>
      <c r="G193" s="52">
        <v>291.0</v>
      </c>
      <c r="H193" s="53">
        <v>2006.0</v>
      </c>
      <c r="I193" s="54">
        <v>0.24</v>
      </c>
      <c r="J193" s="55">
        <v>4.1</v>
      </c>
      <c r="K193" s="55" t="s">
        <v>527</v>
      </c>
      <c r="L193" s="52" t="s">
        <v>29</v>
      </c>
      <c r="M193" s="54">
        <v>91.07</v>
      </c>
      <c r="N193" s="54">
        <v>8.93</v>
      </c>
      <c r="O193" s="14" t="s">
        <v>513</v>
      </c>
      <c r="P193" s="20">
        <f t="shared" si="1"/>
        <v>13264.01804</v>
      </c>
      <c r="Q193" s="21">
        <f t="shared" si="2"/>
        <v>13488.66893</v>
      </c>
      <c r="R193" s="51">
        <v>-632.5</v>
      </c>
      <c r="S193" s="51">
        <v>-562.09375</v>
      </c>
      <c r="T193" s="51">
        <v>13237.0</v>
      </c>
      <c r="U193" s="56">
        <v>30.29</v>
      </c>
      <c r="V193" s="57">
        <v>204.0</v>
      </c>
      <c r="W193" s="24"/>
    </row>
    <row r="194">
      <c r="A194" s="50" t="s">
        <v>523</v>
      </c>
      <c r="B194" s="51" t="s">
        <v>524</v>
      </c>
      <c r="C194" s="36" t="s">
        <v>528</v>
      </c>
      <c r="D194" s="14" t="s">
        <v>179</v>
      </c>
      <c r="E194" s="16" t="s">
        <v>27</v>
      </c>
      <c r="F194" s="51" t="s">
        <v>526</v>
      </c>
      <c r="G194" s="52">
        <v>287.0</v>
      </c>
      <c r="H194" s="53">
        <v>1736.0</v>
      </c>
      <c r="I194" s="54">
        <v>0.21</v>
      </c>
      <c r="J194" s="55">
        <v>6.0</v>
      </c>
      <c r="K194" s="55">
        <v>6.0</v>
      </c>
      <c r="L194" s="52" t="s">
        <v>29</v>
      </c>
      <c r="M194" s="54">
        <v>91.07</v>
      </c>
      <c r="N194" s="54">
        <v>8.93</v>
      </c>
      <c r="O194" s="14" t="s">
        <v>513</v>
      </c>
      <c r="P194" s="20">
        <f t="shared" si="1"/>
        <v>13264.01804</v>
      </c>
      <c r="Q194" s="21">
        <f t="shared" si="2"/>
        <v>13488.66893</v>
      </c>
      <c r="R194" s="51">
        <v>-632.5</v>
      </c>
      <c r="S194" s="51">
        <v>-562.09375</v>
      </c>
      <c r="T194" s="51">
        <v>13237.0</v>
      </c>
      <c r="U194" s="56">
        <v>30.29</v>
      </c>
      <c r="V194" s="57">
        <v>204.0</v>
      </c>
      <c r="W194" s="24"/>
    </row>
    <row r="195">
      <c r="A195" s="34" t="s">
        <v>529</v>
      </c>
      <c r="B195" s="35" t="s">
        <v>24</v>
      </c>
      <c r="C195" s="36" t="s">
        <v>48</v>
      </c>
      <c r="D195" s="14" t="s">
        <v>104</v>
      </c>
      <c r="E195" s="16" t="s">
        <v>109</v>
      </c>
      <c r="F195" s="35" t="s">
        <v>530</v>
      </c>
      <c r="G195" s="26">
        <v>295.0</v>
      </c>
      <c r="H195" s="38">
        <v>1418.0</v>
      </c>
      <c r="I195" s="39">
        <v>0.2</v>
      </c>
      <c r="J195" s="40">
        <v>451.8</v>
      </c>
      <c r="K195" s="40">
        <v>1.9</v>
      </c>
      <c r="L195" s="37" t="s">
        <v>29</v>
      </c>
      <c r="M195" s="37">
        <v>67.24</v>
      </c>
      <c r="N195" s="39">
        <v>32.76</v>
      </c>
      <c r="O195" s="14" t="s">
        <v>513</v>
      </c>
      <c r="P195" s="20">
        <f t="shared" si="1"/>
        <v>13281.13666</v>
      </c>
      <c r="Q195" s="21">
        <f t="shared" si="2"/>
        <v>13537.15912</v>
      </c>
      <c r="R195" s="35">
        <v>-1017.5</v>
      </c>
      <c r="S195" s="35">
        <v>-524.3125</v>
      </c>
      <c r="T195" s="35">
        <v>13231.71875</v>
      </c>
      <c r="U195" s="41" t="s">
        <v>38</v>
      </c>
      <c r="V195" s="42">
        <v>940.0</v>
      </c>
      <c r="W195" s="24"/>
    </row>
    <row r="196">
      <c r="A196" s="34" t="s">
        <v>529</v>
      </c>
      <c r="B196" s="35" t="s">
        <v>24</v>
      </c>
      <c r="C196" s="36" t="s">
        <v>143</v>
      </c>
      <c r="D196" s="14" t="s">
        <v>104</v>
      </c>
      <c r="E196" s="16" t="s">
        <v>27</v>
      </c>
      <c r="F196" s="35" t="s">
        <v>530</v>
      </c>
      <c r="G196" s="26">
        <v>228.0</v>
      </c>
      <c r="H196" s="38">
        <v>1192.0</v>
      </c>
      <c r="I196" s="39">
        <v>0.17</v>
      </c>
      <c r="J196" s="40">
        <v>51.4</v>
      </c>
      <c r="K196" s="40">
        <v>1.4</v>
      </c>
      <c r="L196" s="37" t="s">
        <v>29</v>
      </c>
      <c r="M196" s="37">
        <v>67.87</v>
      </c>
      <c r="N196" s="39">
        <v>32.13</v>
      </c>
      <c r="O196" s="14" t="s">
        <v>513</v>
      </c>
      <c r="P196" s="20">
        <f t="shared" si="1"/>
        <v>13281.13666</v>
      </c>
      <c r="Q196" s="21">
        <f t="shared" si="2"/>
        <v>13537.15912</v>
      </c>
      <c r="R196" s="35">
        <v>-1017.5</v>
      </c>
      <c r="S196" s="35">
        <v>-524.3125</v>
      </c>
      <c r="T196" s="35">
        <v>13231.71875</v>
      </c>
      <c r="U196" s="41" t="s">
        <v>38</v>
      </c>
      <c r="V196" s="42">
        <v>940.0</v>
      </c>
      <c r="W196" s="22" t="s">
        <v>531</v>
      </c>
    </row>
    <row r="197">
      <c r="A197" s="43" t="s">
        <v>532</v>
      </c>
      <c r="B197" s="26" t="s">
        <v>51</v>
      </c>
      <c r="C197" s="44" t="s">
        <v>33</v>
      </c>
      <c r="D197" s="14" t="s">
        <v>42</v>
      </c>
      <c r="E197" s="16" t="s">
        <v>128</v>
      </c>
      <c r="F197" s="26" t="s">
        <v>533</v>
      </c>
      <c r="G197" s="45">
        <v>294.0</v>
      </c>
      <c r="H197" s="46">
        <v>1271.0</v>
      </c>
      <c r="I197" s="47">
        <v>0.18</v>
      </c>
      <c r="J197" s="48">
        <v>4.8</v>
      </c>
      <c r="K197" s="48">
        <v>4.8</v>
      </c>
      <c r="L197" s="49" t="s">
        <v>29</v>
      </c>
      <c r="M197" s="47">
        <v>66.81</v>
      </c>
      <c r="N197" s="47">
        <v>33.19</v>
      </c>
      <c r="O197" s="14" t="s">
        <v>513</v>
      </c>
      <c r="P197" s="20">
        <f t="shared" si="1"/>
        <v>13283.2392</v>
      </c>
      <c r="Q197" s="21">
        <f t="shared" si="2"/>
        <v>13507.60483</v>
      </c>
      <c r="R197" s="58">
        <v>-624.4375</v>
      </c>
      <c r="S197" s="58">
        <v>-518.0315</v>
      </c>
      <c r="T197" s="58">
        <v>13258.4375</v>
      </c>
      <c r="U197" s="18">
        <v>25.4</v>
      </c>
      <c r="V197" s="46">
        <v>10824.0</v>
      </c>
      <c r="W197" s="22"/>
    </row>
    <row r="198">
      <c r="A198" s="59" t="s">
        <v>534</v>
      </c>
      <c r="B198" s="30" t="s">
        <v>51</v>
      </c>
      <c r="C198" s="44" t="s">
        <v>131</v>
      </c>
      <c r="D198" s="14" t="s">
        <v>42</v>
      </c>
      <c r="E198" s="14" t="s">
        <v>176</v>
      </c>
      <c r="F198" s="30" t="s">
        <v>535</v>
      </c>
      <c r="G198" s="58">
        <v>282.0</v>
      </c>
      <c r="H198" s="60">
        <v>1677.0</v>
      </c>
      <c r="I198" s="61">
        <v>0.24</v>
      </c>
      <c r="J198" s="62">
        <v>0.4</v>
      </c>
      <c r="K198" s="62">
        <v>0.6</v>
      </c>
      <c r="L198" s="49" t="s">
        <v>61</v>
      </c>
      <c r="M198" s="61">
        <v>67.42</v>
      </c>
      <c r="N198" s="61">
        <v>32.58</v>
      </c>
      <c r="O198" s="14" t="s">
        <v>513</v>
      </c>
      <c r="P198" s="20">
        <f t="shared" si="1"/>
        <v>13309.23855</v>
      </c>
      <c r="Q198" s="21">
        <f t="shared" si="2"/>
        <v>13531.74985</v>
      </c>
      <c r="R198" s="58">
        <v>-611.625</v>
      </c>
      <c r="S198" s="58">
        <v>-575.4375</v>
      </c>
      <c r="T198" s="58">
        <v>13282.71875</v>
      </c>
      <c r="U198" s="18" t="s">
        <v>38</v>
      </c>
      <c r="V198" s="60">
        <v>12914.0</v>
      </c>
      <c r="W198" s="22" t="s">
        <v>536</v>
      </c>
    </row>
    <row r="199">
      <c r="A199" s="59" t="s">
        <v>534</v>
      </c>
      <c r="B199" s="30" t="s">
        <v>51</v>
      </c>
      <c r="C199" s="44" t="s">
        <v>509</v>
      </c>
      <c r="D199" s="14" t="s">
        <v>42</v>
      </c>
      <c r="E199" s="16" t="s">
        <v>35</v>
      </c>
      <c r="F199" s="30" t="s">
        <v>535</v>
      </c>
      <c r="G199" s="58">
        <v>282.0</v>
      </c>
      <c r="H199" s="46">
        <v>1582.0</v>
      </c>
      <c r="I199" s="47">
        <v>0.23</v>
      </c>
      <c r="J199" s="62">
        <v>0.4</v>
      </c>
      <c r="K199" s="48">
        <v>0.5</v>
      </c>
      <c r="L199" s="49" t="s">
        <v>61</v>
      </c>
      <c r="M199" s="61">
        <v>67.42</v>
      </c>
      <c r="N199" s="61">
        <v>32.58</v>
      </c>
      <c r="O199" s="14" t="s">
        <v>513</v>
      </c>
      <c r="P199" s="20">
        <f t="shared" si="1"/>
        <v>13309.23855</v>
      </c>
      <c r="Q199" s="21">
        <f t="shared" si="2"/>
        <v>13531.74985</v>
      </c>
      <c r="R199" s="58">
        <v>-611.625</v>
      </c>
      <c r="S199" s="58">
        <v>-575.4375</v>
      </c>
      <c r="T199" s="58">
        <v>13282.71875</v>
      </c>
      <c r="U199" s="18" t="s">
        <v>38</v>
      </c>
      <c r="V199" s="60">
        <v>12914.0</v>
      </c>
      <c r="W199" s="22" t="s">
        <v>537</v>
      </c>
    </row>
    <row r="200">
      <c r="A200" s="59" t="s">
        <v>538</v>
      </c>
      <c r="B200" s="30" t="s">
        <v>24</v>
      </c>
      <c r="C200" s="44" t="s">
        <v>434</v>
      </c>
      <c r="D200" s="14" t="s">
        <v>104</v>
      </c>
      <c r="E200" s="16" t="s">
        <v>158</v>
      </c>
      <c r="F200" s="30" t="s">
        <v>339</v>
      </c>
      <c r="G200" s="58">
        <v>298.0</v>
      </c>
      <c r="H200" s="60">
        <v>1349.0</v>
      </c>
      <c r="I200" s="61">
        <v>0.19</v>
      </c>
      <c r="J200" s="62">
        <v>16.1</v>
      </c>
      <c r="K200" s="62">
        <v>21.5</v>
      </c>
      <c r="L200" s="49" t="s">
        <v>29</v>
      </c>
      <c r="M200" s="61">
        <v>67.26</v>
      </c>
      <c r="N200" s="61">
        <v>32.74</v>
      </c>
      <c r="O200" s="14" t="s">
        <v>513</v>
      </c>
      <c r="P200" s="20">
        <f t="shared" si="1"/>
        <v>13311.81782</v>
      </c>
      <c r="Q200" s="21">
        <f t="shared" si="2"/>
        <v>13532.80759</v>
      </c>
      <c r="R200" s="58">
        <v>-588.0</v>
      </c>
      <c r="S200" s="58">
        <v>-539.5625</v>
      </c>
      <c r="T200" s="58">
        <v>13287.875</v>
      </c>
      <c r="U200" s="18" t="s">
        <v>38</v>
      </c>
      <c r="V200" s="60">
        <v>762.0</v>
      </c>
      <c r="W200" s="22" t="s">
        <v>539</v>
      </c>
    </row>
    <row r="201">
      <c r="A201" s="34" t="s">
        <v>540</v>
      </c>
      <c r="B201" s="35" t="s">
        <v>51</v>
      </c>
      <c r="C201" s="36" t="s">
        <v>33</v>
      </c>
      <c r="D201" s="14" t="s">
        <v>42</v>
      </c>
      <c r="E201" s="16" t="s">
        <v>106</v>
      </c>
      <c r="F201" s="35" t="s">
        <v>541</v>
      </c>
      <c r="G201" s="37">
        <v>276.0</v>
      </c>
      <c r="H201" s="38">
        <v>1520.0</v>
      </c>
      <c r="I201" s="39">
        <v>0.22</v>
      </c>
      <c r="J201" s="40">
        <v>2.9</v>
      </c>
      <c r="K201" s="40">
        <v>2.9</v>
      </c>
      <c r="L201" s="37" t="s">
        <v>29</v>
      </c>
      <c r="M201" s="39">
        <v>66.96</v>
      </c>
      <c r="N201" s="39">
        <v>33.04</v>
      </c>
      <c r="O201" s="14" t="s">
        <v>513</v>
      </c>
      <c r="P201" s="20">
        <f t="shared" si="1"/>
        <v>13313.04069</v>
      </c>
      <c r="Q201" s="21">
        <f t="shared" si="2"/>
        <v>13539.02127</v>
      </c>
      <c r="R201" s="35">
        <v>-649.625</v>
      </c>
      <c r="S201" s="35">
        <v>-537.53125</v>
      </c>
      <c r="T201" s="35">
        <v>13286.3125</v>
      </c>
      <c r="U201" s="41">
        <v>26.0</v>
      </c>
      <c r="V201" s="42">
        <v>11318.0</v>
      </c>
      <c r="W201" s="24"/>
    </row>
    <row r="202">
      <c r="A202" s="50" t="s">
        <v>542</v>
      </c>
      <c r="B202" s="51" t="s">
        <v>24</v>
      </c>
      <c r="C202" s="36" t="s">
        <v>206</v>
      </c>
      <c r="D202" s="14" t="s">
        <v>26</v>
      </c>
      <c r="E202" s="16" t="s">
        <v>106</v>
      </c>
      <c r="F202" s="51" t="s">
        <v>392</v>
      </c>
      <c r="G202" s="52">
        <v>217.0</v>
      </c>
      <c r="H202" s="53">
        <v>1265.0</v>
      </c>
      <c r="I202" s="54">
        <v>0.15</v>
      </c>
      <c r="J202" s="55">
        <v>3.2</v>
      </c>
      <c r="K202" s="55">
        <v>3.2</v>
      </c>
      <c r="L202" s="52" t="s">
        <v>29</v>
      </c>
      <c r="M202" s="54">
        <v>90.95</v>
      </c>
      <c r="N202" s="54">
        <v>9.05</v>
      </c>
      <c r="O202" s="14" t="s">
        <v>513</v>
      </c>
      <c r="P202" s="20">
        <f t="shared" si="1"/>
        <v>13355.74045</v>
      </c>
      <c r="Q202" s="21">
        <f t="shared" si="2"/>
        <v>13585.05111</v>
      </c>
      <c r="R202" s="51">
        <v>-663.21875</v>
      </c>
      <c r="S202" s="51">
        <v>-310.1875</v>
      </c>
      <c r="T202" s="51">
        <v>13335.65625</v>
      </c>
      <c r="U202" s="56">
        <v>33.36</v>
      </c>
      <c r="V202" s="57">
        <v>720.0</v>
      </c>
      <c r="W202" s="24"/>
    </row>
    <row r="203">
      <c r="A203" s="50" t="s">
        <v>543</v>
      </c>
      <c r="B203" s="51" t="s">
        <v>24</v>
      </c>
      <c r="C203" s="36" t="s">
        <v>544</v>
      </c>
      <c r="D203" s="14" t="s">
        <v>545</v>
      </c>
      <c r="E203" s="16" t="s">
        <v>27</v>
      </c>
      <c r="F203" s="51" t="s">
        <v>546</v>
      </c>
      <c r="G203" s="52">
        <v>250.0</v>
      </c>
      <c r="H203" s="53">
        <v>1425.0</v>
      </c>
      <c r="I203" s="54">
        <v>0.17</v>
      </c>
      <c r="J203" s="55">
        <v>3.2</v>
      </c>
      <c r="K203" s="55">
        <v>3.2</v>
      </c>
      <c r="L203" s="52" t="s">
        <v>29</v>
      </c>
      <c r="M203" s="54">
        <v>91.14</v>
      </c>
      <c r="N203" s="54">
        <v>8.86</v>
      </c>
      <c r="O203" s="14" t="s">
        <v>513</v>
      </c>
      <c r="P203" s="20">
        <f t="shared" si="1"/>
        <v>13366.62092</v>
      </c>
      <c r="Q203" s="21">
        <f t="shared" si="2"/>
        <v>13596.87608</v>
      </c>
      <c r="R203" s="51">
        <v>-676.25</v>
      </c>
      <c r="S203" s="51">
        <v>-312.5625</v>
      </c>
      <c r="T203" s="51">
        <v>13345.84375</v>
      </c>
      <c r="U203" s="56">
        <v>33.61</v>
      </c>
      <c r="V203" s="57">
        <v>1084.0</v>
      </c>
      <c r="W203" s="24"/>
    </row>
    <row r="204">
      <c r="A204" s="50" t="s">
        <v>543</v>
      </c>
      <c r="B204" s="51" t="s">
        <v>24</v>
      </c>
      <c r="C204" s="36" t="s">
        <v>547</v>
      </c>
      <c r="D204" s="14" t="s">
        <v>26</v>
      </c>
      <c r="E204" s="16" t="s">
        <v>176</v>
      </c>
      <c r="F204" s="51" t="s">
        <v>546</v>
      </c>
      <c r="G204" s="52">
        <v>203.0</v>
      </c>
      <c r="H204" s="53">
        <v>1552.0</v>
      </c>
      <c r="I204" s="54">
        <v>0.19</v>
      </c>
      <c r="J204" s="55">
        <v>4.2</v>
      </c>
      <c r="K204" s="55">
        <v>4.2</v>
      </c>
      <c r="L204" s="52" t="s">
        <v>29</v>
      </c>
      <c r="M204" s="54">
        <v>91.13</v>
      </c>
      <c r="N204" s="54">
        <v>8.87</v>
      </c>
      <c r="O204" s="14" t="s">
        <v>513</v>
      </c>
      <c r="P204" s="20">
        <f t="shared" si="1"/>
        <v>13366.62092</v>
      </c>
      <c r="Q204" s="21">
        <f t="shared" si="2"/>
        <v>13596.87608</v>
      </c>
      <c r="R204" s="51">
        <v>-676.25</v>
      </c>
      <c r="S204" s="51">
        <v>-312.5625</v>
      </c>
      <c r="T204" s="51">
        <v>13345.84375</v>
      </c>
      <c r="U204" s="56">
        <v>33.61</v>
      </c>
      <c r="V204" s="57">
        <v>1084.0</v>
      </c>
      <c r="W204" s="24"/>
    </row>
    <row r="205">
      <c r="A205" s="50" t="s">
        <v>548</v>
      </c>
      <c r="B205" s="51" t="s">
        <v>24</v>
      </c>
      <c r="C205" s="36" t="s">
        <v>168</v>
      </c>
      <c r="D205" s="14" t="s">
        <v>545</v>
      </c>
      <c r="E205" s="16" t="s">
        <v>176</v>
      </c>
      <c r="F205" s="51" t="s">
        <v>520</v>
      </c>
      <c r="G205" s="52">
        <v>274.0</v>
      </c>
      <c r="H205" s="53">
        <v>1094.0</v>
      </c>
      <c r="I205" s="54">
        <v>0.13</v>
      </c>
      <c r="J205" s="55">
        <v>1.3</v>
      </c>
      <c r="K205" s="55">
        <v>-1.2</v>
      </c>
      <c r="L205" s="52" t="s">
        <v>61</v>
      </c>
      <c r="M205" s="54">
        <v>91.05</v>
      </c>
      <c r="N205" s="54">
        <v>8.95</v>
      </c>
      <c r="O205" s="14" t="s">
        <v>513</v>
      </c>
      <c r="P205" s="20">
        <f t="shared" si="1"/>
        <v>13368.93236</v>
      </c>
      <c r="Q205" s="21">
        <f t="shared" si="2"/>
        <v>13598.37766</v>
      </c>
      <c r="R205" s="51">
        <v>-669.9375</v>
      </c>
      <c r="S205" s="51">
        <v>-338.53125</v>
      </c>
      <c r="T205" s="51">
        <v>13347.84375</v>
      </c>
      <c r="U205" s="56">
        <v>34.22</v>
      </c>
      <c r="V205" s="57">
        <v>1160.0</v>
      </c>
      <c r="W205" s="24"/>
    </row>
    <row r="206">
      <c r="A206" s="50" t="s">
        <v>548</v>
      </c>
      <c r="B206" s="51" t="s">
        <v>24</v>
      </c>
      <c r="C206" s="36" t="s">
        <v>243</v>
      </c>
      <c r="D206" s="14" t="s">
        <v>545</v>
      </c>
      <c r="E206" s="16" t="s">
        <v>27</v>
      </c>
      <c r="F206" s="51" t="s">
        <v>520</v>
      </c>
      <c r="G206" s="52">
        <v>238.0</v>
      </c>
      <c r="H206" s="53">
        <v>1009.0</v>
      </c>
      <c r="I206" s="54">
        <v>0.12</v>
      </c>
      <c r="J206" s="55">
        <v>3.4</v>
      </c>
      <c r="K206" s="55">
        <v>3.4</v>
      </c>
      <c r="L206" s="52" t="s">
        <v>29</v>
      </c>
      <c r="M206" s="54">
        <v>91.15</v>
      </c>
      <c r="N206" s="54">
        <v>8.85</v>
      </c>
      <c r="O206" s="14" t="s">
        <v>513</v>
      </c>
      <c r="P206" s="20">
        <f t="shared" si="1"/>
        <v>13368.93236</v>
      </c>
      <c r="Q206" s="21">
        <f t="shared" si="2"/>
        <v>13598.37766</v>
      </c>
      <c r="R206" s="51">
        <v>-669.9375</v>
      </c>
      <c r="S206" s="51">
        <v>-338.53125</v>
      </c>
      <c r="T206" s="51">
        <v>13347.84375</v>
      </c>
      <c r="U206" s="56">
        <v>34.22</v>
      </c>
      <c r="V206" s="57">
        <v>1160.0</v>
      </c>
      <c r="W206" s="24"/>
    </row>
    <row r="207">
      <c r="A207" s="50" t="s">
        <v>549</v>
      </c>
      <c r="B207" s="51" t="s">
        <v>24</v>
      </c>
      <c r="C207" s="36" t="s">
        <v>161</v>
      </c>
      <c r="D207" s="14" t="s">
        <v>545</v>
      </c>
      <c r="E207" s="16" t="s">
        <v>109</v>
      </c>
      <c r="F207" s="51" t="s">
        <v>550</v>
      </c>
      <c r="G207" s="52">
        <v>301.0</v>
      </c>
      <c r="H207" s="53">
        <v>1077.0</v>
      </c>
      <c r="I207" s="54">
        <v>0.13</v>
      </c>
      <c r="J207" s="55">
        <v>2.1</v>
      </c>
      <c r="K207" s="55">
        <v>2.1</v>
      </c>
      <c r="L207" s="52" t="s">
        <v>61</v>
      </c>
      <c r="M207" s="54">
        <v>91.12</v>
      </c>
      <c r="N207" s="54">
        <v>8.88</v>
      </c>
      <c r="O207" s="14" t="s">
        <v>513</v>
      </c>
      <c r="P207" s="20">
        <f t="shared" si="1"/>
        <v>13390.37829</v>
      </c>
      <c r="Q207" s="21">
        <f t="shared" si="2"/>
        <v>13622.15361</v>
      </c>
      <c r="R207" s="51">
        <v>-698.9375</v>
      </c>
      <c r="S207" s="51">
        <v>-324.46875</v>
      </c>
      <c r="T207" s="51">
        <v>13368.1875</v>
      </c>
      <c r="U207" s="56">
        <v>32.95</v>
      </c>
      <c r="V207" s="57">
        <v>1878.0</v>
      </c>
      <c r="W207" s="24"/>
    </row>
    <row r="208">
      <c r="A208" s="50" t="s">
        <v>549</v>
      </c>
      <c r="B208" s="51" t="s">
        <v>24</v>
      </c>
      <c r="C208" s="36" t="s">
        <v>551</v>
      </c>
      <c r="D208" s="14" t="s">
        <v>545</v>
      </c>
      <c r="E208" s="16" t="s">
        <v>43</v>
      </c>
      <c r="F208" s="51" t="s">
        <v>550</v>
      </c>
      <c r="G208" s="52">
        <v>232.0</v>
      </c>
      <c r="H208" s="53">
        <v>1047.0</v>
      </c>
      <c r="I208" s="54">
        <v>0.12</v>
      </c>
      <c r="J208" s="55">
        <v>1.5</v>
      </c>
      <c r="K208" s="55">
        <v>1.5</v>
      </c>
      <c r="L208" s="52" t="s">
        <v>29</v>
      </c>
      <c r="M208" s="54">
        <v>90.81</v>
      </c>
      <c r="N208" s="54">
        <v>9.19</v>
      </c>
      <c r="O208" s="14" t="s">
        <v>513</v>
      </c>
      <c r="P208" s="20">
        <f t="shared" si="1"/>
        <v>13390.37829</v>
      </c>
      <c r="Q208" s="21">
        <f t="shared" si="2"/>
        <v>13622.15361</v>
      </c>
      <c r="R208" s="51">
        <v>-698.9375</v>
      </c>
      <c r="S208" s="51">
        <v>-324.46875</v>
      </c>
      <c r="T208" s="51">
        <v>13368.1875</v>
      </c>
      <c r="U208" s="56">
        <v>32.95</v>
      </c>
      <c r="V208" s="57">
        <v>1878.0</v>
      </c>
      <c r="W208" s="24"/>
    </row>
    <row r="209">
      <c r="A209" s="34" t="s">
        <v>552</v>
      </c>
      <c r="B209" s="35" t="s">
        <v>47</v>
      </c>
      <c r="C209" s="36" t="s">
        <v>48</v>
      </c>
      <c r="D209" s="14" t="s">
        <v>59</v>
      </c>
      <c r="E209" s="14" t="s">
        <v>182</v>
      </c>
      <c r="F209" s="35" t="s">
        <v>553</v>
      </c>
      <c r="G209" s="37">
        <v>281.0</v>
      </c>
      <c r="H209" s="38">
        <v>2245.0</v>
      </c>
      <c r="I209" s="39">
        <v>0.34</v>
      </c>
      <c r="J209" s="40">
        <v>15.7</v>
      </c>
      <c r="K209" s="40">
        <v>15.6</v>
      </c>
      <c r="L209" s="26" t="s">
        <v>29</v>
      </c>
      <c r="M209" s="37">
        <v>66.99</v>
      </c>
      <c r="N209" s="39">
        <v>33.01</v>
      </c>
      <c r="O209" s="14" t="s">
        <v>513</v>
      </c>
      <c r="P209" s="20">
        <f t="shared" si="1"/>
        <v>13418.88973</v>
      </c>
      <c r="Q209" s="21">
        <f t="shared" si="2"/>
        <v>13685.87698</v>
      </c>
      <c r="R209" s="35">
        <v>-1150.15625</v>
      </c>
      <c r="S209" s="35">
        <v>-376.03125</v>
      </c>
      <c r="T209" s="35">
        <v>13364.21875</v>
      </c>
      <c r="U209" s="41" t="s">
        <v>38</v>
      </c>
      <c r="V209" s="42">
        <v>8920.0</v>
      </c>
      <c r="W209" s="24"/>
    </row>
    <row r="210">
      <c r="A210" s="34" t="s">
        <v>552</v>
      </c>
      <c r="B210" s="35" t="s">
        <v>47</v>
      </c>
      <c r="C210" s="36" t="s">
        <v>84</v>
      </c>
      <c r="D210" s="14" t="s">
        <v>59</v>
      </c>
      <c r="E210" s="16" t="s">
        <v>43</v>
      </c>
      <c r="F210" s="35" t="s">
        <v>553</v>
      </c>
      <c r="G210" s="37">
        <v>249.0</v>
      </c>
      <c r="H210" s="38">
        <v>2370.0</v>
      </c>
      <c r="I210" s="39">
        <v>0.36</v>
      </c>
      <c r="J210" s="40">
        <v>26.1</v>
      </c>
      <c r="K210" s="40">
        <v>26.0</v>
      </c>
      <c r="L210" s="26" t="s">
        <v>29</v>
      </c>
      <c r="M210" s="37">
        <v>66.99</v>
      </c>
      <c r="N210" s="39">
        <v>33.01</v>
      </c>
      <c r="O210" s="14" t="s">
        <v>513</v>
      </c>
      <c r="P210" s="20">
        <f t="shared" si="1"/>
        <v>13418.88973</v>
      </c>
      <c r="Q210" s="21">
        <f t="shared" si="2"/>
        <v>13685.87698</v>
      </c>
      <c r="R210" s="35">
        <v>-1150.15625</v>
      </c>
      <c r="S210" s="35">
        <v>-376.03125</v>
      </c>
      <c r="T210" s="35">
        <v>13364.21875</v>
      </c>
      <c r="U210" s="41" t="s">
        <v>38</v>
      </c>
      <c r="V210" s="42">
        <v>8920.0</v>
      </c>
      <c r="W210" s="24"/>
    </row>
    <row r="211">
      <c r="A211" s="34" t="s">
        <v>554</v>
      </c>
      <c r="B211" s="35" t="s">
        <v>47</v>
      </c>
      <c r="C211" s="36" t="s">
        <v>33</v>
      </c>
      <c r="D211" s="14" t="s">
        <v>59</v>
      </c>
      <c r="E211" s="16" t="s">
        <v>158</v>
      </c>
      <c r="F211" s="35" t="s">
        <v>555</v>
      </c>
      <c r="G211" s="37">
        <v>292.0</v>
      </c>
      <c r="H211" s="38">
        <v>2482.0</v>
      </c>
      <c r="I211" s="39">
        <v>0.37</v>
      </c>
      <c r="J211" s="40">
        <v>9.8</v>
      </c>
      <c r="K211" s="40">
        <v>9.8</v>
      </c>
      <c r="L211" s="37" t="s">
        <v>29</v>
      </c>
      <c r="M211" s="39">
        <v>67.45</v>
      </c>
      <c r="N211" s="39">
        <v>32.55</v>
      </c>
      <c r="O211" s="14" t="s">
        <v>513</v>
      </c>
      <c r="P211" s="20">
        <f t="shared" si="1"/>
        <v>13425.05394</v>
      </c>
      <c r="Q211" s="21">
        <f t="shared" si="2"/>
        <v>13672.5258</v>
      </c>
      <c r="R211" s="35">
        <v>-900.6875</v>
      </c>
      <c r="S211" s="35">
        <v>-339.625</v>
      </c>
      <c r="T211" s="35">
        <v>13390.5</v>
      </c>
      <c r="U211" s="18" t="s">
        <v>38</v>
      </c>
      <c r="V211" s="42">
        <v>8352.0</v>
      </c>
      <c r="W211" s="24"/>
    </row>
    <row r="212">
      <c r="A212" s="34" t="s">
        <v>556</v>
      </c>
      <c r="B212" s="35" t="s">
        <v>51</v>
      </c>
      <c r="C212" s="36" t="s">
        <v>41</v>
      </c>
      <c r="D212" s="14" t="s">
        <v>42</v>
      </c>
      <c r="E212" s="16" t="s">
        <v>35</v>
      </c>
      <c r="F212" s="35" t="s">
        <v>557</v>
      </c>
      <c r="G212" s="37">
        <v>298.0</v>
      </c>
      <c r="H212" s="38">
        <v>1557.0</v>
      </c>
      <c r="I212" s="39">
        <v>0.23</v>
      </c>
      <c r="J212" s="40">
        <v>3.2</v>
      </c>
      <c r="K212" s="40">
        <v>3.2</v>
      </c>
      <c r="L212" s="26" t="s">
        <v>29</v>
      </c>
      <c r="M212" s="37">
        <v>67.48</v>
      </c>
      <c r="N212" s="39">
        <v>32.52</v>
      </c>
      <c r="O212" s="14" t="s">
        <v>513</v>
      </c>
      <c r="P212" s="20">
        <f t="shared" si="1"/>
        <v>13425.5582</v>
      </c>
      <c r="Q212" s="21">
        <f t="shared" si="2"/>
        <v>13673.17445</v>
      </c>
      <c r="R212" s="35">
        <v>-897.125</v>
      </c>
      <c r="S212" s="35">
        <v>-300.15625</v>
      </c>
      <c r="T212" s="35">
        <v>13392.1875</v>
      </c>
      <c r="U212" s="41">
        <v>28.89</v>
      </c>
      <c r="V212" s="42">
        <v>1548.0</v>
      </c>
      <c r="W212" s="24"/>
    </row>
    <row r="213">
      <c r="A213" s="34" t="s">
        <v>556</v>
      </c>
      <c r="B213" s="35" t="s">
        <v>51</v>
      </c>
      <c r="C213" s="36" t="s">
        <v>231</v>
      </c>
      <c r="D213" s="14" t="s">
        <v>71</v>
      </c>
      <c r="E213" s="16" t="s">
        <v>158</v>
      </c>
      <c r="F213" s="35" t="s">
        <v>557</v>
      </c>
      <c r="G213" s="37">
        <v>236.0</v>
      </c>
      <c r="H213" s="38">
        <v>1225.0</v>
      </c>
      <c r="I213" s="39">
        <v>0.18</v>
      </c>
      <c r="J213" s="40">
        <v>0.9</v>
      </c>
      <c r="K213" s="40">
        <v>0.9</v>
      </c>
      <c r="L213" s="26" t="s">
        <v>61</v>
      </c>
      <c r="M213" s="37">
        <v>67.48</v>
      </c>
      <c r="N213" s="39">
        <v>32.52</v>
      </c>
      <c r="O213" s="14" t="s">
        <v>513</v>
      </c>
      <c r="P213" s="20">
        <f t="shared" si="1"/>
        <v>13425.5582</v>
      </c>
      <c r="Q213" s="21">
        <f t="shared" si="2"/>
        <v>13673.17445</v>
      </c>
      <c r="R213" s="35">
        <v>-897.125</v>
      </c>
      <c r="S213" s="35">
        <v>-300.15625</v>
      </c>
      <c r="T213" s="35">
        <v>13392.1875</v>
      </c>
      <c r="U213" s="41">
        <v>28.89</v>
      </c>
      <c r="V213" s="42">
        <v>1548.0</v>
      </c>
      <c r="W213" s="24"/>
    </row>
    <row r="214">
      <c r="A214" s="34" t="s">
        <v>558</v>
      </c>
      <c r="B214" s="35" t="s">
        <v>24</v>
      </c>
      <c r="C214" s="36" t="s">
        <v>33</v>
      </c>
      <c r="D214" s="14" t="s">
        <v>59</v>
      </c>
      <c r="E214" s="16" t="s">
        <v>43</v>
      </c>
      <c r="F214" s="35" t="s">
        <v>559</v>
      </c>
      <c r="G214" s="37">
        <v>248.0</v>
      </c>
      <c r="H214" s="38">
        <v>1586.0</v>
      </c>
      <c r="I214" s="39">
        <v>0.23</v>
      </c>
      <c r="J214" s="40">
        <v>106.9</v>
      </c>
      <c r="K214" s="40">
        <v>1.3</v>
      </c>
      <c r="L214" s="26" t="s">
        <v>29</v>
      </c>
      <c r="M214" s="37">
        <v>67.01</v>
      </c>
      <c r="N214" s="39">
        <v>32.99</v>
      </c>
      <c r="O214" s="14" t="s">
        <v>513</v>
      </c>
      <c r="P214" s="20">
        <f t="shared" si="1"/>
        <v>13432.33422</v>
      </c>
      <c r="Q214" s="21">
        <f t="shared" si="2"/>
        <v>13699.42508</v>
      </c>
      <c r="R214" s="35">
        <v>-1157.1875</v>
      </c>
      <c r="S214" s="35">
        <v>-405.53125</v>
      </c>
      <c r="T214" s="35">
        <v>13376.25</v>
      </c>
      <c r="U214" s="41" t="s">
        <v>38</v>
      </c>
      <c r="V214" s="42">
        <v>610.0</v>
      </c>
      <c r="W214" s="24"/>
    </row>
    <row r="215">
      <c r="A215" s="34" t="s">
        <v>558</v>
      </c>
      <c r="B215" s="35" t="s">
        <v>24</v>
      </c>
      <c r="C215" s="36" t="s">
        <v>48</v>
      </c>
      <c r="D215" s="14" t="s">
        <v>42</v>
      </c>
      <c r="E215" s="14" t="s">
        <v>114</v>
      </c>
      <c r="F215" s="35" t="s">
        <v>559</v>
      </c>
      <c r="G215" s="37">
        <v>234.0</v>
      </c>
      <c r="H215" s="38">
        <v>1155.0</v>
      </c>
      <c r="I215" s="39">
        <v>0.17</v>
      </c>
      <c r="J215" s="40">
        <v>27.0</v>
      </c>
      <c r="K215" s="40" t="s">
        <v>560</v>
      </c>
      <c r="L215" s="26" t="s">
        <v>29</v>
      </c>
      <c r="M215" s="37">
        <v>67.01</v>
      </c>
      <c r="N215" s="39">
        <v>32.99</v>
      </c>
      <c r="O215" s="14" t="s">
        <v>513</v>
      </c>
      <c r="P215" s="20">
        <f t="shared" si="1"/>
        <v>13432.33422</v>
      </c>
      <c r="Q215" s="21">
        <f t="shared" si="2"/>
        <v>13699.42508</v>
      </c>
      <c r="R215" s="35">
        <v>-1157.1875</v>
      </c>
      <c r="S215" s="35">
        <v>-405.53125</v>
      </c>
      <c r="T215" s="35">
        <v>13376.25</v>
      </c>
      <c r="U215" s="41" t="s">
        <v>38</v>
      </c>
      <c r="V215" s="42">
        <v>610.0</v>
      </c>
      <c r="W215" s="24"/>
    </row>
    <row r="216">
      <c r="A216" s="34" t="s">
        <v>561</v>
      </c>
      <c r="B216" s="35" t="s">
        <v>24</v>
      </c>
      <c r="C216" s="36" t="s">
        <v>562</v>
      </c>
      <c r="D216" s="14" t="s">
        <v>80</v>
      </c>
      <c r="E216" s="14" t="s">
        <v>114</v>
      </c>
      <c r="F216" s="35" t="s">
        <v>563</v>
      </c>
      <c r="G216" s="37">
        <v>297.0</v>
      </c>
      <c r="H216" s="38">
        <v>1083.0</v>
      </c>
      <c r="I216" s="39">
        <v>0.13</v>
      </c>
      <c r="J216" s="40">
        <v>0.8</v>
      </c>
      <c r="K216" s="40" t="s">
        <v>564</v>
      </c>
      <c r="L216" s="37" t="s">
        <v>61</v>
      </c>
      <c r="M216" s="39">
        <v>90.83</v>
      </c>
      <c r="N216" s="39">
        <v>9.17</v>
      </c>
      <c r="O216" s="14" t="s">
        <v>513</v>
      </c>
      <c r="P216" s="20">
        <f t="shared" si="1"/>
        <v>13448.10438</v>
      </c>
      <c r="Q216" s="21">
        <f t="shared" si="2"/>
        <v>13709.70264</v>
      </c>
      <c r="R216" s="35">
        <v>-1093.59375</v>
      </c>
      <c r="S216" s="35">
        <v>-432.25</v>
      </c>
      <c r="T216" s="35">
        <v>13396.59375</v>
      </c>
      <c r="U216" s="41">
        <v>28.13</v>
      </c>
      <c r="V216" s="42">
        <v>294.0</v>
      </c>
      <c r="W216" s="24"/>
    </row>
    <row r="217">
      <c r="A217" s="34" t="s">
        <v>561</v>
      </c>
      <c r="B217" s="35" t="s">
        <v>24</v>
      </c>
      <c r="C217" s="36" t="s">
        <v>565</v>
      </c>
      <c r="D217" s="14" t="s">
        <v>80</v>
      </c>
      <c r="E217" s="16" t="s">
        <v>43</v>
      </c>
      <c r="F217" s="35" t="s">
        <v>563</v>
      </c>
      <c r="G217" s="37">
        <v>219.0</v>
      </c>
      <c r="H217" s="38">
        <v>1422.0</v>
      </c>
      <c r="I217" s="39">
        <v>0.17</v>
      </c>
      <c r="J217" s="40">
        <v>8.9</v>
      </c>
      <c r="K217" s="40">
        <v>8.9</v>
      </c>
      <c r="L217" s="37" t="s">
        <v>29</v>
      </c>
      <c r="M217" s="39">
        <v>90.83</v>
      </c>
      <c r="N217" s="39">
        <v>9.17</v>
      </c>
      <c r="O217" s="14" t="s">
        <v>513</v>
      </c>
      <c r="P217" s="20">
        <f t="shared" si="1"/>
        <v>13448.10438</v>
      </c>
      <c r="Q217" s="21">
        <f t="shared" si="2"/>
        <v>13709.70264</v>
      </c>
      <c r="R217" s="35">
        <v>-1093.59375</v>
      </c>
      <c r="S217" s="35">
        <v>-432.25</v>
      </c>
      <c r="T217" s="35">
        <v>13396.59375</v>
      </c>
      <c r="U217" s="41">
        <v>28.13</v>
      </c>
      <c r="V217" s="42">
        <v>294.0</v>
      </c>
      <c r="W217" s="24"/>
    </row>
    <row r="218">
      <c r="A218" s="34" t="s">
        <v>566</v>
      </c>
      <c r="B218" s="35" t="s">
        <v>24</v>
      </c>
      <c r="C218" s="36" t="s">
        <v>509</v>
      </c>
      <c r="D218" s="14" t="s">
        <v>59</v>
      </c>
      <c r="E218" s="16" t="s">
        <v>27</v>
      </c>
      <c r="F218" s="35" t="s">
        <v>567</v>
      </c>
      <c r="G218" s="37">
        <v>298.0</v>
      </c>
      <c r="H218" s="38">
        <v>1931.0</v>
      </c>
      <c r="I218" s="39">
        <v>0.28</v>
      </c>
      <c r="J218" s="40">
        <v>7.1</v>
      </c>
      <c r="K218" s="40">
        <v>11.1</v>
      </c>
      <c r="L218" s="37" t="s">
        <v>29</v>
      </c>
      <c r="M218" s="37">
        <v>67.25</v>
      </c>
      <c r="N218" s="39">
        <v>32.75</v>
      </c>
      <c r="O218" s="14" t="s">
        <v>513</v>
      </c>
      <c r="P218" s="20">
        <f t="shared" si="1"/>
        <v>13465.78615</v>
      </c>
      <c r="Q218" s="21">
        <f t="shared" si="2"/>
        <v>13727.89074</v>
      </c>
      <c r="R218" s="35">
        <v>-1094.09375</v>
      </c>
      <c r="S218" s="35">
        <v>-374.78125</v>
      </c>
      <c r="T218" s="35">
        <v>13416.03125</v>
      </c>
      <c r="U218" s="41" t="s">
        <v>38</v>
      </c>
      <c r="V218" s="42">
        <v>1866.0</v>
      </c>
      <c r="W218" s="22" t="s">
        <v>568</v>
      </c>
    </row>
    <row r="219">
      <c r="A219" s="34" t="s">
        <v>566</v>
      </c>
      <c r="B219" s="35" t="s">
        <v>24</v>
      </c>
      <c r="C219" s="36" t="s">
        <v>228</v>
      </c>
      <c r="D219" s="14" t="s">
        <v>59</v>
      </c>
      <c r="E219" s="16" t="s">
        <v>158</v>
      </c>
      <c r="F219" s="35" t="s">
        <v>567</v>
      </c>
      <c r="G219" s="37">
        <v>278.0</v>
      </c>
      <c r="H219" s="38">
        <v>1508.0</v>
      </c>
      <c r="I219" s="39">
        <v>0.22</v>
      </c>
      <c r="J219" s="40">
        <v>23.1</v>
      </c>
      <c r="K219" s="40" t="s">
        <v>569</v>
      </c>
      <c r="L219" s="37" t="s">
        <v>29</v>
      </c>
      <c r="M219" s="37">
        <v>67.25</v>
      </c>
      <c r="N219" s="39">
        <v>32.75</v>
      </c>
      <c r="O219" s="14" t="s">
        <v>513</v>
      </c>
      <c r="P219" s="20">
        <f t="shared" si="1"/>
        <v>13465.78615</v>
      </c>
      <c r="Q219" s="21">
        <f t="shared" si="2"/>
        <v>13727.89074</v>
      </c>
      <c r="R219" s="35">
        <v>-1094.09375</v>
      </c>
      <c r="S219" s="35">
        <v>-374.78125</v>
      </c>
      <c r="T219" s="35">
        <v>13416.03125</v>
      </c>
      <c r="U219" s="41" t="s">
        <v>38</v>
      </c>
      <c r="V219" s="42">
        <v>1866.0</v>
      </c>
      <c r="W219" s="24"/>
    </row>
    <row r="220">
      <c r="A220" s="50" t="s">
        <v>570</v>
      </c>
      <c r="B220" s="51" t="s">
        <v>24</v>
      </c>
      <c r="C220" s="36" t="s">
        <v>571</v>
      </c>
      <c r="D220" s="14" t="s">
        <v>26</v>
      </c>
      <c r="E220" s="16" t="s">
        <v>158</v>
      </c>
      <c r="F220" s="51" t="s">
        <v>572</v>
      </c>
      <c r="G220" s="52">
        <v>215.0</v>
      </c>
      <c r="H220" s="53">
        <v>2196.0</v>
      </c>
      <c r="I220" s="54">
        <v>0.27</v>
      </c>
      <c r="J220" s="55">
        <v>3.4</v>
      </c>
      <c r="K220" s="55">
        <v>3.4</v>
      </c>
      <c r="L220" s="52" t="s">
        <v>29</v>
      </c>
      <c r="M220" s="54">
        <v>91.1</v>
      </c>
      <c r="N220" s="54">
        <v>8.9</v>
      </c>
      <c r="O220" s="14" t="s">
        <v>513</v>
      </c>
      <c r="P220" s="20">
        <f t="shared" si="1"/>
        <v>13468.45301</v>
      </c>
      <c r="Q220" s="21">
        <f t="shared" si="2"/>
        <v>13701.10074</v>
      </c>
      <c r="R220" s="51">
        <v>-760.8125</v>
      </c>
      <c r="S220" s="51">
        <v>-641.09375</v>
      </c>
      <c r="T220" s="51">
        <v>13431.65625</v>
      </c>
      <c r="U220" s="56">
        <v>27.07</v>
      </c>
      <c r="V220" s="57">
        <v>230.0</v>
      </c>
      <c r="W220" s="24"/>
    </row>
    <row r="221">
      <c r="A221" s="50" t="s">
        <v>570</v>
      </c>
      <c r="B221" s="51" t="s">
        <v>24</v>
      </c>
      <c r="C221" s="36" t="s">
        <v>573</v>
      </c>
      <c r="D221" s="14" t="s">
        <v>26</v>
      </c>
      <c r="E221" s="16" t="s">
        <v>121</v>
      </c>
      <c r="F221" s="51" t="s">
        <v>572</v>
      </c>
      <c r="G221" s="52">
        <v>237.0</v>
      </c>
      <c r="H221" s="53">
        <v>1085.0</v>
      </c>
      <c r="I221" s="54">
        <v>0.13</v>
      </c>
      <c r="J221" s="55">
        <v>2.3</v>
      </c>
      <c r="K221" s="55" t="s">
        <v>422</v>
      </c>
      <c r="L221" s="52" t="s">
        <v>29</v>
      </c>
      <c r="M221" s="54">
        <v>91.08</v>
      </c>
      <c r="N221" s="54">
        <v>8.92</v>
      </c>
      <c r="O221" s="14" t="s">
        <v>513</v>
      </c>
      <c r="P221" s="20">
        <f t="shared" si="1"/>
        <v>13468.45301</v>
      </c>
      <c r="Q221" s="21">
        <f t="shared" si="2"/>
        <v>13701.10074</v>
      </c>
      <c r="R221" s="51">
        <v>-760.8125</v>
      </c>
      <c r="S221" s="51">
        <v>-641.09375</v>
      </c>
      <c r="T221" s="51">
        <v>13431.65625</v>
      </c>
      <c r="U221" s="56">
        <v>27.07</v>
      </c>
      <c r="V221" s="57">
        <v>230.0</v>
      </c>
      <c r="W221" s="24"/>
    </row>
    <row r="222">
      <c r="A222" s="50" t="s">
        <v>570</v>
      </c>
      <c r="B222" s="51" t="s">
        <v>24</v>
      </c>
      <c r="C222" s="36" t="s">
        <v>574</v>
      </c>
      <c r="D222" s="14" t="s">
        <v>26</v>
      </c>
      <c r="E222" s="16" t="s">
        <v>176</v>
      </c>
      <c r="F222" s="51" t="s">
        <v>572</v>
      </c>
      <c r="G222" s="52">
        <v>226.0</v>
      </c>
      <c r="H222" s="53">
        <v>1236.0</v>
      </c>
      <c r="I222" s="54">
        <v>0.15</v>
      </c>
      <c r="J222" s="55">
        <v>3.5</v>
      </c>
      <c r="K222" s="55" t="s">
        <v>575</v>
      </c>
      <c r="L222" s="52" t="s">
        <v>29</v>
      </c>
      <c r="M222" s="54">
        <v>91.08</v>
      </c>
      <c r="N222" s="54">
        <v>8.92</v>
      </c>
      <c r="O222" s="14" t="s">
        <v>513</v>
      </c>
      <c r="P222" s="20">
        <f t="shared" si="1"/>
        <v>13468.45301</v>
      </c>
      <c r="Q222" s="21">
        <f t="shared" si="2"/>
        <v>13701.10074</v>
      </c>
      <c r="R222" s="51">
        <v>-760.8125</v>
      </c>
      <c r="S222" s="51">
        <v>-641.09375</v>
      </c>
      <c r="T222" s="51">
        <v>13431.65625</v>
      </c>
      <c r="U222" s="56">
        <v>27.07</v>
      </c>
      <c r="V222" s="57">
        <v>230.0</v>
      </c>
      <c r="W222" s="24"/>
    </row>
    <row r="223">
      <c r="A223" s="50" t="s">
        <v>576</v>
      </c>
      <c r="B223" s="51" t="s">
        <v>24</v>
      </c>
      <c r="C223" s="36" t="s">
        <v>420</v>
      </c>
      <c r="D223" s="14" t="s">
        <v>26</v>
      </c>
      <c r="E223" s="16" t="s">
        <v>35</v>
      </c>
      <c r="F223" s="51" t="s">
        <v>577</v>
      </c>
      <c r="G223" s="52">
        <v>234.0</v>
      </c>
      <c r="H223" s="53">
        <v>2246.0</v>
      </c>
      <c r="I223" s="54">
        <v>0.28</v>
      </c>
      <c r="J223" s="55">
        <v>1.3</v>
      </c>
      <c r="K223" s="55">
        <v>1.3</v>
      </c>
      <c r="L223" s="52" t="s">
        <v>61</v>
      </c>
      <c r="M223" s="54">
        <v>91.16</v>
      </c>
      <c r="N223" s="54">
        <v>8.84</v>
      </c>
      <c r="O223" s="14" t="s">
        <v>513</v>
      </c>
      <c r="P223" s="20">
        <f t="shared" si="1"/>
        <v>13470.97753</v>
      </c>
      <c r="Q223" s="21">
        <f t="shared" si="2"/>
        <v>13701.48122</v>
      </c>
      <c r="R223" s="51">
        <v>-726.96875</v>
      </c>
      <c r="S223" s="51">
        <v>-589.90625</v>
      </c>
      <c r="T223" s="51">
        <v>13438.40625</v>
      </c>
      <c r="U223" s="56">
        <v>26.87</v>
      </c>
      <c r="V223" s="57">
        <v>938.0</v>
      </c>
      <c r="W223" s="24"/>
    </row>
    <row r="224">
      <c r="A224" s="50" t="s">
        <v>576</v>
      </c>
      <c r="B224" s="51" t="s">
        <v>24</v>
      </c>
      <c r="C224" s="36" t="s">
        <v>186</v>
      </c>
      <c r="D224" s="14" t="s">
        <v>26</v>
      </c>
      <c r="E224" s="14" t="s">
        <v>176</v>
      </c>
      <c r="F224" s="51" t="s">
        <v>577</v>
      </c>
      <c r="G224" s="52">
        <v>241.0</v>
      </c>
      <c r="H224" s="53">
        <v>1281.0</v>
      </c>
      <c r="I224" s="54">
        <v>0.15</v>
      </c>
      <c r="J224" s="55">
        <v>1.2</v>
      </c>
      <c r="K224" s="55" t="s">
        <v>505</v>
      </c>
      <c r="L224" s="52" t="s">
        <v>61</v>
      </c>
      <c r="M224" s="54">
        <v>91.16</v>
      </c>
      <c r="N224" s="54">
        <v>8.84</v>
      </c>
      <c r="O224" s="14" t="s">
        <v>513</v>
      </c>
      <c r="P224" s="20">
        <f t="shared" si="1"/>
        <v>13470.97753</v>
      </c>
      <c r="Q224" s="21">
        <f t="shared" si="2"/>
        <v>13701.48122</v>
      </c>
      <c r="R224" s="51">
        <v>-726.96875</v>
      </c>
      <c r="S224" s="51">
        <v>-589.90625</v>
      </c>
      <c r="T224" s="51">
        <v>13438.40625</v>
      </c>
      <c r="U224" s="56">
        <v>26.87</v>
      </c>
      <c r="V224" s="57">
        <v>938.0</v>
      </c>
      <c r="W224" s="24"/>
    </row>
    <row r="225">
      <c r="A225" s="50" t="s">
        <v>578</v>
      </c>
      <c r="B225" s="51" t="s">
        <v>51</v>
      </c>
      <c r="C225" s="36" t="s">
        <v>41</v>
      </c>
      <c r="D225" s="14" t="s">
        <v>42</v>
      </c>
      <c r="E225" s="16" t="s">
        <v>121</v>
      </c>
      <c r="F225" s="51" t="s">
        <v>579</v>
      </c>
      <c r="G225" s="52">
        <v>296.0</v>
      </c>
      <c r="H225" s="53">
        <v>1698.0</v>
      </c>
      <c r="I225" s="54">
        <v>0.25</v>
      </c>
      <c r="J225" s="55">
        <v>0.4</v>
      </c>
      <c r="K225" s="55" t="s">
        <v>171</v>
      </c>
      <c r="L225" s="52" t="s">
        <v>61</v>
      </c>
      <c r="M225" s="54">
        <v>66.55</v>
      </c>
      <c r="N225" s="54">
        <v>33.45</v>
      </c>
      <c r="O225" s="14" t="s">
        <v>513</v>
      </c>
      <c r="P225" s="20">
        <f t="shared" si="1"/>
        <v>13479.79538</v>
      </c>
      <c r="Q225" s="21">
        <f t="shared" si="2"/>
        <v>13717.19973</v>
      </c>
      <c r="R225" s="51">
        <v>-819.125</v>
      </c>
      <c r="S225" s="51">
        <v>-623.34375</v>
      </c>
      <c r="T225" s="51">
        <v>13440.4375</v>
      </c>
      <c r="U225" s="56" t="s">
        <v>38</v>
      </c>
      <c r="V225" s="57">
        <v>6240.0</v>
      </c>
      <c r="W225" s="22" t="s">
        <v>580</v>
      </c>
    </row>
    <row r="226">
      <c r="A226" s="50" t="s">
        <v>578</v>
      </c>
      <c r="B226" s="51" t="s">
        <v>51</v>
      </c>
      <c r="C226" s="36" t="s">
        <v>228</v>
      </c>
      <c r="D226" s="14" t="s">
        <v>42</v>
      </c>
      <c r="E226" s="16" t="s">
        <v>128</v>
      </c>
      <c r="F226" s="51" t="s">
        <v>579</v>
      </c>
      <c r="G226" s="52">
        <v>296.0</v>
      </c>
      <c r="H226" s="53">
        <v>1438.0</v>
      </c>
      <c r="I226" s="54">
        <v>0.21</v>
      </c>
      <c r="J226" s="55">
        <v>0.4</v>
      </c>
      <c r="K226" s="55" t="s">
        <v>171</v>
      </c>
      <c r="L226" s="52" t="s">
        <v>61</v>
      </c>
      <c r="M226" s="54">
        <v>66.55</v>
      </c>
      <c r="N226" s="54">
        <v>33.45</v>
      </c>
      <c r="O226" s="14" t="s">
        <v>513</v>
      </c>
      <c r="P226" s="20">
        <f t="shared" si="1"/>
        <v>13479.79538</v>
      </c>
      <c r="Q226" s="21">
        <f t="shared" si="2"/>
        <v>13717.19973</v>
      </c>
      <c r="R226" s="51">
        <v>-819.125</v>
      </c>
      <c r="S226" s="51">
        <v>-623.34375</v>
      </c>
      <c r="T226" s="51">
        <v>13440.4375</v>
      </c>
      <c r="U226" s="56" t="s">
        <v>38</v>
      </c>
      <c r="V226" s="57">
        <v>6240.0</v>
      </c>
      <c r="W226" s="22" t="s">
        <v>463</v>
      </c>
    </row>
    <row r="227">
      <c r="A227" s="50" t="s">
        <v>578</v>
      </c>
      <c r="B227" s="51" t="s">
        <v>51</v>
      </c>
      <c r="C227" s="36" t="s">
        <v>70</v>
      </c>
      <c r="D227" s="14" t="s">
        <v>71</v>
      </c>
      <c r="E227" s="16" t="s">
        <v>121</v>
      </c>
      <c r="F227" s="51" t="s">
        <v>579</v>
      </c>
      <c r="G227" s="52">
        <v>284.0</v>
      </c>
      <c r="H227" s="53">
        <v>1258.0</v>
      </c>
      <c r="I227" s="54">
        <v>0.18</v>
      </c>
      <c r="J227" s="55">
        <v>1.8</v>
      </c>
      <c r="K227" s="55">
        <v>1.7</v>
      </c>
      <c r="L227" s="52" t="s">
        <v>61</v>
      </c>
      <c r="M227" s="54">
        <v>66.55</v>
      </c>
      <c r="N227" s="54">
        <v>33.45</v>
      </c>
      <c r="O227" s="14" t="s">
        <v>513</v>
      </c>
      <c r="P227" s="20">
        <f t="shared" si="1"/>
        <v>13479.79538</v>
      </c>
      <c r="Q227" s="21">
        <f t="shared" si="2"/>
        <v>13717.19973</v>
      </c>
      <c r="R227" s="51">
        <v>-819.125</v>
      </c>
      <c r="S227" s="51">
        <v>-623.34375</v>
      </c>
      <c r="T227" s="51">
        <v>13440.4375</v>
      </c>
      <c r="U227" s="56" t="s">
        <v>38</v>
      </c>
      <c r="V227" s="57">
        <v>6240.0</v>
      </c>
      <c r="W227" s="24"/>
    </row>
    <row r="228">
      <c r="A228" s="63" t="s">
        <v>581</v>
      </c>
      <c r="B228" s="14" t="s">
        <v>24</v>
      </c>
      <c r="C228" s="15" t="s">
        <v>206</v>
      </c>
      <c r="D228" s="14" t="s">
        <v>26</v>
      </c>
      <c r="E228" s="14" t="s">
        <v>182</v>
      </c>
      <c r="F228" s="14" t="s">
        <v>392</v>
      </c>
      <c r="G228" s="14">
        <v>217.0</v>
      </c>
      <c r="H228" s="60">
        <v>1653.0</v>
      </c>
      <c r="I228" s="61">
        <v>0.2</v>
      </c>
      <c r="J228" s="62">
        <v>1.3</v>
      </c>
      <c r="K228" s="62" t="s">
        <v>582</v>
      </c>
      <c r="L228" s="49" t="s">
        <v>61</v>
      </c>
      <c r="M228" s="61">
        <v>90.34</v>
      </c>
      <c r="N228" s="61">
        <v>9.66</v>
      </c>
      <c r="O228" s="14" t="s">
        <v>513</v>
      </c>
      <c r="P228" s="20">
        <f t="shared" si="1"/>
        <v>13572.28134</v>
      </c>
      <c r="Q228" s="21">
        <f t="shared" si="2"/>
        <v>13816.68881</v>
      </c>
      <c r="R228" s="58">
        <v>-915.25</v>
      </c>
      <c r="S228" s="58">
        <v>-613.78125</v>
      </c>
      <c r="T228" s="58">
        <v>13527.46875</v>
      </c>
      <c r="U228" s="18">
        <v>33.99</v>
      </c>
      <c r="V228" s="17">
        <v>1304.0</v>
      </c>
      <c r="W228" s="24"/>
    </row>
    <row r="229">
      <c r="A229" s="23" t="s">
        <v>583</v>
      </c>
      <c r="B229" s="14" t="s">
        <v>24</v>
      </c>
      <c r="C229" s="15" t="s">
        <v>120</v>
      </c>
      <c r="D229" s="14" t="s">
        <v>26</v>
      </c>
      <c r="E229" s="16" t="s">
        <v>269</v>
      </c>
      <c r="F229" s="14" t="s">
        <v>188</v>
      </c>
      <c r="G229" s="14">
        <v>277.0</v>
      </c>
      <c r="H229" s="17">
        <v>1219.0</v>
      </c>
      <c r="I229" s="18">
        <v>0.14</v>
      </c>
      <c r="J229" s="19">
        <v>1.5</v>
      </c>
      <c r="K229" s="19" t="s">
        <v>584</v>
      </c>
      <c r="L229" s="14" t="s">
        <v>29</v>
      </c>
      <c r="M229" s="18">
        <v>90.81</v>
      </c>
      <c r="N229" s="18">
        <v>9.19</v>
      </c>
      <c r="O229" s="14" t="s">
        <v>513</v>
      </c>
      <c r="P229" s="20">
        <f t="shared" si="1"/>
        <v>13574.95708</v>
      </c>
      <c r="Q229" s="21">
        <f t="shared" si="2"/>
        <v>13817.70716</v>
      </c>
      <c r="R229" s="30">
        <v>-898.625</v>
      </c>
      <c r="S229" s="30">
        <v>-643.09375</v>
      </c>
      <c r="T229" s="30">
        <v>13529.90625</v>
      </c>
      <c r="U229" s="18">
        <v>31.62</v>
      </c>
      <c r="V229" s="17">
        <v>2368.0</v>
      </c>
      <c r="W229" s="24"/>
    </row>
    <row r="230">
      <c r="A230" s="63" t="s">
        <v>585</v>
      </c>
      <c r="B230" s="14" t="s">
        <v>24</v>
      </c>
      <c r="C230" s="15" t="s">
        <v>240</v>
      </c>
      <c r="D230" s="14" t="s">
        <v>26</v>
      </c>
      <c r="E230" s="16" t="s">
        <v>128</v>
      </c>
      <c r="F230" s="14" t="s">
        <v>586</v>
      </c>
      <c r="G230" s="14">
        <v>277.0</v>
      </c>
      <c r="H230" s="60">
        <v>1314.0</v>
      </c>
      <c r="I230" s="61">
        <v>0.16</v>
      </c>
      <c r="J230" s="62">
        <v>6.1</v>
      </c>
      <c r="K230" s="62" t="s">
        <v>587</v>
      </c>
      <c r="L230" s="49" t="s">
        <v>29</v>
      </c>
      <c r="M230" s="61">
        <v>91.07</v>
      </c>
      <c r="N230" s="61">
        <v>8.93</v>
      </c>
      <c r="O230" s="14" t="s">
        <v>513</v>
      </c>
      <c r="P230" s="20">
        <f t="shared" si="1"/>
        <v>13576.48755</v>
      </c>
      <c r="Q230" s="21">
        <f t="shared" si="2"/>
        <v>13821.38059</v>
      </c>
      <c r="R230" s="58">
        <v>-922.84375</v>
      </c>
      <c r="S230" s="58">
        <v>-621.0</v>
      </c>
      <c r="T230" s="58">
        <v>13530.84375</v>
      </c>
      <c r="U230" s="18">
        <v>31.62</v>
      </c>
      <c r="V230" s="17">
        <v>738.0</v>
      </c>
      <c r="W230" s="24"/>
    </row>
    <row r="231">
      <c r="A231" s="50" t="s">
        <v>588</v>
      </c>
      <c r="B231" s="51" t="s">
        <v>24</v>
      </c>
      <c r="C231" s="36" t="s">
        <v>170</v>
      </c>
      <c r="D231" s="14" t="s">
        <v>26</v>
      </c>
      <c r="E231" s="16" t="s">
        <v>176</v>
      </c>
      <c r="F231" s="51" t="s">
        <v>589</v>
      </c>
      <c r="G231" s="52">
        <v>289.0</v>
      </c>
      <c r="H231" s="53">
        <v>2205.0</v>
      </c>
      <c r="I231" s="54">
        <v>0.27</v>
      </c>
      <c r="J231" s="55">
        <v>4.7</v>
      </c>
      <c r="K231" s="55" t="s">
        <v>590</v>
      </c>
      <c r="L231" s="52" t="s">
        <v>29</v>
      </c>
      <c r="M231" s="54">
        <v>91.21</v>
      </c>
      <c r="N231" s="54">
        <v>8.8</v>
      </c>
      <c r="O231" s="14" t="s">
        <v>513</v>
      </c>
      <c r="P231" s="20">
        <f t="shared" si="1"/>
        <v>13577.23833</v>
      </c>
      <c r="Q231" s="21">
        <f t="shared" si="2"/>
        <v>13820.24173</v>
      </c>
      <c r="R231" s="51">
        <v>-905.25</v>
      </c>
      <c r="S231" s="51">
        <v>-665.78125</v>
      </c>
      <c r="T231" s="51">
        <v>13530.65625</v>
      </c>
      <c r="U231" s="56">
        <v>33.92</v>
      </c>
      <c r="V231" s="57">
        <v>2476.0</v>
      </c>
      <c r="W231" s="24"/>
    </row>
    <row r="232">
      <c r="A232" s="50" t="s">
        <v>591</v>
      </c>
      <c r="B232" s="51" t="s">
        <v>24</v>
      </c>
      <c r="C232" s="36" t="s">
        <v>168</v>
      </c>
      <c r="D232" s="14" t="s">
        <v>26</v>
      </c>
      <c r="E232" s="16" t="s">
        <v>35</v>
      </c>
      <c r="F232" s="51" t="s">
        <v>592</v>
      </c>
      <c r="G232" s="52">
        <v>293.0</v>
      </c>
      <c r="H232" s="53">
        <v>1419.0</v>
      </c>
      <c r="I232" s="54">
        <v>0.17</v>
      </c>
      <c r="J232" s="55">
        <v>0.8</v>
      </c>
      <c r="K232" s="55">
        <v>-0.8</v>
      </c>
      <c r="L232" s="52" t="s">
        <v>61</v>
      </c>
      <c r="M232" s="54">
        <v>90.99</v>
      </c>
      <c r="N232" s="54">
        <v>9.01</v>
      </c>
      <c r="O232" s="14" t="s">
        <v>513</v>
      </c>
      <c r="P232" s="20">
        <f t="shared" si="1"/>
        <v>13589.56618</v>
      </c>
      <c r="Q232" s="21">
        <f t="shared" si="2"/>
        <v>13833.01864</v>
      </c>
      <c r="R232" s="51">
        <v>-915.71875</v>
      </c>
      <c r="S232" s="51">
        <v>-690.9375</v>
      </c>
      <c r="T232" s="51">
        <v>13541.0625</v>
      </c>
      <c r="U232" s="56">
        <v>32.46</v>
      </c>
      <c r="V232" s="57">
        <v>596.0</v>
      </c>
      <c r="W232" s="24"/>
    </row>
    <row r="233">
      <c r="A233" s="50" t="s">
        <v>593</v>
      </c>
      <c r="B233" s="51" t="s">
        <v>24</v>
      </c>
      <c r="C233" s="36" t="s">
        <v>486</v>
      </c>
      <c r="D233" s="14" t="s">
        <v>26</v>
      </c>
      <c r="E233" s="16" t="s">
        <v>269</v>
      </c>
      <c r="F233" s="51" t="s">
        <v>356</v>
      </c>
      <c r="G233" s="52">
        <v>223.0</v>
      </c>
      <c r="H233" s="53">
        <v>1138.0</v>
      </c>
      <c r="I233" s="54">
        <v>0.13</v>
      </c>
      <c r="J233" s="55">
        <v>1.1</v>
      </c>
      <c r="K233" s="55">
        <v>1.1</v>
      </c>
      <c r="L233" s="52" t="s">
        <v>61</v>
      </c>
      <c r="M233" s="54">
        <v>91.08</v>
      </c>
      <c r="N233" s="54">
        <v>8.92</v>
      </c>
      <c r="O233" s="14" t="s">
        <v>513</v>
      </c>
      <c r="P233" s="20">
        <f t="shared" si="1"/>
        <v>13598.1969</v>
      </c>
      <c r="Q233" s="21">
        <f t="shared" si="2"/>
        <v>13839.10189</v>
      </c>
      <c r="R233" s="51">
        <v>-885.34375</v>
      </c>
      <c r="S233" s="51">
        <v>-698.71875</v>
      </c>
      <c r="T233" s="51">
        <v>13551.34375</v>
      </c>
      <c r="U233" s="56">
        <v>33.17</v>
      </c>
      <c r="V233" s="57">
        <v>1332.0</v>
      </c>
      <c r="W233" s="24"/>
    </row>
    <row r="234">
      <c r="A234" s="50" t="s">
        <v>593</v>
      </c>
      <c r="B234" s="51" t="s">
        <v>24</v>
      </c>
      <c r="C234" s="36" t="s">
        <v>594</v>
      </c>
      <c r="D234" s="14" t="s">
        <v>26</v>
      </c>
      <c r="E234" s="16" t="s">
        <v>35</v>
      </c>
      <c r="F234" s="51" t="s">
        <v>356</v>
      </c>
      <c r="G234" s="52">
        <v>217.0</v>
      </c>
      <c r="H234" s="53">
        <v>1152.0</v>
      </c>
      <c r="I234" s="54">
        <v>0.14</v>
      </c>
      <c r="J234" s="55">
        <v>1.5</v>
      </c>
      <c r="K234" s="55" t="s">
        <v>584</v>
      </c>
      <c r="L234" s="52" t="s">
        <v>29</v>
      </c>
      <c r="M234" s="54">
        <v>91.08</v>
      </c>
      <c r="N234" s="54">
        <v>8.92</v>
      </c>
      <c r="O234" s="14" t="s">
        <v>513</v>
      </c>
      <c r="P234" s="20">
        <f t="shared" si="1"/>
        <v>13598.1969</v>
      </c>
      <c r="Q234" s="21">
        <f t="shared" si="2"/>
        <v>13839.10189</v>
      </c>
      <c r="R234" s="51">
        <v>-885.34375</v>
      </c>
      <c r="S234" s="51">
        <v>-698.71875</v>
      </c>
      <c r="T234" s="51">
        <v>13551.34375</v>
      </c>
      <c r="U234" s="56">
        <v>33.17</v>
      </c>
      <c r="V234" s="57">
        <v>1332.0</v>
      </c>
      <c r="W234" s="24"/>
    </row>
    <row r="235">
      <c r="A235" s="34" t="s">
        <v>595</v>
      </c>
      <c r="B235" s="35" t="s">
        <v>24</v>
      </c>
      <c r="C235" s="36" t="s">
        <v>596</v>
      </c>
      <c r="D235" s="14" t="s">
        <v>26</v>
      </c>
      <c r="E235" s="14" t="s">
        <v>182</v>
      </c>
      <c r="F235" s="35" t="s">
        <v>577</v>
      </c>
      <c r="G235" s="37">
        <v>242.0</v>
      </c>
      <c r="H235" s="38">
        <v>1706.0</v>
      </c>
      <c r="I235" s="39">
        <v>0.21</v>
      </c>
      <c r="J235" s="40">
        <v>1.0</v>
      </c>
      <c r="K235" s="40" t="s">
        <v>150</v>
      </c>
      <c r="L235" s="37" t="s">
        <v>61</v>
      </c>
      <c r="M235" s="39">
        <v>91.1</v>
      </c>
      <c r="N235" s="39">
        <v>8.9</v>
      </c>
      <c r="O235" s="14" t="s">
        <v>513</v>
      </c>
      <c r="P235" s="20">
        <f t="shared" si="1"/>
        <v>13661.06517</v>
      </c>
      <c r="Q235" s="21">
        <f t="shared" si="2"/>
        <v>13915.68099</v>
      </c>
      <c r="R235" s="35">
        <v>-1037.65625</v>
      </c>
      <c r="S235" s="35">
        <v>-492.65625</v>
      </c>
      <c r="T235" s="35">
        <v>13612.6875</v>
      </c>
      <c r="U235" s="41">
        <v>28.23</v>
      </c>
      <c r="V235" s="42">
        <v>1292.0</v>
      </c>
      <c r="W235" s="22"/>
    </row>
    <row r="236">
      <c r="A236" s="34" t="s">
        <v>595</v>
      </c>
      <c r="B236" s="35" t="s">
        <v>24</v>
      </c>
      <c r="C236" s="36" t="s">
        <v>430</v>
      </c>
      <c r="D236" s="14" t="s">
        <v>26</v>
      </c>
      <c r="E236" s="16" t="s">
        <v>43</v>
      </c>
      <c r="F236" s="35" t="s">
        <v>577</v>
      </c>
      <c r="G236" s="37">
        <v>234.0</v>
      </c>
      <c r="H236" s="38">
        <v>1571.0</v>
      </c>
      <c r="I236" s="39">
        <v>0.19</v>
      </c>
      <c r="J236" s="40">
        <v>1.6</v>
      </c>
      <c r="K236" s="40">
        <v>1.5</v>
      </c>
      <c r="L236" s="37" t="s">
        <v>29</v>
      </c>
      <c r="M236" s="39">
        <v>91.1</v>
      </c>
      <c r="N236" s="39">
        <v>8.9</v>
      </c>
      <c r="O236" s="14" t="s">
        <v>513</v>
      </c>
      <c r="P236" s="20">
        <f t="shared" si="1"/>
        <v>13661.06517</v>
      </c>
      <c r="Q236" s="21">
        <f t="shared" si="2"/>
        <v>13915.68099</v>
      </c>
      <c r="R236" s="35">
        <v>-1037.65625</v>
      </c>
      <c r="S236" s="35">
        <v>-492.65625</v>
      </c>
      <c r="T236" s="35">
        <v>13612.6875</v>
      </c>
      <c r="U236" s="41">
        <v>28.23</v>
      </c>
      <c r="V236" s="42">
        <v>1292.0</v>
      </c>
      <c r="W236" s="22"/>
    </row>
    <row r="237">
      <c r="A237" s="34" t="s">
        <v>597</v>
      </c>
      <c r="B237" s="35" t="s">
        <v>51</v>
      </c>
      <c r="C237" s="36" t="s">
        <v>33</v>
      </c>
      <c r="D237" s="14" t="s">
        <v>42</v>
      </c>
      <c r="E237" s="14" t="s">
        <v>128</v>
      </c>
      <c r="F237" s="35" t="s">
        <v>598</v>
      </c>
      <c r="G237" s="37">
        <v>246.0</v>
      </c>
      <c r="H237" s="38">
        <v>1582.0</v>
      </c>
      <c r="I237" s="39">
        <v>0.23</v>
      </c>
      <c r="J237" s="40">
        <v>11.5</v>
      </c>
      <c r="K237" s="40" t="s">
        <v>599</v>
      </c>
      <c r="L237" s="37" t="s">
        <v>29</v>
      </c>
      <c r="M237" s="39">
        <v>66.84</v>
      </c>
      <c r="N237" s="39">
        <v>33.16</v>
      </c>
      <c r="O237" s="14" t="s">
        <v>513</v>
      </c>
      <c r="P237" s="20">
        <f t="shared" si="1"/>
        <v>13671.71956</v>
      </c>
      <c r="Q237" s="21">
        <f t="shared" si="2"/>
        <v>13926.66939</v>
      </c>
      <c r="R237" s="35">
        <v>-1041.78125</v>
      </c>
      <c r="S237" s="35">
        <v>-483.125</v>
      </c>
      <c r="T237" s="35">
        <v>13623.40625</v>
      </c>
      <c r="U237" s="41" t="s">
        <v>38</v>
      </c>
      <c r="V237" s="42">
        <v>4772.0</v>
      </c>
      <c r="W237" s="22"/>
    </row>
    <row r="238">
      <c r="A238" s="23" t="s">
        <v>600</v>
      </c>
      <c r="B238" s="14" t="s">
        <v>24</v>
      </c>
      <c r="C238" s="15" t="s">
        <v>601</v>
      </c>
      <c r="D238" s="14" t="s">
        <v>26</v>
      </c>
      <c r="E238" s="14" t="s">
        <v>114</v>
      </c>
      <c r="F238" s="14" t="s">
        <v>487</v>
      </c>
      <c r="G238" s="14">
        <v>226.0</v>
      </c>
      <c r="H238" s="17">
        <v>1772.0</v>
      </c>
      <c r="I238" s="18">
        <v>0.21</v>
      </c>
      <c r="J238" s="19">
        <v>0.9</v>
      </c>
      <c r="K238" s="19" t="s">
        <v>308</v>
      </c>
      <c r="L238" s="14" t="s">
        <v>61</v>
      </c>
      <c r="M238" s="18">
        <v>91.04</v>
      </c>
      <c r="N238" s="18">
        <v>8.96</v>
      </c>
      <c r="O238" s="14" t="s">
        <v>602</v>
      </c>
      <c r="P238" s="20">
        <f t="shared" si="1"/>
        <v>14958.67499</v>
      </c>
      <c r="Q238" s="21">
        <f t="shared" si="2"/>
        <v>13924.72605</v>
      </c>
      <c r="R238" s="16">
        <v>14544.0625</v>
      </c>
      <c r="S238" s="16">
        <v>-237.625</v>
      </c>
      <c r="T238" s="16">
        <v>3489.375</v>
      </c>
      <c r="U238" s="18">
        <v>26.58</v>
      </c>
      <c r="V238" s="17">
        <v>1320.0</v>
      </c>
      <c r="W238" s="24"/>
    </row>
    <row r="239">
      <c r="A239" s="23" t="s">
        <v>600</v>
      </c>
      <c r="B239" s="14" t="s">
        <v>24</v>
      </c>
      <c r="C239" s="15" t="s">
        <v>603</v>
      </c>
      <c r="D239" s="14" t="s">
        <v>26</v>
      </c>
      <c r="E239" s="16" t="s">
        <v>35</v>
      </c>
      <c r="F239" s="14" t="s">
        <v>487</v>
      </c>
      <c r="G239" s="14">
        <v>248.0</v>
      </c>
      <c r="H239" s="17">
        <v>1501.0</v>
      </c>
      <c r="I239" s="18">
        <v>0.18</v>
      </c>
      <c r="J239" s="19">
        <v>8.0</v>
      </c>
      <c r="K239" s="19" t="s">
        <v>604</v>
      </c>
      <c r="L239" s="14" t="s">
        <v>29</v>
      </c>
      <c r="M239" s="18">
        <v>91.04</v>
      </c>
      <c r="N239" s="18">
        <v>8.96</v>
      </c>
      <c r="O239" s="14" t="s">
        <v>602</v>
      </c>
      <c r="P239" s="20">
        <f t="shared" si="1"/>
        <v>14958.67499</v>
      </c>
      <c r="Q239" s="21">
        <f t="shared" si="2"/>
        <v>13924.72605</v>
      </c>
      <c r="R239" s="16">
        <v>14544.0625</v>
      </c>
      <c r="S239" s="16">
        <v>-237.625</v>
      </c>
      <c r="T239" s="16">
        <v>3489.375</v>
      </c>
      <c r="U239" s="18">
        <v>26.58</v>
      </c>
      <c r="V239" s="17">
        <v>1320.0</v>
      </c>
      <c r="W239" s="24"/>
    </row>
    <row r="240">
      <c r="A240" s="23" t="s">
        <v>605</v>
      </c>
      <c r="B240" s="14" t="s">
        <v>24</v>
      </c>
      <c r="C240" s="15" t="s">
        <v>410</v>
      </c>
      <c r="D240" s="14" t="s">
        <v>26</v>
      </c>
      <c r="E240" s="16" t="s">
        <v>109</v>
      </c>
      <c r="F240" s="14" t="s">
        <v>592</v>
      </c>
      <c r="G240" s="14">
        <v>281.0</v>
      </c>
      <c r="H240" s="17">
        <v>1150.0</v>
      </c>
      <c r="I240" s="18">
        <v>0.14</v>
      </c>
      <c r="J240" s="19">
        <v>0.8</v>
      </c>
      <c r="K240" s="19">
        <v>-0.8</v>
      </c>
      <c r="L240" s="14" t="s">
        <v>61</v>
      </c>
      <c r="M240" s="18">
        <v>90.52</v>
      </c>
      <c r="N240" s="18">
        <v>9.48</v>
      </c>
      <c r="O240" s="14" t="s">
        <v>602</v>
      </c>
      <c r="P240" s="20">
        <f t="shared" si="1"/>
        <v>14983.91275</v>
      </c>
      <c r="Q240" s="21">
        <f t="shared" si="2"/>
        <v>13949.78764</v>
      </c>
      <c r="R240" s="16">
        <v>14563.875</v>
      </c>
      <c r="S240" s="16">
        <v>-302.53125</v>
      </c>
      <c r="T240" s="16">
        <v>3509.9375</v>
      </c>
      <c r="U240" s="18">
        <v>25.93</v>
      </c>
      <c r="V240" s="17">
        <v>2882.0</v>
      </c>
      <c r="W240" s="24"/>
    </row>
    <row r="241">
      <c r="A241" s="23" t="s">
        <v>606</v>
      </c>
      <c r="B241" s="14" t="s">
        <v>51</v>
      </c>
      <c r="C241" s="15" t="s">
        <v>48</v>
      </c>
      <c r="D241" s="14" t="s">
        <v>42</v>
      </c>
      <c r="E241" s="14" t="s">
        <v>176</v>
      </c>
      <c r="F241" s="14" t="s">
        <v>607</v>
      </c>
      <c r="G241" s="14">
        <v>279.0</v>
      </c>
      <c r="H241" s="17">
        <v>1098.0</v>
      </c>
      <c r="I241" s="18">
        <v>0.16</v>
      </c>
      <c r="J241" s="19">
        <v>0.4</v>
      </c>
      <c r="K241" s="19" t="s">
        <v>96</v>
      </c>
      <c r="L241" s="14" t="s">
        <v>61</v>
      </c>
      <c r="M241" s="18">
        <v>67.23</v>
      </c>
      <c r="N241" s="18">
        <v>32.77</v>
      </c>
      <c r="O241" s="14" t="s">
        <v>602</v>
      </c>
      <c r="P241" s="20">
        <f t="shared" si="1"/>
        <v>14988.43292</v>
      </c>
      <c r="Q241" s="21">
        <f t="shared" si="2"/>
        <v>13958.64895</v>
      </c>
      <c r="R241" s="16">
        <v>14539.03125</v>
      </c>
      <c r="S241" s="16">
        <v>-222.3125</v>
      </c>
      <c r="T241" s="16">
        <v>3635.96875</v>
      </c>
      <c r="U241" s="18" t="s">
        <v>38</v>
      </c>
      <c r="V241" s="17">
        <v>11354.0</v>
      </c>
      <c r="W241" s="22" t="s">
        <v>464</v>
      </c>
    </row>
    <row r="242">
      <c r="A242" s="23" t="s">
        <v>606</v>
      </c>
      <c r="B242" s="14" t="s">
        <v>51</v>
      </c>
      <c r="C242" s="15" t="s">
        <v>84</v>
      </c>
      <c r="D242" s="14" t="s">
        <v>42</v>
      </c>
      <c r="E242" s="16" t="s">
        <v>27</v>
      </c>
      <c r="F242" s="14" t="s">
        <v>607</v>
      </c>
      <c r="G242" s="14">
        <v>279.0</v>
      </c>
      <c r="H242" s="17">
        <v>1032.0</v>
      </c>
      <c r="I242" s="18">
        <v>0.15</v>
      </c>
      <c r="J242" s="19">
        <v>0.4</v>
      </c>
      <c r="K242" s="19" t="s">
        <v>123</v>
      </c>
      <c r="L242" s="14" t="s">
        <v>61</v>
      </c>
      <c r="M242" s="18">
        <v>67.23</v>
      </c>
      <c r="N242" s="18">
        <v>32.77</v>
      </c>
      <c r="O242" s="14" t="s">
        <v>602</v>
      </c>
      <c r="P242" s="20">
        <f t="shared" si="1"/>
        <v>14988.43292</v>
      </c>
      <c r="Q242" s="21">
        <f t="shared" si="2"/>
        <v>13958.64895</v>
      </c>
      <c r="R242" s="16">
        <v>14539.03125</v>
      </c>
      <c r="S242" s="16">
        <v>-222.3125</v>
      </c>
      <c r="T242" s="16">
        <v>3635.96875</v>
      </c>
      <c r="U242" s="18" t="s">
        <v>38</v>
      </c>
      <c r="V242" s="17">
        <v>11354.0</v>
      </c>
      <c r="W242" s="22" t="s">
        <v>516</v>
      </c>
    </row>
    <row r="243">
      <c r="A243" s="23" t="s">
        <v>608</v>
      </c>
      <c r="B243" s="14" t="s">
        <v>47</v>
      </c>
      <c r="C243" s="15" t="s">
        <v>33</v>
      </c>
      <c r="D243" s="14" t="s">
        <v>59</v>
      </c>
      <c r="E243" s="16" t="s">
        <v>269</v>
      </c>
      <c r="F243" s="14" t="s">
        <v>609</v>
      </c>
      <c r="G243" s="14">
        <v>282.0</v>
      </c>
      <c r="H243" s="17">
        <v>1434.0</v>
      </c>
      <c r="I243" s="18">
        <v>0.21</v>
      </c>
      <c r="J243" s="19">
        <v>18.3</v>
      </c>
      <c r="K243" s="19">
        <v>4.8</v>
      </c>
      <c r="L243" s="14" t="s">
        <v>29</v>
      </c>
      <c r="M243" s="18">
        <v>64.98</v>
      </c>
      <c r="N243" s="18">
        <v>35.02</v>
      </c>
      <c r="O243" s="14" t="s">
        <v>602</v>
      </c>
      <c r="P243" s="20">
        <f t="shared" si="1"/>
        <v>15008.76535</v>
      </c>
      <c r="Q243" s="21">
        <f t="shared" si="2"/>
        <v>13974.60696</v>
      </c>
      <c r="R243" s="16">
        <v>14595.53125</v>
      </c>
      <c r="S243" s="16">
        <v>-225.84375</v>
      </c>
      <c r="T243" s="16">
        <v>3490.34375</v>
      </c>
      <c r="U243" s="18" t="s">
        <v>38</v>
      </c>
      <c r="V243" s="17">
        <v>470.0</v>
      </c>
      <c r="W243" s="24"/>
    </row>
    <row r="244">
      <c r="A244" s="23" t="s">
        <v>610</v>
      </c>
      <c r="B244" s="14" t="s">
        <v>24</v>
      </c>
      <c r="C244" s="15" t="s">
        <v>131</v>
      </c>
      <c r="D244" s="14" t="s">
        <v>34</v>
      </c>
      <c r="E244" s="14" t="s">
        <v>176</v>
      </c>
      <c r="F244" s="14" t="s">
        <v>611</v>
      </c>
      <c r="G244" s="14">
        <v>300.0</v>
      </c>
      <c r="H244" s="17">
        <v>2040.0</v>
      </c>
      <c r="I244" s="18">
        <v>0.3</v>
      </c>
      <c r="J244" s="19">
        <v>140.3</v>
      </c>
      <c r="K244" s="19">
        <v>2.2</v>
      </c>
      <c r="L244" s="14" t="s">
        <v>29</v>
      </c>
      <c r="M244" s="18">
        <v>67.22</v>
      </c>
      <c r="N244" s="18">
        <v>32.78</v>
      </c>
      <c r="O244" s="14" t="s">
        <v>602</v>
      </c>
      <c r="P244" s="20">
        <f t="shared" si="1"/>
        <v>15029.70508</v>
      </c>
      <c r="Q244" s="21">
        <f t="shared" si="2"/>
        <v>13997.34165</v>
      </c>
      <c r="R244" s="16">
        <v>14596.96875</v>
      </c>
      <c r="S244" s="16">
        <v>-264.6875</v>
      </c>
      <c r="T244" s="16">
        <v>3570.78125</v>
      </c>
      <c r="U244" s="18" t="s">
        <v>38</v>
      </c>
      <c r="V244" s="17">
        <v>1214.0</v>
      </c>
      <c r="W244" s="24"/>
    </row>
    <row r="245">
      <c r="A245" s="23" t="s">
        <v>612</v>
      </c>
      <c r="B245" s="14" t="s">
        <v>51</v>
      </c>
      <c r="C245" s="15" t="s">
        <v>84</v>
      </c>
      <c r="D245" s="14" t="s">
        <v>71</v>
      </c>
      <c r="E245" s="14" t="s">
        <v>114</v>
      </c>
      <c r="F245" s="14" t="s">
        <v>613</v>
      </c>
      <c r="G245" s="14">
        <v>227.0</v>
      </c>
      <c r="H245" s="17">
        <v>1237.0</v>
      </c>
      <c r="I245" s="18">
        <v>0.18</v>
      </c>
      <c r="J245" s="19">
        <v>2.5</v>
      </c>
      <c r="K245" s="19">
        <v>-2.5</v>
      </c>
      <c r="L245" s="14" t="s">
        <v>29</v>
      </c>
      <c r="M245" s="18">
        <v>65.04</v>
      </c>
      <c r="N245" s="18">
        <v>34.96</v>
      </c>
      <c r="O245" s="14" t="s">
        <v>602</v>
      </c>
      <c r="P245" s="20">
        <f t="shared" si="1"/>
        <v>15041.85607</v>
      </c>
      <c r="Q245" s="21">
        <f t="shared" si="2"/>
        <v>14011.70026</v>
      </c>
      <c r="R245" s="14">
        <v>14591.0625</v>
      </c>
      <c r="S245" s="14">
        <v>-252.28125</v>
      </c>
      <c r="T245" s="14">
        <v>3646.1875</v>
      </c>
      <c r="U245" s="18" t="s">
        <v>38</v>
      </c>
      <c r="V245" s="17">
        <v>894.0</v>
      </c>
      <c r="W245" s="22"/>
    </row>
    <row r="246">
      <c r="A246" s="23" t="s">
        <v>614</v>
      </c>
      <c r="B246" s="14" t="s">
        <v>51</v>
      </c>
      <c r="C246" s="15" t="s">
        <v>615</v>
      </c>
      <c r="D246" s="14" t="s">
        <v>59</v>
      </c>
      <c r="E246" s="14" t="s">
        <v>182</v>
      </c>
      <c r="F246" s="14" t="s">
        <v>616</v>
      </c>
      <c r="G246" s="14">
        <v>277.0</v>
      </c>
      <c r="H246" s="17">
        <v>2048.0</v>
      </c>
      <c r="I246" s="18">
        <v>0.3</v>
      </c>
      <c r="J246" s="19">
        <v>32.9</v>
      </c>
      <c r="K246" s="19">
        <v>32.9</v>
      </c>
      <c r="L246" s="14" t="s">
        <v>29</v>
      </c>
      <c r="M246" s="18">
        <v>66.95</v>
      </c>
      <c r="N246" s="18">
        <v>33.05</v>
      </c>
      <c r="O246" s="14" t="s">
        <v>602</v>
      </c>
      <c r="P246" s="20">
        <f t="shared" si="1"/>
        <v>15042.98709</v>
      </c>
      <c r="Q246" s="21">
        <f t="shared" si="2"/>
        <v>14012.90433</v>
      </c>
      <c r="R246" s="16">
        <v>14600.21875</v>
      </c>
      <c r="S246" s="16">
        <v>-160.15625</v>
      </c>
      <c r="T246" s="16">
        <v>3619.3125</v>
      </c>
      <c r="U246" s="18" t="s">
        <v>38</v>
      </c>
      <c r="V246" s="17">
        <v>12919.0</v>
      </c>
      <c r="W246" s="24"/>
    </row>
    <row r="247">
      <c r="A247" s="23" t="s">
        <v>617</v>
      </c>
      <c r="B247" s="14" t="s">
        <v>47</v>
      </c>
      <c r="C247" s="15" t="s">
        <v>99</v>
      </c>
      <c r="D247" s="14" t="s">
        <v>179</v>
      </c>
      <c r="E247" s="14" t="s">
        <v>106</v>
      </c>
      <c r="F247" s="14" t="s">
        <v>618</v>
      </c>
      <c r="G247" s="14">
        <v>280.0</v>
      </c>
      <c r="H247" s="17">
        <v>1122.0</v>
      </c>
      <c r="I247" s="18">
        <v>0.16</v>
      </c>
      <c r="J247" s="19">
        <v>0.8</v>
      </c>
      <c r="K247" s="19">
        <v>0.8</v>
      </c>
      <c r="L247" s="14" t="s">
        <v>61</v>
      </c>
      <c r="M247" s="18">
        <v>67.06</v>
      </c>
      <c r="N247" s="18">
        <v>32.94</v>
      </c>
      <c r="O247" s="14" t="s">
        <v>602</v>
      </c>
      <c r="P247" s="20">
        <f t="shared" si="1"/>
        <v>15048.86446</v>
      </c>
      <c r="Q247" s="21">
        <f t="shared" si="2"/>
        <v>14016.47301</v>
      </c>
      <c r="R247" s="16">
        <v>14619.96875</v>
      </c>
      <c r="S247" s="16">
        <v>-220.375</v>
      </c>
      <c r="T247" s="16">
        <v>3560.375</v>
      </c>
      <c r="U247" s="18">
        <v>26.2</v>
      </c>
      <c r="V247" s="17">
        <v>202.0</v>
      </c>
      <c r="W247" s="22" t="s">
        <v>537</v>
      </c>
    </row>
    <row r="248">
      <c r="A248" s="23" t="s">
        <v>617</v>
      </c>
      <c r="B248" s="14" t="s">
        <v>47</v>
      </c>
      <c r="C248" s="15" t="s">
        <v>131</v>
      </c>
      <c r="D248" s="14" t="s">
        <v>179</v>
      </c>
      <c r="E248" s="16" t="s">
        <v>43</v>
      </c>
      <c r="F248" s="14" t="s">
        <v>618</v>
      </c>
      <c r="G248" s="14">
        <v>280.0</v>
      </c>
      <c r="H248" s="17">
        <v>1080.0</v>
      </c>
      <c r="I248" s="18">
        <v>0.15</v>
      </c>
      <c r="J248" s="19">
        <v>0.8</v>
      </c>
      <c r="K248" s="19">
        <v>1.1</v>
      </c>
      <c r="L248" s="14" t="s">
        <v>61</v>
      </c>
      <c r="M248" s="18">
        <v>67.06</v>
      </c>
      <c r="N248" s="18">
        <v>32.94</v>
      </c>
      <c r="O248" s="14" t="s">
        <v>602</v>
      </c>
      <c r="P248" s="20">
        <f t="shared" si="1"/>
        <v>15048.86446</v>
      </c>
      <c r="Q248" s="21">
        <f t="shared" si="2"/>
        <v>14016.47301</v>
      </c>
      <c r="R248" s="16">
        <v>14619.96875</v>
      </c>
      <c r="S248" s="16">
        <v>-220.375</v>
      </c>
      <c r="T248" s="16">
        <v>3560.375</v>
      </c>
      <c r="U248" s="18">
        <v>26.2</v>
      </c>
      <c r="V248" s="17">
        <v>202.0</v>
      </c>
      <c r="W248" s="22" t="s">
        <v>295</v>
      </c>
    </row>
    <row r="249">
      <c r="A249" s="23" t="s">
        <v>619</v>
      </c>
      <c r="B249" s="14" t="s">
        <v>47</v>
      </c>
      <c r="C249" s="15" t="s">
        <v>153</v>
      </c>
      <c r="D249" s="14" t="s">
        <v>179</v>
      </c>
      <c r="E249" s="16" t="s">
        <v>109</v>
      </c>
      <c r="F249" s="14" t="s">
        <v>620</v>
      </c>
      <c r="G249" s="14">
        <v>240.0</v>
      </c>
      <c r="H249" s="17">
        <v>1215.0</v>
      </c>
      <c r="I249" s="18">
        <v>0.17</v>
      </c>
      <c r="J249" s="19">
        <v>43.9</v>
      </c>
      <c r="K249" s="19">
        <v>7.5</v>
      </c>
      <c r="L249" s="14" t="s">
        <v>29</v>
      </c>
      <c r="M249" s="18">
        <v>67.11</v>
      </c>
      <c r="N249" s="18">
        <v>32.89</v>
      </c>
      <c r="O249" s="14" t="s">
        <v>602</v>
      </c>
      <c r="P249" s="20">
        <f t="shared" si="1"/>
        <v>15049.74483</v>
      </c>
      <c r="Q249" s="21">
        <f t="shared" si="2"/>
        <v>14016.85964</v>
      </c>
      <c r="R249" s="16">
        <v>14619.8125</v>
      </c>
      <c r="S249" s="16">
        <v>-275.40625</v>
      </c>
      <c r="T249" s="16">
        <v>3560.90625</v>
      </c>
      <c r="U249" s="18" t="s">
        <v>38</v>
      </c>
      <c r="V249" s="17">
        <v>210.0</v>
      </c>
      <c r="W249" s="24"/>
    </row>
    <row r="250">
      <c r="A250" s="23" t="s">
        <v>621</v>
      </c>
      <c r="B250" s="14" t="s">
        <v>51</v>
      </c>
      <c r="C250" s="15" t="s">
        <v>99</v>
      </c>
      <c r="D250" s="14" t="s">
        <v>59</v>
      </c>
      <c r="E250" s="16" t="s">
        <v>128</v>
      </c>
      <c r="F250" s="14" t="s">
        <v>622</v>
      </c>
      <c r="G250" s="14">
        <v>279.0</v>
      </c>
      <c r="H250" s="17">
        <v>2183.0</v>
      </c>
      <c r="I250" s="18">
        <v>0.32</v>
      </c>
      <c r="J250" s="19">
        <v>7.8</v>
      </c>
      <c r="K250" s="19" t="s">
        <v>623</v>
      </c>
      <c r="L250" s="14" t="s">
        <v>29</v>
      </c>
      <c r="M250" s="18">
        <v>67.47</v>
      </c>
      <c r="N250" s="18">
        <v>32.53</v>
      </c>
      <c r="O250" s="14" t="s">
        <v>624</v>
      </c>
      <c r="P250" s="20">
        <f t="shared" si="1"/>
        <v>21222.45812</v>
      </c>
      <c r="Q250" s="21">
        <f t="shared" si="2"/>
        <v>21126.04537</v>
      </c>
      <c r="R250" s="16">
        <v>4953.46875</v>
      </c>
      <c r="S250" s="16">
        <v>155.8125</v>
      </c>
      <c r="T250" s="16">
        <v>20635.6875</v>
      </c>
      <c r="U250" s="18">
        <v>27.22</v>
      </c>
      <c r="V250" s="17">
        <v>9182.0</v>
      </c>
      <c r="W250" s="24"/>
    </row>
    <row r="251">
      <c r="A251" s="23" t="s">
        <v>621</v>
      </c>
      <c r="B251" s="14" t="s">
        <v>51</v>
      </c>
      <c r="C251" s="15" t="s">
        <v>41</v>
      </c>
      <c r="D251" s="14" t="s">
        <v>71</v>
      </c>
      <c r="E251" s="16" t="s">
        <v>35</v>
      </c>
      <c r="F251" s="14" t="s">
        <v>622</v>
      </c>
      <c r="G251" s="14">
        <v>230.0</v>
      </c>
      <c r="H251" s="17">
        <v>1515.0</v>
      </c>
      <c r="I251" s="18">
        <v>0.22</v>
      </c>
      <c r="J251" s="19">
        <v>3.6</v>
      </c>
      <c r="K251" s="19">
        <v>3.6</v>
      </c>
      <c r="L251" s="14" t="s">
        <v>29</v>
      </c>
      <c r="M251" s="18">
        <v>67.47</v>
      </c>
      <c r="N251" s="18">
        <v>32.53</v>
      </c>
      <c r="O251" s="14" t="s">
        <v>624</v>
      </c>
      <c r="P251" s="20">
        <f t="shared" si="1"/>
        <v>21222.45812</v>
      </c>
      <c r="Q251" s="21">
        <f t="shared" si="2"/>
        <v>21126.04537</v>
      </c>
      <c r="R251" s="16">
        <v>4953.46875</v>
      </c>
      <c r="S251" s="16">
        <v>155.8125</v>
      </c>
      <c r="T251" s="16">
        <v>20635.6875</v>
      </c>
      <c r="U251" s="18">
        <v>27.22</v>
      </c>
      <c r="V251" s="17">
        <v>9182.0</v>
      </c>
      <c r="W251" s="24"/>
    </row>
    <row r="252">
      <c r="A252" s="23" t="s">
        <v>625</v>
      </c>
      <c r="B252" s="14" t="s">
        <v>24</v>
      </c>
      <c r="C252" s="15" t="s">
        <v>206</v>
      </c>
      <c r="D252" s="14" t="s">
        <v>80</v>
      </c>
      <c r="E252" s="16" t="s">
        <v>269</v>
      </c>
      <c r="F252" s="14" t="s">
        <v>626</v>
      </c>
      <c r="G252" s="14">
        <v>239.0</v>
      </c>
      <c r="H252" s="17">
        <v>1093.0</v>
      </c>
      <c r="I252" s="18">
        <v>0.13</v>
      </c>
      <c r="J252" s="19">
        <v>0.9</v>
      </c>
      <c r="K252" s="19">
        <v>0.9</v>
      </c>
      <c r="L252" s="14" t="s">
        <v>61</v>
      </c>
      <c r="M252" s="18">
        <v>91.04</v>
      </c>
      <c r="N252" s="18">
        <v>8.96</v>
      </c>
      <c r="O252" s="14" t="s">
        <v>624</v>
      </c>
      <c r="P252" s="20">
        <f t="shared" si="1"/>
        <v>21223.21914</v>
      </c>
      <c r="Q252" s="21">
        <f t="shared" si="2"/>
        <v>21126.57798</v>
      </c>
      <c r="R252" s="16">
        <v>4958.9375</v>
      </c>
      <c r="S252" s="16">
        <v>163.9375</v>
      </c>
      <c r="T252" s="16">
        <v>20635.09375</v>
      </c>
      <c r="U252" s="18">
        <v>26.35</v>
      </c>
      <c r="V252" s="17">
        <v>5760.0</v>
      </c>
      <c r="W252" s="24"/>
    </row>
    <row r="253">
      <c r="A253" s="23" t="s">
        <v>625</v>
      </c>
      <c r="B253" s="14" t="s">
        <v>24</v>
      </c>
      <c r="C253" s="15" t="s">
        <v>79</v>
      </c>
      <c r="D253" s="14" t="s">
        <v>80</v>
      </c>
      <c r="E253" s="16" t="s">
        <v>35</v>
      </c>
      <c r="F253" s="14" t="s">
        <v>626</v>
      </c>
      <c r="G253" s="14">
        <v>221.0</v>
      </c>
      <c r="H253" s="17">
        <v>1029.0</v>
      </c>
      <c r="I253" s="18">
        <v>0.12</v>
      </c>
      <c r="J253" s="19">
        <v>1.5</v>
      </c>
      <c r="K253" s="19">
        <v>1.5</v>
      </c>
      <c r="L253" s="14" t="s">
        <v>29</v>
      </c>
      <c r="M253" s="18">
        <v>91.04</v>
      </c>
      <c r="N253" s="18">
        <v>8.96</v>
      </c>
      <c r="O253" s="14" t="s">
        <v>624</v>
      </c>
      <c r="P253" s="20">
        <f t="shared" si="1"/>
        <v>21223.21914</v>
      </c>
      <c r="Q253" s="21">
        <f t="shared" si="2"/>
        <v>21126.57798</v>
      </c>
      <c r="R253" s="16">
        <v>4958.9375</v>
      </c>
      <c r="S253" s="16">
        <v>163.9375</v>
      </c>
      <c r="T253" s="16">
        <v>20635.09375</v>
      </c>
      <c r="U253" s="18">
        <v>26.35</v>
      </c>
      <c r="V253" s="17">
        <v>5760.0</v>
      </c>
      <c r="W253" s="24"/>
    </row>
    <row r="254">
      <c r="A254" s="23" t="s">
        <v>627</v>
      </c>
      <c r="B254" s="14" t="s">
        <v>24</v>
      </c>
      <c r="C254" s="15" t="s">
        <v>410</v>
      </c>
      <c r="D254" s="14" t="s">
        <v>26</v>
      </c>
      <c r="E254" s="14" t="s">
        <v>106</v>
      </c>
      <c r="F254" s="14" t="s">
        <v>628</v>
      </c>
      <c r="G254" s="14">
        <v>294.0</v>
      </c>
      <c r="H254" s="17">
        <v>1301.0</v>
      </c>
      <c r="I254" s="18">
        <v>0.15</v>
      </c>
      <c r="J254" s="19">
        <v>2.7</v>
      </c>
      <c r="K254" s="19">
        <v>2.7</v>
      </c>
      <c r="L254" s="14" t="s">
        <v>29</v>
      </c>
      <c r="M254" s="18">
        <v>90.84</v>
      </c>
      <c r="N254" s="18">
        <v>9.16</v>
      </c>
      <c r="O254" s="14" t="s">
        <v>624</v>
      </c>
      <c r="P254" s="20">
        <f t="shared" si="1"/>
        <v>21225.13636</v>
      </c>
      <c r="Q254" s="21">
        <f t="shared" si="2"/>
        <v>21128.15813</v>
      </c>
      <c r="R254" s="14">
        <v>4962.4375</v>
      </c>
      <c r="S254" s="14">
        <v>139.15625</v>
      </c>
      <c r="T254" s="14">
        <v>20636.40625</v>
      </c>
      <c r="U254" s="18">
        <v>25.91</v>
      </c>
      <c r="V254" s="17">
        <v>1772.0</v>
      </c>
      <c r="W254" s="24"/>
    </row>
    <row r="255">
      <c r="A255" s="23" t="s">
        <v>629</v>
      </c>
      <c r="B255" s="14" t="s">
        <v>24</v>
      </c>
      <c r="C255" s="15" t="s">
        <v>630</v>
      </c>
      <c r="D255" s="14" t="s">
        <v>26</v>
      </c>
      <c r="E255" s="14" t="s">
        <v>176</v>
      </c>
      <c r="F255" s="14" t="s">
        <v>631</v>
      </c>
      <c r="G255" s="14">
        <v>243.0</v>
      </c>
      <c r="H255" s="17">
        <v>2413.0</v>
      </c>
      <c r="I255" s="18">
        <v>0.3</v>
      </c>
      <c r="J255" s="19">
        <v>6.0</v>
      </c>
      <c r="K255" s="19" t="s">
        <v>632</v>
      </c>
      <c r="L255" s="14" t="s">
        <v>29</v>
      </c>
      <c r="M255" s="18">
        <v>91.26</v>
      </c>
      <c r="N255" s="18">
        <v>8.74</v>
      </c>
      <c r="O255" s="14" t="s">
        <v>624</v>
      </c>
      <c r="P255" s="20">
        <f t="shared" si="1"/>
        <v>21227.54844</v>
      </c>
      <c r="Q255" s="21">
        <f t="shared" si="2"/>
        <v>21131.43679</v>
      </c>
      <c r="R255" s="16">
        <v>4950.3125</v>
      </c>
      <c r="S255" s="16">
        <v>166.8125</v>
      </c>
      <c r="T255" s="16">
        <v>20641.59375</v>
      </c>
      <c r="U255" s="18">
        <v>26.03</v>
      </c>
      <c r="V255" s="17">
        <v>942.0</v>
      </c>
      <c r="W255" s="24"/>
    </row>
    <row r="256">
      <c r="A256" s="23" t="s">
        <v>629</v>
      </c>
      <c r="B256" s="14" t="s">
        <v>24</v>
      </c>
      <c r="C256" s="15" t="s">
        <v>500</v>
      </c>
      <c r="D256" s="14" t="s">
        <v>26</v>
      </c>
      <c r="E256" s="16" t="s">
        <v>43</v>
      </c>
      <c r="F256" s="14" t="s">
        <v>631</v>
      </c>
      <c r="G256" s="14">
        <v>209.0</v>
      </c>
      <c r="H256" s="17">
        <v>1137.0</v>
      </c>
      <c r="I256" s="18">
        <v>0.13</v>
      </c>
      <c r="J256" s="19">
        <v>3.6</v>
      </c>
      <c r="K256" s="19">
        <v>3.5</v>
      </c>
      <c r="L256" s="14" t="s">
        <v>29</v>
      </c>
      <c r="M256" s="18">
        <v>91.26</v>
      </c>
      <c r="N256" s="18">
        <v>8.74</v>
      </c>
      <c r="O256" s="14" t="s">
        <v>624</v>
      </c>
      <c r="P256" s="20">
        <f t="shared" si="1"/>
        <v>21227.54844</v>
      </c>
      <c r="Q256" s="21">
        <f t="shared" si="2"/>
        <v>21131.43679</v>
      </c>
      <c r="R256" s="16">
        <v>4950.3125</v>
      </c>
      <c r="S256" s="16">
        <v>166.8125</v>
      </c>
      <c r="T256" s="16">
        <v>20641.59375</v>
      </c>
      <c r="U256" s="18">
        <v>26.03</v>
      </c>
      <c r="V256" s="17">
        <v>942.0</v>
      </c>
      <c r="W256" s="24"/>
    </row>
    <row r="257">
      <c r="A257" s="23" t="s">
        <v>633</v>
      </c>
      <c r="B257" s="14" t="s">
        <v>24</v>
      </c>
      <c r="C257" s="15" t="s">
        <v>634</v>
      </c>
      <c r="D257" s="14" t="s">
        <v>55</v>
      </c>
      <c r="E257" s="16" t="s">
        <v>43</v>
      </c>
      <c r="F257" s="14" t="s">
        <v>635</v>
      </c>
      <c r="G257" s="14">
        <v>239.0</v>
      </c>
      <c r="H257" s="17">
        <v>1197.0</v>
      </c>
      <c r="I257" s="18">
        <v>0.14</v>
      </c>
      <c r="J257" s="19">
        <v>32.3</v>
      </c>
      <c r="K257" s="19">
        <v>32.3</v>
      </c>
      <c r="L257" s="14" t="s">
        <v>29</v>
      </c>
      <c r="M257" s="18">
        <v>91.27</v>
      </c>
      <c r="N257" s="18">
        <v>8.73</v>
      </c>
      <c r="O257" s="14" t="s">
        <v>624</v>
      </c>
      <c r="P257" s="20">
        <f t="shared" si="1"/>
        <v>21239.68573</v>
      </c>
      <c r="Q257" s="21">
        <f t="shared" si="2"/>
        <v>21143.79471</v>
      </c>
      <c r="R257" s="16">
        <v>4948.46875</v>
      </c>
      <c r="S257" s="16">
        <v>165.0625</v>
      </c>
      <c r="T257" s="16">
        <v>20654.53125</v>
      </c>
      <c r="U257" s="18">
        <v>26.32</v>
      </c>
      <c r="V257" s="17">
        <v>1058.0</v>
      </c>
      <c r="W257" s="24"/>
    </row>
    <row r="258">
      <c r="A258" s="23" t="s">
        <v>633</v>
      </c>
      <c r="B258" s="14" t="s">
        <v>24</v>
      </c>
      <c r="C258" s="15" t="s">
        <v>636</v>
      </c>
      <c r="D258" s="14" t="s">
        <v>55</v>
      </c>
      <c r="E258" s="14" t="s">
        <v>182</v>
      </c>
      <c r="F258" s="14" t="s">
        <v>635</v>
      </c>
      <c r="G258" s="14">
        <v>241.0</v>
      </c>
      <c r="H258" s="17">
        <v>1722.0</v>
      </c>
      <c r="I258" s="18">
        <v>0.21</v>
      </c>
      <c r="J258" s="19">
        <v>3.3</v>
      </c>
      <c r="K258" s="19" t="s">
        <v>399</v>
      </c>
      <c r="L258" s="14" t="s">
        <v>29</v>
      </c>
      <c r="M258" s="18">
        <v>91.26</v>
      </c>
      <c r="N258" s="18">
        <v>8.74</v>
      </c>
      <c r="O258" s="14" t="s">
        <v>624</v>
      </c>
      <c r="P258" s="20">
        <f t="shared" si="1"/>
        <v>21239.68573</v>
      </c>
      <c r="Q258" s="21">
        <f t="shared" si="2"/>
        <v>21143.79471</v>
      </c>
      <c r="R258" s="16">
        <v>4948.46875</v>
      </c>
      <c r="S258" s="16">
        <v>165.0625</v>
      </c>
      <c r="T258" s="16">
        <v>20654.53125</v>
      </c>
      <c r="U258" s="18">
        <v>26.32</v>
      </c>
      <c r="V258" s="17">
        <v>1058.0</v>
      </c>
      <c r="W258" s="24"/>
    </row>
  </sheetData>
  <customSheetViews>
    <customSheetView guid="{4CB346A5-BE12-40D1-9FE7-B43596A6686D}" filter="1" showAutoFilter="1">
      <autoFilter ref="$B$1:$B$258"/>
    </customSheetView>
  </customSheetView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8.0"/>
    <col customWidth="1" min="3" max="3" width="8.5"/>
    <col customWidth="1" min="4" max="4" width="7.5"/>
    <col customWidth="1" min="5" max="5" width="10.25"/>
    <col customWidth="1" min="6" max="6" width="32.88"/>
    <col customWidth="1" min="7" max="7" width="9.38"/>
    <col customWidth="1" min="8" max="8" width="11.13"/>
    <col customWidth="1" min="9" max="9" width="10.0"/>
    <col customWidth="1" min="10" max="10" width="8.0"/>
    <col customWidth="1" min="11" max="11" width="10.88"/>
    <col customWidth="1" min="12" max="12" width="10.75"/>
    <col customWidth="1" min="13" max="13" width="7.5"/>
    <col customWidth="1" min="14" max="14" width="7.25"/>
    <col customWidth="1" min="15" max="15" width="11.5"/>
    <col customWidth="1" min="16" max="16" width="9.75"/>
    <col customWidth="1" min="21" max="21" width="10.5"/>
    <col customWidth="1" min="22" max="22" width="9.63"/>
    <col customWidth="1" min="23" max="23" width="29.13"/>
  </cols>
  <sheetData>
    <row r="1">
      <c r="A1" s="23" t="s">
        <v>637</v>
      </c>
      <c r="B1" s="14" t="s">
        <v>24</v>
      </c>
      <c r="C1" s="15" t="s">
        <v>638</v>
      </c>
      <c r="D1" s="14" t="s">
        <v>26</v>
      </c>
      <c r="E1" s="14" t="s">
        <v>639</v>
      </c>
      <c r="F1" s="14" t="s">
        <v>339</v>
      </c>
      <c r="G1" s="14">
        <v>216.0</v>
      </c>
      <c r="H1" s="17">
        <v>1791.0</v>
      </c>
      <c r="I1" s="18">
        <v>0.22</v>
      </c>
      <c r="J1" s="19">
        <v>0.9</v>
      </c>
      <c r="K1" s="19">
        <v>0.9</v>
      </c>
      <c r="L1" s="14" t="s">
        <v>61</v>
      </c>
      <c r="M1" s="18">
        <v>91.03</v>
      </c>
      <c r="N1" s="18">
        <v>8.97</v>
      </c>
      <c r="O1" s="14" t="s">
        <v>30</v>
      </c>
      <c r="P1" s="20">
        <f t="shared" ref="P1:P157" si="1">SQRT((R1)^2+(S1)^2+(T1)^2)</f>
        <v>603.1871608</v>
      </c>
      <c r="Q1" s="21">
        <f t="shared" ref="Q1:Q157" si="2">SQRT((R1-1099.21875)^2+(S1+146.6875)^2+(T1+133.59375)^2)</f>
        <v>518.0687724</v>
      </c>
      <c r="R1" s="21">
        <v>591.5625</v>
      </c>
      <c r="S1" s="16">
        <v>-112.15625</v>
      </c>
      <c r="T1" s="16">
        <v>-36.1875</v>
      </c>
      <c r="U1" s="18">
        <v>27.37</v>
      </c>
      <c r="V1" s="17">
        <v>2454.0</v>
      </c>
      <c r="W1" s="24"/>
    </row>
    <row r="2">
      <c r="A2" s="23" t="s">
        <v>640</v>
      </c>
      <c r="B2" s="14" t="s">
        <v>51</v>
      </c>
      <c r="C2" s="15" t="s">
        <v>84</v>
      </c>
      <c r="D2" s="14" t="s">
        <v>42</v>
      </c>
      <c r="E2" s="14" t="s">
        <v>641</v>
      </c>
      <c r="F2" s="14" t="s">
        <v>642</v>
      </c>
      <c r="G2" s="14">
        <v>291.0</v>
      </c>
      <c r="H2" s="17">
        <v>1469.0</v>
      </c>
      <c r="I2" s="18">
        <v>0.21</v>
      </c>
      <c r="J2" s="19">
        <v>0.6</v>
      </c>
      <c r="K2" s="19">
        <v>0.9</v>
      </c>
      <c r="L2" s="14" t="s">
        <v>61</v>
      </c>
      <c r="M2" s="18">
        <v>67.28</v>
      </c>
      <c r="N2" s="18">
        <v>32.72</v>
      </c>
      <c r="O2" s="14" t="s">
        <v>30</v>
      </c>
      <c r="P2" s="20">
        <f t="shared" si="1"/>
        <v>615.9374723</v>
      </c>
      <c r="Q2" s="21">
        <f t="shared" si="2"/>
        <v>502.2956548</v>
      </c>
      <c r="R2" s="16">
        <v>603.9375</v>
      </c>
      <c r="S2" s="16">
        <v>-104.15625</v>
      </c>
      <c r="T2" s="16">
        <v>-61.5625</v>
      </c>
      <c r="U2" s="18" t="s">
        <v>38</v>
      </c>
      <c r="V2" s="17">
        <v>872.0</v>
      </c>
      <c r="W2" s="22" t="s">
        <v>643</v>
      </c>
    </row>
    <row r="3">
      <c r="A3" s="23" t="s">
        <v>57</v>
      </c>
      <c r="B3" s="14" t="s">
        <v>51</v>
      </c>
      <c r="C3" s="15" t="s">
        <v>246</v>
      </c>
      <c r="D3" s="14" t="s">
        <v>59</v>
      </c>
      <c r="E3" s="14" t="s">
        <v>644</v>
      </c>
      <c r="F3" s="14" t="s">
        <v>60</v>
      </c>
      <c r="G3" s="14">
        <v>282.0</v>
      </c>
      <c r="H3" s="17">
        <v>2107.0</v>
      </c>
      <c r="I3" s="18">
        <v>0.31</v>
      </c>
      <c r="J3" s="19">
        <v>1.4</v>
      </c>
      <c r="K3" s="19" t="s">
        <v>645</v>
      </c>
      <c r="L3" s="14" t="s">
        <v>61</v>
      </c>
      <c r="M3" s="18">
        <v>67.33</v>
      </c>
      <c r="N3" s="18">
        <v>32.67</v>
      </c>
      <c r="O3" s="14" t="s">
        <v>30</v>
      </c>
      <c r="P3" s="20">
        <f t="shared" si="1"/>
        <v>618.5146064</v>
      </c>
      <c r="Q3" s="21">
        <f t="shared" si="2"/>
        <v>499.3926096</v>
      </c>
      <c r="R3" s="16">
        <v>611.34375</v>
      </c>
      <c r="S3" s="16">
        <v>-78.40625</v>
      </c>
      <c r="T3" s="16">
        <v>-51.6875</v>
      </c>
      <c r="U3" s="18" t="s">
        <v>38</v>
      </c>
      <c r="V3" s="17">
        <v>384.0</v>
      </c>
      <c r="W3" s="22" t="s">
        <v>646</v>
      </c>
    </row>
    <row r="4">
      <c r="A4" s="23" t="s">
        <v>647</v>
      </c>
      <c r="B4" s="14" t="s">
        <v>51</v>
      </c>
      <c r="C4" s="15" t="s">
        <v>127</v>
      </c>
      <c r="D4" s="14" t="s">
        <v>42</v>
      </c>
      <c r="E4" s="14" t="s">
        <v>641</v>
      </c>
      <c r="F4" s="14" t="s">
        <v>648</v>
      </c>
      <c r="G4" s="14">
        <v>229.0</v>
      </c>
      <c r="H4" s="17">
        <v>1544.0</v>
      </c>
      <c r="I4" s="18">
        <v>0.23</v>
      </c>
      <c r="J4" s="19">
        <v>18.9</v>
      </c>
      <c r="K4" s="19">
        <v>-18.9</v>
      </c>
      <c r="L4" s="14" t="s">
        <v>29</v>
      </c>
      <c r="M4" s="18">
        <v>66.21</v>
      </c>
      <c r="N4" s="18">
        <v>33.79</v>
      </c>
      <c r="O4" s="14" t="s">
        <v>30</v>
      </c>
      <c r="P4" s="20">
        <f t="shared" si="1"/>
        <v>656.3247346</v>
      </c>
      <c r="Q4" s="21">
        <f t="shared" si="2"/>
        <v>462.605405</v>
      </c>
      <c r="R4" s="16">
        <v>643.4375</v>
      </c>
      <c r="S4" s="16">
        <v>-113.84375</v>
      </c>
      <c r="T4" s="16">
        <v>-61.5625</v>
      </c>
      <c r="U4" s="18" t="s">
        <v>38</v>
      </c>
      <c r="V4" s="17">
        <v>350.0</v>
      </c>
      <c r="W4" s="24"/>
    </row>
    <row r="5">
      <c r="A5" s="23" t="s">
        <v>66</v>
      </c>
      <c r="B5" s="14" t="s">
        <v>51</v>
      </c>
      <c r="C5" s="15" t="s">
        <v>48</v>
      </c>
      <c r="D5" s="14" t="s">
        <v>42</v>
      </c>
      <c r="E5" s="14" t="s">
        <v>644</v>
      </c>
      <c r="F5" s="14" t="s">
        <v>67</v>
      </c>
      <c r="G5" s="14">
        <v>283.0</v>
      </c>
      <c r="H5" s="17">
        <v>2308.0</v>
      </c>
      <c r="I5" s="18">
        <v>0.35</v>
      </c>
      <c r="J5" s="19">
        <v>2.8</v>
      </c>
      <c r="K5" s="19">
        <v>2.8</v>
      </c>
      <c r="L5" s="14" t="s">
        <v>29</v>
      </c>
      <c r="M5" s="18">
        <v>66.82</v>
      </c>
      <c r="N5" s="18">
        <v>33.18</v>
      </c>
      <c r="O5" s="14" t="s">
        <v>30</v>
      </c>
      <c r="P5" s="20">
        <f t="shared" si="1"/>
        <v>661.0121013</v>
      </c>
      <c r="Q5" s="21">
        <f t="shared" si="2"/>
        <v>456.9560697</v>
      </c>
      <c r="R5" s="16">
        <v>652.9375</v>
      </c>
      <c r="S5" s="16">
        <v>-63.90625</v>
      </c>
      <c r="T5" s="16">
        <v>-80.78125</v>
      </c>
      <c r="U5" s="18">
        <v>27.15</v>
      </c>
      <c r="V5" s="17">
        <v>242.0</v>
      </c>
      <c r="W5" s="22" t="s">
        <v>649</v>
      </c>
    </row>
    <row r="6">
      <c r="A6" s="23" t="s">
        <v>650</v>
      </c>
      <c r="B6" s="14" t="s">
        <v>47</v>
      </c>
      <c r="C6" s="15" t="s">
        <v>99</v>
      </c>
      <c r="D6" s="14" t="s">
        <v>59</v>
      </c>
      <c r="E6" s="14" t="s">
        <v>639</v>
      </c>
      <c r="F6" s="14" t="s">
        <v>446</v>
      </c>
      <c r="G6" s="14">
        <v>237.0</v>
      </c>
      <c r="H6" s="17">
        <v>1195.0</v>
      </c>
      <c r="I6" s="18">
        <v>0.17</v>
      </c>
      <c r="J6" s="19">
        <v>4.2</v>
      </c>
      <c r="K6" s="19" t="s">
        <v>184</v>
      </c>
      <c r="L6" s="14" t="s">
        <v>29</v>
      </c>
      <c r="M6" s="18">
        <v>67.05</v>
      </c>
      <c r="N6" s="18">
        <v>32.95</v>
      </c>
      <c r="O6" s="14" t="s">
        <v>30</v>
      </c>
      <c r="P6" s="20">
        <f t="shared" si="1"/>
        <v>661.8081278</v>
      </c>
      <c r="Q6" s="21">
        <f t="shared" si="2"/>
        <v>456.522254</v>
      </c>
      <c r="R6" s="16">
        <v>655.53125</v>
      </c>
      <c r="S6" s="16">
        <v>-66.34375</v>
      </c>
      <c r="T6" s="16">
        <v>-62.1875</v>
      </c>
      <c r="U6" s="18">
        <v>26.85</v>
      </c>
      <c r="V6" s="17">
        <v>230.0</v>
      </c>
      <c r="W6" s="22" t="s">
        <v>39</v>
      </c>
    </row>
    <row r="7">
      <c r="A7" s="34" t="s">
        <v>651</v>
      </c>
      <c r="B7" s="35" t="s">
        <v>47</v>
      </c>
      <c r="C7" s="36" t="s">
        <v>168</v>
      </c>
      <c r="D7" s="14" t="s">
        <v>55</v>
      </c>
      <c r="E7" s="14" t="s">
        <v>652</v>
      </c>
      <c r="F7" s="35" t="s">
        <v>653</v>
      </c>
      <c r="G7" s="37">
        <v>205.0</v>
      </c>
      <c r="H7" s="38">
        <v>1160.0</v>
      </c>
      <c r="I7" s="39">
        <v>0.14</v>
      </c>
      <c r="J7" s="40">
        <v>3.0</v>
      </c>
      <c r="K7" s="40">
        <v>-3.0</v>
      </c>
      <c r="L7" s="37" t="s">
        <v>29</v>
      </c>
      <c r="M7" s="39">
        <v>90.76</v>
      </c>
      <c r="N7" s="39">
        <v>9.24</v>
      </c>
      <c r="O7" s="14" t="s">
        <v>30</v>
      </c>
      <c r="P7" s="20">
        <f t="shared" si="1"/>
        <v>662.2568245</v>
      </c>
      <c r="Q7" s="21">
        <f t="shared" si="2"/>
        <v>479.7375971</v>
      </c>
      <c r="R7" s="16">
        <v>649.6875</v>
      </c>
      <c r="S7" s="16">
        <v>-124.25</v>
      </c>
      <c r="T7" s="16">
        <v>32.4375</v>
      </c>
      <c r="U7" s="41">
        <v>26.34</v>
      </c>
      <c r="V7" s="42">
        <v>502.0</v>
      </c>
      <c r="W7" s="24"/>
    </row>
    <row r="8">
      <c r="A8" s="34" t="s">
        <v>654</v>
      </c>
      <c r="B8" s="35" t="s">
        <v>24</v>
      </c>
      <c r="C8" s="36" t="s">
        <v>486</v>
      </c>
      <c r="D8" s="14" t="s">
        <v>545</v>
      </c>
      <c r="E8" s="14" t="s">
        <v>655</v>
      </c>
      <c r="F8" s="35" t="s">
        <v>656</v>
      </c>
      <c r="G8" s="37">
        <v>280.0</v>
      </c>
      <c r="H8" s="38">
        <v>1081.0</v>
      </c>
      <c r="I8" s="39">
        <v>0.13</v>
      </c>
      <c r="J8" s="40">
        <v>3.5</v>
      </c>
      <c r="K8" s="40">
        <v>3.5</v>
      </c>
      <c r="L8" s="37" t="s">
        <v>61</v>
      </c>
      <c r="M8" s="39">
        <v>91.13</v>
      </c>
      <c r="N8" s="39">
        <v>8.87</v>
      </c>
      <c r="O8" s="14" t="s">
        <v>30</v>
      </c>
      <c r="P8" s="20">
        <f t="shared" si="1"/>
        <v>662.9196025</v>
      </c>
      <c r="Q8" s="21">
        <f t="shared" si="2"/>
        <v>470.0474492</v>
      </c>
      <c r="R8" s="16">
        <v>648.5625</v>
      </c>
      <c r="S8" s="16">
        <v>-137.21875</v>
      </c>
      <c r="T8" s="16">
        <v>-0.3125</v>
      </c>
      <c r="U8" s="41">
        <v>33.33</v>
      </c>
      <c r="V8" s="42">
        <v>1212.0</v>
      </c>
      <c r="W8" s="24"/>
    </row>
    <row r="9">
      <c r="A9" s="34" t="s">
        <v>657</v>
      </c>
      <c r="B9" s="35" t="s">
        <v>51</v>
      </c>
      <c r="C9" s="36" t="s">
        <v>33</v>
      </c>
      <c r="D9" s="14" t="s">
        <v>59</v>
      </c>
      <c r="E9" s="14" t="s">
        <v>658</v>
      </c>
      <c r="F9" s="35" t="s">
        <v>659</v>
      </c>
      <c r="G9" s="37">
        <v>279.0</v>
      </c>
      <c r="H9" s="38">
        <v>1550.0</v>
      </c>
      <c r="I9" s="39">
        <v>0.23</v>
      </c>
      <c r="J9" s="40">
        <v>11.4</v>
      </c>
      <c r="K9" s="40" t="s">
        <v>599</v>
      </c>
      <c r="L9" s="37" t="s">
        <v>29</v>
      </c>
      <c r="M9" s="39">
        <v>67.09</v>
      </c>
      <c r="N9" s="39">
        <v>32.91</v>
      </c>
      <c r="O9" s="14" t="s">
        <v>30</v>
      </c>
      <c r="P9" s="20">
        <f t="shared" si="1"/>
        <v>676.1697539</v>
      </c>
      <c r="Q9" s="21">
        <f t="shared" si="2"/>
        <v>464.8812107</v>
      </c>
      <c r="R9" s="16">
        <v>663.46875</v>
      </c>
      <c r="S9" s="16">
        <v>-127.5625</v>
      </c>
      <c r="T9" s="16">
        <v>27.25</v>
      </c>
      <c r="U9" s="41">
        <v>26.08</v>
      </c>
      <c r="V9" s="42">
        <v>4632.0</v>
      </c>
      <c r="W9" s="24"/>
    </row>
    <row r="10">
      <c r="A10" s="34" t="s">
        <v>660</v>
      </c>
      <c r="B10" s="35" t="s">
        <v>24</v>
      </c>
      <c r="C10" s="36" t="s">
        <v>41</v>
      </c>
      <c r="D10" s="14" t="s">
        <v>42</v>
      </c>
      <c r="E10" s="14" t="s">
        <v>655</v>
      </c>
      <c r="F10" s="35" t="s">
        <v>661</v>
      </c>
      <c r="G10" s="37">
        <v>282.0</v>
      </c>
      <c r="H10" s="38">
        <v>1109.0</v>
      </c>
      <c r="I10" s="39">
        <v>0.16</v>
      </c>
      <c r="J10" s="40">
        <v>17.1</v>
      </c>
      <c r="K10" s="40">
        <v>17.1</v>
      </c>
      <c r="L10" s="37" t="s">
        <v>29</v>
      </c>
      <c r="M10" s="39">
        <v>67.1</v>
      </c>
      <c r="N10" s="39">
        <v>32.9</v>
      </c>
      <c r="O10" s="14" t="s">
        <v>30</v>
      </c>
      <c r="P10" s="20">
        <f t="shared" si="1"/>
        <v>679.8343397</v>
      </c>
      <c r="Q10" s="21">
        <f t="shared" si="2"/>
        <v>466.6420154</v>
      </c>
      <c r="R10" s="16">
        <v>665.78125</v>
      </c>
      <c r="S10" s="16">
        <v>-131.96875</v>
      </c>
      <c r="T10" s="16">
        <v>38.65625</v>
      </c>
      <c r="U10" s="41" t="s">
        <v>38</v>
      </c>
      <c r="V10" s="42">
        <v>1516.0</v>
      </c>
      <c r="W10" s="24"/>
    </row>
    <row r="11">
      <c r="A11" s="23" t="s">
        <v>662</v>
      </c>
      <c r="B11" s="14" t="s">
        <v>47</v>
      </c>
      <c r="C11" s="15" t="s">
        <v>127</v>
      </c>
      <c r="D11" s="14" t="s">
        <v>42</v>
      </c>
      <c r="E11" s="14" t="s">
        <v>644</v>
      </c>
      <c r="F11" s="14" t="s">
        <v>663</v>
      </c>
      <c r="G11" s="14">
        <v>239.0</v>
      </c>
      <c r="H11" s="17">
        <v>1758.0</v>
      </c>
      <c r="I11" s="18">
        <v>0.26</v>
      </c>
      <c r="J11" s="19">
        <v>18.5</v>
      </c>
      <c r="K11" s="19">
        <v>18.5</v>
      </c>
      <c r="L11" s="14" t="s">
        <v>29</v>
      </c>
      <c r="M11" s="18">
        <v>67.29</v>
      </c>
      <c r="N11" s="18">
        <v>32.71</v>
      </c>
      <c r="O11" s="14" t="s">
        <v>30</v>
      </c>
      <c r="P11" s="20">
        <f t="shared" si="1"/>
        <v>680.753501</v>
      </c>
      <c r="Q11" s="21">
        <f t="shared" si="2"/>
        <v>439.0179793</v>
      </c>
      <c r="R11" s="16">
        <v>667.40625</v>
      </c>
      <c r="S11" s="16">
        <v>-120.5625</v>
      </c>
      <c r="T11" s="16">
        <v>-58.8125</v>
      </c>
      <c r="U11" s="18" t="s">
        <v>38</v>
      </c>
      <c r="V11" s="17">
        <v>12937.0</v>
      </c>
      <c r="W11" s="24"/>
    </row>
    <row r="12">
      <c r="A12" s="34" t="s">
        <v>664</v>
      </c>
      <c r="B12" s="35" t="s">
        <v>51</v>
      </c>
      <c r="C12" s="36" t="s">
        <v>195</v>
      </c>
      <c r="D12" s="14" t="s">
        <v>42</v>
      </c>
      <c r="E12" s="14" t="s">
        <v>665</v>
      </c>
      <c r="F12" s="35" t="s">
        <v>666</v>
      </c>
      <c r="G12" s="37">
        <v>250.0</v>
      </c>
      <c r="H12" s="38">
        <v>1067.0</v>
      </c>
      <c r="I12" s="39">
        <v>0.15</v>
      </c>
      <c r="J12" s="40">
        <v>0.8</v>
      </c>
      <c r="K12" s="40">
        <v>1.1</v>
      </c>
      <c r="L12" s="37" t="s">
        <v>61</v>
      </c>
      <c r="M12" s="39">
        <v>66.72</v>
      </c>
      <c r="N12" s="39">
        <v>33.28</v>
      </c>
      <c r="O12" s="14" t="s">
        <v>30</v>
      </c>
      <c r="P12" s="20">
        <f t="shared" si="1"/>
        <v>682.6515407</v>
      </c>
      <c r="Q12" s="21">
        <f t="shared" si="2"/>
        <v>456.0619486</v>
      </c>
      <c r="R12" s="16">
        <v>673.78125</v>
      </c>
      <c r="S12" s="16">
        <v>-106.625</v>
      </c>
      <c r="T12" s="16">
        <v>25.75</v>
      </c>
      <c r="U12" s="41" t="s">
        <v>38</v>
      </c>
      <c r="V12" s="42">
        <v>11630.0</v>
      </c>
      <c r="W12" s="22" t="s">
        <v>291</v>
      </c>
    </row>
    <row r="13">
      <c r="A13" s="23" t="s">
        <v>667</v>
      </c>
      <c r="B13" s="14" t="s">
        <v>51</v>
      </c>
      <c r="C13" s="15" t="s">
        <v>153</v>
      </c>
      <c r="D13" s="14" t="s">
        <v>179</v>
      </c>
      <c r="E13" s="14" t="s">
        <v>641</v>
      </c>
      <c r="F13" s="14" t="s">
        <v>668</v>
      </c>
      <c r="G13" s="14">
        <v>290.0</v>
      </c>
      <c r="H13" s="17">
        <v>1311.0</v>
      </c>
      <c r="I13" s="18">
        <v>0.19</v>
      </c>
      <c r="J13" s="19">
        <v>24.2</v>
      </c>
      <c r="K13" s="19" t="s">
        <v>669</v>
      </c>
      <c r="L13" s="14" t="s">
        <v>29</v>
      </c>
      <c r="M13" s="18">
        <v>67.26</v>
      </c>
      <c r="N13" s="18">
        <v>32.75</v>
      </c>
      <c r="O13" s="14" t="s">
        <v>30</v>
      </c>
      <c r="P13" s="20">
        <f t="shared" si="1"/>
        <v>698.5705424</v>
      </c>
      <c r="Q13" s="21">
        <f t="shared" si="2"/>
        <v>421.7716216</v>
      </c>
      <c r="R13" s="16">
        <v>679.59375</v>
      </c>
      <c r="S13" s="16">
        <v>-105.6875</v>
      </c>
      <c r="T13" s="16">
        <v>-122.40625</v>
      </c>
      <c r="U13" s="18" t="s">
        <v>38</v>
      </c>
      <c r="V13" s="17">
        <v>188.0</v>
      </c>
      <c r="W13" s="24"/>
    </row>
    <row r="14">
      <c r="A14" s="23" t="s">
        <v>670</v>
      </c>
      <c r="B14" s="14" t="s">
        <v>51</v>
      </c>
      <c r="C14" s="15" t="s">
        <v>287</v>
      </c>
      <c r="D14" s="14" t="s">
        <v>42</v>
      </c>
      <c r="E14" s="14" t="s">
        <v>639</v>
      </c>
      <c r="F14" s="14" t="s">
        <v>671</v>
      </c>
      <c r="G14" s="14">
        <v>293.0</v>
      </c>
      <c r="H14" s="17">
        <v>1244.0</v>
      </c>
      <c r="I14" s="18">
        <v>0.18</v>
      </c>
      <c r="J14" s="19">
        <v>0.4</v>
      </c>
      <c r="K14" s="19" t="s">
        <v>96</v>
      </c>
      <c r="L14" s="14" t="s">
        <v>61</v>
      </c>
      <c r="M14" s="18">
        <v>67.52</v>
      </c>
      <c r="N14" s="18">
        <v>32.48</v>
      </c>
      <c r="O14" s="14" t="s">
        <v>30</v>
      </c>
      <c r="P14" s="20">
        <f t="shared" si="1"/>
        <v>704.4615873</v>
      </c>
      <c r="Q14" s="21">
        <f t="shared" si="2"/>
        <v>414.0703266</v>
      </c>
      <c r="R14" s="16">
        <v>688.59375</v>
      </c>
      <c r="S14" s="16">
        <v>-120.40625</v>
      </c>
      <c r="T14" s="16">
        <v>-87.21875</v>
      </c>
      <c r="U14" s="18" t="s">
        <v>38</v>
      </c>
      <c r="V14" s="17">
        <v>2042.0</v>
      </c>
      <c r="W14" s="22" t="s">
        <v>672</v>
      </c>
    </row>
    <row r="15">
      <c r="A15" s="34" t="s">
        <v>673</v>
      </c>
      <c r="B15" s="35" t="s">
        <v>24</v>
      </c>
      <c r="C15" s="36" t="s">
        <v>544</v>
      </c>
      <c r="D15" s="14" t="s">
        <v>26</v>
      </c>
      <c r="E15" s="14" t="s">
        <v>644</v>
      </c>
      <c r="F15" s="35" t="s">
        <v>674</v>
      </c>
      <c r="G15" s="37">
        <v>243.0</v>
      </c>
      <c r="H15" s="38">
        <v>1396.0</v>
      </c>
      <c r="I15" s="39">
        <v>0.17</v>
      </c>
      <c r="J15" s="40">
        <v>2.3</v>
      </c>
      <c r="K15" s="40">
        <v>2.3</v>
      </c>
      <c r="L15" s="37" t="s">
        <v>29</v>
      </c>
      <c r="M15" s="39">
        <v>91.03</v>
      </c>
      <c r="N15" s="39">
        <v>8.97</v>
      </c>
      <c r="O15" s="14" t="s">
        <v>30</v>
      </c>
      <c r="P15" s="20">
        <f t="shared" si="1"/>
        <v>710.5871218</v>
      </c>
      <c r="Q15" s="21">
        <f t="shared" si="2"/>
        <v>417.3098007</v>
      </c>
      <c r="R15" s="16">
        <v>682.03125</v>
      </c>
      <c r="S15" s="16">
        <v>-154.03125</v>
      </c>
      <c r="T15" s="16">
        <v>-126.65625</v>
      </c>
      <c r="U15" s="41">
        <v>27.86</v>
      </c>
      <c r="V15" s="42">
        <v>2008.0</v>
      </c>
      <c r="W15" s="24"/>
    </row>
    <row r="16">
      <c r="A16" s="34" t="s">
        <v>675</v>
      </c>
      <c r="B16" s="35" t="s">
        <v>51</v>
      </c>
      <c r="C16" s="36" t="s">
        <v>48</v>
      </c>
      <c r="D16" s="14" t="s">
        <v>42</v>
      </c>
      <c r="E16" s="14" t="s">
        <v>665</v>
      </c>
      <c r="F16" s="35" t="s">
        <v>676</v>
      </c>
      <c r="G16" s="37">
        <v>275.0</v>
      </c>
      <c r="H16" s="38">
        <v>2235.0</v>
      </c>
      <c r="I16" s="39">
        <v>0.33</v>
      </c>
      <c r="J16" s="40">
        <v>7.2</v>
      </c>
      <c r="K16" s="40" t="s">
        <v>677</v>
      </c>
      <c r="L16" s="37" t="s">
        <v>29</v>
      </c>
      <c r="M16" s="39">
        <v>67.19</v>
      </c>
      <c r="N16" s="39">
        <v>32.81</v>
      </c>
      <c r="O16" s="14" t="s">
        <v>30</v>
      </c>
      <c r="P16" s="20">
        <f t="shared" si="1"/>
        <v>715.7983728</v>
      </c>
      <c r="Q16" s="21">
        <f t="shared" si="2"/>
        <v>431.4365833</v>
      </c>
      <c r="R16" s="16">
        <v>692.46875</v>
      </c>
      <c r="S16" s="16">
        <v>-181.15625</v>
      </c>
      <c r="T16" s="16">
        <v>6.0625</v>
      </c>
      <c r="U16" s="41">
        <v>26.67</v>
      </c>
      <c r="V16" s="42">
        <v>2086.0</v>
      </c>
      <c r="W16" s="24"/>
    </row>
    <row r="17">
      <c r="A17" s="34" t="s">
        <v>678</v>
      </c>
      <c r="B17" s="35" t="s">
        <v>47</v>
      </c>
      <c r="C17" s="36" t="s">
        <v>146</v>
      </c>
      <c r="D17" s="14" t="s">
        <v>59</v>
      </c>
      <c r="E17" s="14" t="s">
        <v>658</v>
      </c>
      <c r="F17" s="35" t="s">
        <v>679</v>
      </c>
      <c r="G17" s="37">
        <v>276.0</v>
      </c>
      <c r="H17" s="38">
        <v>1269.0</v>
      </c>
      <c r="I17" s="39">
        <v>0.18</v>
      </c>
      <c r="J17" s="40">
        <v>37.4</v>
      </c>
      <c r="K17" s="40" t="s">
        <v>680</v>
      </c>
      <c r="L17" s="37" t="s">
        <v>29</v>
      </c>
      <c r="M17" s="39">
        <v>66.67</v>
      </c>
      <c r="N17" s="39">
        <v>33.33</v>
      </c>
      <c r="O17" s="14" t="s">
        <v>30</v>
      </c>
      <c r="P17" s="20">
        <f t="shared" si="1"/>
        <v>724.4023318</v>
      </c>
      <c r="Q17" s="21">
        <f t="shared" si="2"/>
        <v>418.3208412</v>
      </c>
      <c r="R17" s="16">
        <v>706.6875</v>
      </c>
      <c r="S17" s="16">
        <v>-158.875</v>
      </c>
      <c r="T17" s="16">
        <v>10.5</v>
      </c>
      <c r="U17" s="41" t="s">
        <v>38</v>
      </c>
      <c r="V17" s="42">
        <v>234.0</v>
      </c>
      <c r="W17" s="24"/>
    </row>
    <row r="18">
      <c r="A18" s="23" t="s">
        <v>681</v>
      </c>
      <c r="B18" s="14" t="s">
        <v>51</v>
      </c>
      <c r="C18" s="15" t="s">
        <v>48</v>
      </c>
      <c r="D18" s="14" t="s">
        <v>42</v>
      </c>
      <c r="E18" s="14" t="s">
        <v>639</v>
      </c>
      <c r="F18" s="14" t="s">
        <v>682</v>
      </c>
      <c r="G18" s="14">
        <v>236.0</v>
      </c>
      <c r="H18" s="17">
        <v>1278.0</v>
      </c>
      <c r="I18" s="18">
        <v>0.18</v>
      </c>
      <c r="J18" s="19">
        <v>6.1</v>
      </c>
      <c r="K18" s="19">
        <v>6.1</v>
      </c>
      <c r="L18" s="14" t="s">
        <v>29</v>
      </c>
      <c r="M18" s="18">
        <v>66.65</v>
      </c>
      <c r="N18" s="18">
        <v>33.35</v>
      </c>
      <c r="O18" s="14" t="s">
        <v>30</v>
      </c>
      <c r="P18" s="20">
        <f t="shared" si="1"/>
        <v>740.0951836</v>
      </c>
      <c r="Q18" s="21">
        <f t="shared" si="2"/>
        <v>377.7566103</v>
      </c>
      <c r="R18" s="16">
        <v>724.34375</v>
      </c>
      <c r="S18" s="16">
        <v>-111.09375</v>
      </c>
      <c r="T18" s="16">
        <v>-103.5625</v>
      </c>
      <c r="U18" s="18" t="s">
        <v>38</v>
      </c>
      <c r="V18" s="17">
        <v>11084.0</v>
      </c>
      <c r="W18" s="24"/>
    </row>
    <row r="19">
      <c r="A19" s="34" t="s">
        <v>683</v>
      </c>
      <c r="B19" s="35" t="s">
        <v>51</v>
      </c>
      <c r="C19" s="36" t="s">
        <v>127</v>
      </c>
      <c r="D19" s="14" t="s">
        <v>42</v>
      </c>
      <c r="E19" s="14" t="s">
        <v>652</v>
      </c>
      <c r="F19" s="35" t="s">
        <v>684</v>
      </c>
      <c r="G19" s="37">
        <v>277.0</v>
      </c>
      <c r="H19" s="38">
        <v>1865.0</v>
      </c>
      <c r="I19" s="39">
        <v>0.27</v>
      </c>
      <c r="J19" s="40">
        <v>7.5</v>
      </c>
      <c r="K19" s="40">
        <v>7.5</v>
      </c>
      <c r="L19" s="37" t="s">
        <v>29</v>
      </c>
      <c r="M19" s="39">
        <v>67.41</v>
      </c>
      <c r="N19" s="39">
        <v>32.59</v>
      </c>
      <c r="O19" s="14" t="s">
        <v>30</v>
      </c>
      <c r="P19" s="20">
        <f t="shared" si="1"/>
        <v>745.1939954</v>
      </c>
      <c r="Q19" s="21">
        <f t="shared" si="2"/>
        <v>401.1148855</v>
      </c>
      <c r="R19" s="16">
        <v>728.5</v>
      </c>
      <c r="S19" s="16">
        <v>-155.65625</v>
      </c>
      <c r="T19" s="16">
        <v>19.3125</v>
      </c>
      <c r="U19" s="41">
        <v>25.57</v>
      </c>
      <c r="V19" s="42">
        <v>11176.0</v>
      </c>
      <c r="W19" s="24"/>
    </row>
    <row r="20">
      <c r="A20" s="23" t="s">
        <v>685</v>
      </c>
      <c r="B20" s="14" t="s">
        <v>51</v>
      </c>
      <c r="C20" s="15" t="s">
        <v>127</v>
      </c>
      <c r="D20" s="14" t="s">
        <v>42</v>
      </c>
      <c r="E20" s="14" t="s">
        <v>644</v>
      </c>
      <c r="F20" s="14" t="s">
        <v>686</v>
      </c>
      <c r="G20" s="14">
        <v>293.0</v>
      </c>
      <c r="H20" s="17">
        <v>1353.0</v>
      </c>
      <c r="I20" s="18">
        <v>0.19</v>
      </c>
      <c r="J20" s="19">
        <v>0.5</v>
      </c>
      <c r="K20" s="19">
        <v>0.8</v>
      </c>
      <c r="L20" s="14" t="s">
        <v>61</v>
      </c>
      <c r="M20" s="18">
        <v>67.32</v>
      </c>
      <c r="N20" s="18">
        <v>32.68</v>
      </c>
      <c r="O20" s="14" t="s">
        <v>30</v>
      </c>
      <c r="P20" s="20">
        <f t="shared" si="1"/>
        <v>746.5956859</v>
      </c>
      <c r="Q20" s="21">
        <f t="shared" si="2"/>
        <v>373.5376291</v>
      </c>
      <c r="R20" s="16">
        <v>726.6875</v>
      </c>
      <c r="S20" s="16">
        <v>-128.9375</v>
      </c>
      <c r="T20" s="16">
        <v>-112.71875</v>
      </c>
      <c r="U20" s="18" t="s">
        <v>38</v>
      </c>
      <c r="V20" s="17">
        <v>2938.0</v>
      </c>
      <c r="W20" s="22" t="s">
        <v>224</v>
      </c>
    </row>
    <row r="21">
      <c r="A21" s="23" t="s">
        <v>687</v>
      </c>
      <c r="B21" s="14" t="s">
        <v>47</v>
      </c>
      <c r="C21" s="15" t="s">
        <v>509</v>
      </c>
      <c r="D21" s="14" t="s">
        <v>42</v>
      </c>
      <c r="E21" s="14" t="s">
        <v>641</v>
      </c>
      <c r="F21" s="14" t="s">
        <v>688</v>
      </c>
      <c r="G21" s="14">
        <v>227.0</v>
      </c>
      <c r="H21" s="17">
        <v>1042.0</v>
      </c>
      <c r="I21" s="18">
        <v>0.14</v>
      </c>
      <c r="J21" s="19">
        <v>1.4</v>
      </c>
      <c r="K21" s="19">
        <v>1.7</v>
      </c>
      <c r="L21" s="14" t="s">
        <v>29</v>
      </c>
      <c r="M21" s="18">
        <v>70.32</v>
      </c>
      <c r="N21" s="18">
        <v>29.68</v>
      </c>
      <c r="O21" s="14" t="s">
        <v>30</v>
      </c>
      <c r="P21" s="20">
        <f t="shared" si="1"/>
        <v>748.0966806</v>
      </c>
      <c r="Q21" s="21">
        <f t="shared" si="2"/>
        <v>373.0024152</v>
      </c>
      <c r="R21" s="16">
        <v>727.21875</v>
      </c>
      <c r="S21" s="16">
        <v>-119.90625</v>
      </c>
      <c r="T21" s="16">
        <v>-128.15625</v>
      </c>
      <c r="U21" s="18">
        <v>26.0</v>
      </c>
      <c r="V21" s="17">
        <v>12234.0</v>
      </c>
      <c r="W21" s="22" t="s">
        <v>689</v>
      </c>
    </row>
    <row r="22">
      <c r="A22" s="23" t="s">
        <v>690</v>
      </c>
      <c r="B22" s="14" t="s">
        <v>24</v>
      </c>
      <c r="C22" s="15" t="s">
        <v>33</v>
      </c>
      <c r="D22" s="14" t="s">
        <v>42</v>
      </c>
      <c r="E22" s="14" t="s">
        <v>644</v>
      </c>
      <c r="F22" s="14" t="s">
        <v>691</v>
      </c>
      <c r="G22" s="14">
        <v>285.0</v>
      </c>
      <c r="H22" s="17">
        <v>1523.0</v>
      </c>
      <c r="I22" s="18">
        <v>0.22</v>
      </c>
      <c r="J22" s="19">
        <v>25.1</v>
      </c>
      <c r="K22" s="19">
        <v>25.1</v>
      </c>
      <c r="L22" s="14" t="s">
        <v>29</v>
      </c>
      <c r="M22" s="18">
        <v>66.56</v>
      </c>
      <c r="N22" s="18">
        <v>33.44</v>
      </c>
      <c r="O22" s="14" t="s">
        <v>30</v>
      </c>
      <c r="P22" s="20">
        <f t="shared" si="1"/>
        <v>749.9759117</v>
      </c>
      <c r="Q22" s="21">
        <f t="shared" si="2"/>
        <v>372.083034</v>
      </c>
      <c r="R22" s="16">
        <v>728.0</v>
      </c>
      <c r="S22" s="16">
        <v>-121.34375</v>
      </c>
      <c r="T22" s="16">
        <v>-133.25</v>
      </c>
      <c r="U22" s="18" t="s">
        <v>38</v>
      </c>
      <c r="V22" s="17">
        <v>1638.0</v>
      </c>
      <c r="W22" s="24"/>
    </row>
    <row r="23">
      <c r="A23" s="23" t="s">
        <v>692</v>
      </c>
      <c r="B23" s="14" t="s">
        <v>51</v>
      </c>
      <c r="C23" s="15" t="s">
        <v>268</v>
      </c>
      <c r="D23" s="14" t="s">
        <v>59</v>
      </c>
      <c r="E23" s="14" t="s">
        <v>641</v>
      </c>
      <c r="F23" s="14" t="s">
        <v>693</v>
      </c>
      <c r="G23" s="14">
        <v>238.0</v>
      </c>
      <c r="H23" s="17">
        <v>1425.0</v>
      </c>
      <c r="I23" s="18">
        <v>0.21</v>
      </c>
      <c r="J23" s="19">
        <v>12.0</v>
      </c>
      <c r="K23" s="19">
        <v>18.0</v>
      </c>
      <c r="L23" s="14" t="s">
        <v>29</v>
      </c>
      <c r="M23" s="18">
        <v>67.15</v>
      </c>
      <c r="N23" s="18">
        <v>32.85</v>
      </c>
      <c r="O23" s="14" t="s">
        <v>30</v>
      </c>
      <c r="P23" s="20">
        <f t="shared" si="1"/>
        <v>756.9069938</v>
      </c>
      <c r="Q23" s="21">
        <f t="shared" si="2"/>
        <v>363.0228691</v>
      </c>
      <c r="R23" s="16">
        <v>737.25</v>
      </c>
      <c r="S23" s="16">
        <v>-130.28125</v>
      </c>
      <c r="T23" s="16">
        <v>-111.34375</v>
      </c>
      <c r="U23" s="18" t="s">
        <v>38</v>
      </c>
      <c r="V23" s="17">
        <v>5050.0</v>
      </c>
      <c r="W23" s="24"/>
    </row>
    <row r="24">
      <c r="A24" s="23" t="s">
        <v>694</v>
      </c>
      <c r="B24" s="14" t="s">
        <v>24</v>
      </c>
      <c r="C24" s="15" t="s">
        <v>190</v>
      </c>
      <c r="D24" s="14" t="s">
        <v>26</v>
      </c>
      <c r="E24" s="14" t="s">
        <v>641</v>
      </c>
      <c r="F24" s="14" t="s">
        <v>421</v>
      </c>
      <c r="G24" s="14">
        <v>240.0</v>
      </c>
      <c r="H24" s="17">
        <v>1539.0</v>
      </c>
      <c r="I24" s="18">
        <v>0.18</v>
      </c>
      <c r="J24" s="19">
        <v>0.4</v>
      </c>
      <c r="K24" s="19">
        <v>0.7</v>
      </c>
      <c r="L24" s="14" t="s">
        <v>61</v>
      </c>
      <c r="M24" s="18">
        <v>92.24</v>
      </c>
      <c r="N24" s="18">
        <v>7.76</v>
      </c>
      <c r="O24" s="14" t="s">
        <v>30</v>
      </c>
      <c r="P24" s="20">
        <f t="shared" si="1"/>
        <v>760.0121896</v>
      </c>
      <c r="Q24" s="21">
        <f t="shared" si="2"/>
        <v>357.4541997</v>
      </c>
      <c r="R24" s="16">
        <v>745.6875</v>
      </c>
      <c r="S24" s="16">
        <v>-115.0</v>
      </c>
      <c r="T24" s="16">
        <v>-91.34375</v>
      </c>
      <c r="U24" s="18" t="s">
        <v>38</v>
      </c>
      <c r="V24" s="17">
        <v>776.0</v>
      </c>
      <c r="W24" s="22" t="s">
        <v>695</v>
      </c>
    </row>
    <row r="25">
      <c r="A25" s="23" t="s">
        <v>696</v>
      </c>
      <c r="B25" s="14" t="s">
        <v>24</v>
      </c>
      <c r="C25" s="15" t="s">
        <v>48</v>
      </c>
      <c r="D25" s="14" t="s">
        <v>59</v>
      </c>
      <c r="E25" s="14" t="s">
        <v>641</v>
      </c>
      <c r="F25" s="14" t="s">
        <v>697</v>
      </c>
      <c r="G25" s="14">
        <v>211.0</v>
      </c>
      <c r="H25" s="17">
        <v>2108.0</v>
      </c>
      <c r="I25" s="18">
        <v>0.31</v>
      </c>
      <c r="J25" s="19">
        <v>208.9</v>
      </c>
      <c r="K25" s="19">
        <v>2.1</v>
      </c>
      <c r="L25" s="14" t="s">
        <v>29</v>
      </c>
      <c r="M25" s="18">
        <v>67.19</v>
      </c>
      <c r="N25" s="18">
        <v>32.81</v>
      </c>
      <c r="O25" s="14" t="s">
        <v>30</v>
      </c>
      <c r="P25" s="20">
        <f t="shared" si="1"/>
        <v>771.9893899</v>
      </c>
      <c r="Q25" s="21">
        <f t="shared" si="2"/>
        <v>358.4024408</v>
      </c>
      <c r="R25" s="16">
        <v>741.3125</v>
      </c>
      <c r="S25" s="16">
        <v>-164.8125</v>
      </c>
      <c r="T25" s="16">
        <v>-138.78125</v>
      </c>
      <c r="U25" s="18" t="s">
        <v>38</v>
      </c>
      <c r="V25" s="17">
        <v>2006.0</v>
      </c>
      <c r="W25" s="24"/>
    </row>
    <row r="26">
      <c r="A26" s="23" t="s">
        <v>698</v>
      </c>
      <c r="B26" s="14" t="s">
        <v>51</v>
      </c>
      <c r="C26" s="15" t="s">
        <v>192</v>
      </c>
      <c r="D26" s="14" t="s">
        <v>59</v>
      </c>
      <c r="E26" s="14" t="s">
        <v>639</v>
      </c>
      <c r="F26" s="14" t="s">
        <v>699</v>
      </c>
      <c r="G26" s="14">
        <v>282.0</v>
      </c>
      <c r="H26" s="17">
        <v>2315.0</v>
      </c>
      <c r="I26" s="18">
        <v>0.35</v>
      </c>
      <c r="J26" s="19">
        <v>6.7</v>
      </c>
      <c r="K26" s="19" t="s">
        <v>294</v>
      </c>
      <c r="L26" s="14" t="s">
        <v>29</v>
      </c>
      <c r="M26" s="18">
        <v>67.15</v>
      </c>
      <c r="N26" s="18">
        <v>32.85</v>
      </c>
      <c r="O26" s="14" t="s">
        <v>30</v>
      </c>
      <c r="P26" s="20">
        <f t="shared" si="1"/>
        <v>772.8768669</v>
      </c>
      <c r="Q26" s="21">
        <f t="shared" si="2"/>
        <v>352.4395629</v>
      </c>
      <c r="R26" s="16">
        <v>747.90625</v>
      </c>
      <c r="S26" s="16">
        <v>-161.21875</v>
      </c>
      <c r="T26" s="16">
        <v>-109.46875</v>
      </c>
      <c r="U26" s="18" t="s">
        <v>38</v>
      </c>
      <c r="V26" s="17">
        <v>12980.0</v>
      </c>
      <c r="W26" s="24"/>
    </row>
    <row r="27">
      <c r="A27" s="23" t="s">
        <v>700</v>
      </c>
      <c r="B27" s="14" t="s">
        <v>51</v>
      </c>
      <c r="C27" s="15" t="s">
        <v>228</v>
      </c>
      <c r="D27" s="14" t="s">
        <v>71</v>
      </c>
      <c r="E27" s="14" t="s">
        <v>652</v>
      </c>
      <c r="F27" s="14" t="s">
        <v>701</v>
      </c>
      <c r="G27" s="14">
        <v>276.0</v>
      </c>
      <c r="H27" s="17">
        <v>1090.0</v>
      </c>
      <c r="I27" s="18">
        <v>0.15</v>
      </c>
      <c r="J27" s="19">
        <v>0.5</v>
      </c>
      <c r="K27" s="19">
        <v>0.4</v>
      </c>
      <c r="L27" s="14" t="s">
        <v>61</v>
      </c>
      <c r="M27" s="18">
        <v>67.69</v>
      </c>
      <c r="N27" s="18">
        <v>32.31</v>
      </c>
      <c r="O27" s="14" t="s">
        <v>30</v>
      </c>
      <c r="P27" s="20">
        <f t="shared" si="1"/>
        <v>777.1747392</v>
      </c>
      <c r="Q27" s="21">
        <f t="shared" si="2"/>
        <v>350.6464496</v>
      </c>
      <c r="R27" s="16">
        <v>749.0</v>
      </c>
      <c r="S27" s="16">
        <v>-163.09375</v>
      </c>
      <c r="T27" s="16">
        <v>-128.0625</v>
      </c>
      <c r="U27" s="18" t="s">
        <v>38</v>
      </c>
      <c r="V27" s="17">
        <v>5584.0</v>
      </c>
      <c r="W27" s="22" t="s">
        <v>702</v>
      </c>
    </row>
    <row r="28">
      <c r="A28" s="23" t="s">
        <v>703</v>
      </c>
      <c r="B28" s="14" t="s">
        <v>47</v>
      </c>
      <c r="C28" s="15" t="s">
        <v>192</v>
      </c>
      <c r="D28" s="14" t="s">
        <v>34</v>
      </c>
      <c r="E28" s="14" t="s">
        <v>639</v>
      </c>
      <c r="F28" s="14" t="s">
        <v>704</v>
      </c>
      <c r="G28" s="14">
        <v>249.0</v>
      </c>
      <c r="H28" s="17">
        <v>1301.0</v>
      </c>
      <c r="I28" s="18">
        <v>0.19</v>
      </c>
      <c r="J28" s="19">
        <v>174.2</v>
      </c>
      <c r="K28" s="19">
        <v>0.8</v>
      </c>
      <c r="L28" s="14" t="s">
        <v>29</v>
      </c>
      <c r="M28" s="18">
        <v>66.9</v>
      </c>
      <c r="N28" s="18">
        <v>33.1</v>
      </c>
      <c r="O28" s="14" t="s">
        <v>30</v>
      </c>
      <c r="P28" s="20">
        <f t="shared" si="1"/>
        <v>779.387421</v>
      </c>
      <c r="Q28" s="21">
        <f t="shared" si="2"/>
        <v>354.2620659</v>
      </c>
      <c r="R28" s="16">
        <v>746.34375</v>
      </c>
      <c r="S28" s="16">
        <v>-153.09375</v>
      </c>
      <c r="T28" s="16">
        <v>-164.25</v>
      </c>
      <c r="U28" s="18" t="s">
        <v>38</v>
      </c>
      <c r="V28" s="17">
        <v>488.0</v>
      </c>
      <c r="W28" s="22"/>
    </row>
    <row r="29">
      <c r="A29" s="23" t="s">
        <v>705</v>
      </c>
      <c r="B29" s="14" t="s">
        <v>51</v>
      </c>
      <c r="C29" s="15" t="s">
        <v>127</v>
      </c>
      <c r="D29" s="14" t="s">
        <v>42</v>
      </c>
      <c r="E29" s="14" t="s">
        <v>639</v>
      </c>
      <c r="F29" s="14" t="s">
        <v>706</v>
      </c>
      <c r="G29" s="14">
        <v>287.0</v>
      </c>
      <c r="H29" s="17">
        <v>1555.0</v>
      </c>
      <c r="I29" s="18">
        <v>0.23</v>
      </c>
      <c r="J29" s="19">
        <v>0.7</v>
      </c>
      <c r="K29" s="19" t="s">
        <v>150</v>
      </c>
      <c r="L29" s="14" t="s">
        <v>61</v>
      </c>
      <c r="M29" s="18">
        <v>67.15</v>
      </c>
      <c r="N29" s="18">
        <v>32.85</v>
      </c>
      <c r="O29" s="14" t="s">
        <v>30</v>
      </c>
      <c r="P29" s="20">
        <f t="shared" si="1"/>
        <v>782.7463333</v>
      </c>
      <c r="Q29" s="21">
        <f t="shared" si="2"/>
        <v>342.7188939</v>
      </c>
      <c r="R29" s="16">
        <v>758.5</v>
      </c>
      <c r="S29" s="16">
        <v>-164.65625</v>
      </c>
      <c r="T29" s="16">
        <v>-101.28125</v>
      </c>
      <c r="U29" s="18">
        <v>26.1</v>
      </c>
      <c r="V29" s="17">
        <v>500.0</v>
      </c>
      <c r="W29" s="22" t="s">
        <v>224</v>
      </c>
    </row>
    <row r="30">
      <c r="A30" s="23" t="s">
        <v>707</v>
      </c>
      <c r="B30" s="14" t="s">
        <v>24</v>
      </c>
      <c r="C30" s="15" t="s">
        <v>168</v>
      </c>
      <c r="D30" s="14" t="s">
        <v>80</v>
      </c>
      <c r="E30" s="14" t="s">
        <v>639</v>
      </c>
      <c r="F30" s="14" t="s">
        <v>479</v>
      </c>
      <c r="G30" s="14">
        <v>218.0</v>
      </c>
      <c r="H30" s="17">
        <v>1346.0</v>
      </c>
      <c r="I30" s="18">
        <v>0.16</v>
      </c>
      <c r="J30" s="19">
        <v>1.2</v>
      </c>
      <c r="K30" s="19" t="s">
        <v>505</v>
      </c>
      <c r="L30" s="14" t="s">
        <v>61</v>
      </c>
      <c r="M30" s="18">
        <v>90.93</v>
      </c>
      <c r="N30" s="18">
        <v>9.07</v>
      </c>
      <c r="O30" s="14" t="s">
        <v>30</v>
      </c>
      <c r="P30" s="20">
        <f t="shared" si="1"/>
        <v>783.9765572</v>
      </c>
      <c r="Q30" s="21">
        <f t="shared" si="2"/>
        <v>345.6893391</v>
      </c>
      <c r="R30" s="16">
        <v>757.125</v>
      </c>
      <c r="S30" s="16">
        <v>-179.3125</v>
      </c>
      <c r="T30" s="16">
        <v>-96.0625</v>
      </c>
      <c r="U30" s="18">
        <v>28.11</v>
      </c>
      <c r="V30" s="17">
        <v>1856.0</v>
      </c>
      <c r="W30" s="24"/>
    </row>
    <row r="31">
      <c r="A31" s="23" t="s">
        <v>708</v>
      </c>
      <c r="B31" s="14" t="s">
        <v>47</v>
      </c>
      <c r="C31" s="15" t="s">
        <v>192</v>
      </c>
      <c r="D31" s="14" t="s">
        <v>34</v>
      </c>
      <c r="E31" s="14" t="s">
        <v>644</v>
      </c>
      <c r="F31" s="14" t="s">
        <v>709</v>
      </c>
      <c r="G31" s="14">
        <v>291.0</v>
      </c>
      <c r="H31" s="17">
        <v>1880.0</v>
      </c>
      <c r="I31" s="18">
        <v>0.28</v>
      </c>
      <c r="J31" s="19">
        <v>54.0</v>
      </c>
      <c r="K31" s="19">
        <v>54.0</v>
      </c>
      <c r="L31" s="14" t="s">
        <v>29</v>
      </c>
      <c r="M31" s="18">
        <v>67.61</v>
      </c>
      <c r="N31" s="18">
        <v>32.39</v>
      </c>
      <c r="O31" s="14" t="s">
        <v>30</v>
      </c>
      <c r="P31" s="20">
        <f t="shared" si="1"/>
        <v>785.7173841</v>
      </c>
      <c r="Q31" s="21">
        <f t="shared" si="2"/>
        <v>346.0075372</v>
      </c>
      <c r="R31" s="16">
        <v>754.15625</v>
      </c>
      <c r="S31" s="16">
        <v>-171.84375</v>
      </c>
      <c r="T31" s="16">
        <v>-138.09375</v>
      </c>
      <c r="U31" s="18" t="s">
        <v>38</v>
      </c>
      <c r="V31" s="17">
        <v>11932.0</v>
      </c>
      <c r="W31" s="24"/>
    </row>
    <row r="32">
      <c r="A32" s="23" t="s">
        <v>710</v>
      </c>
      <c r="B32" s="14" t="s">
        <v>24</v>
      </c>
      <c r="C32" s="15" t="s">
        <v>243</v>
      </c>
      <c r="D32" s="14" t="s">
        <v>80</v>
      </c>
      <c r="E32" s="14" t="s">
        <v>641</v>
      </c>
      <c r="F32" s="14" t="s">
        <v>188</v>
      </c>
      <c r="G32" s="14">
        <v>288.0</v>
      </c>
      <c r="H32" s="17">
        <v>1513.0</v>
      </c>
      <c r="I32" s="18">
        <v>0.18</v>
      </c>
      <c r="J32" s="19">
        <v>3.1</v>
      </c>
      <c r="K32" s="19" t="s">
        <v>372</v>
      </c>
      <c r="L32" s="14" t="s">
        <v>29</v>
      </c>
      <c r="M32" s="18">
        <v>90.62</v>
      </c>
      <c r="N32" s="18">
        <v>9.38</v>
      </c>
      <c r="O32" s="14" t="s">
        <v>30</v>
      </c>
      <c r="P32" s="20">
        <f t="shared" si="1"/>
        <v>785.7365039</v>
      </c>
      <c r="Q32" s="21">
        <f t="shared" si="2"/>
        <v>344.4615987</v>
      </c>
      <c r="R32" s="16">
        <v>771.78125</v>
      </c>
      <c r="S32" s="16">
        <v>-145.0</v>
      </c>
      <c r="T32" s="16">
        <v>-26.65625</v>
      </c>
      <c r="U32" s="18">
        <v>28.36</v>
      </c>
      <c r="V32" s="17">
        <v>372.0</v>
      </c>
      <c r="W32" s="24"/>
    </row>
    <row r="33">
      <c r="A33" s="23" t="s">
        <v>711</v>
      </c>
      <c r="B33" s="14" t="s">
        <v>47</v>
      </c>
      <c r="C33" s="15" t="s">
        <v>33</v>
      </c>
      <c r="D33" s="14" t="s">
        <v>59</v>
      </c>
      <c r="E33" s="14" t="s">
        <v>641</v>
      </c>
      <c r="F33" s="14" t="s">
        <v>712</v>
      </c>
      <c r="G33" s="14">
        <v>289.0</v>
      </c>
      <c r="H33" s="17">
        <v>2695.0</v>
      </c>
      <c r="I33" s="18">
        <v>0.41</v>
      </c>
      <c r="J33" s="19">
        <v>26.4</v>
      </c>
      <c r="K33" s="19">
        <v>26.4</v>
      </c>
      <c r="L33" s="14" t="s">
        <v>29</v>
      </c>
      <c r="M33" s="18">
        <v>67.31</v>
      </c>
      <c r="N33" s="18">
        <v>32.69</v>
      </c>
      <c r="O33" s="14" t="s">
        <v>30</v>
      </c>
      <c r="P33" s="20">
        <f t="shared" si="1"/>
        <v>786.1364889</v>
      </c>
      <c r="Q33" s="21">
        <f t="shared" si="2"/>
        <v>342.6830273</v>
      </c>
      <c r="R33" s="16">
        <v>758.875</v>
      </c>
      <c r="S33" s="16">
        <v>-122.0</v>
      </c>
      <c r="T33" s="16">
        <v>-165.03125</v>
      </c>
      <c r="U33" s="18">
        <v>27.3</v>
      </c>
      <c r="V33" s="17">
        <v>1664.0</v>
      </c>
      <c r="W33" s="24"/>
    </row>
    <row r="34">
      <c r="A34" s="23" t="s">
        <v>713</v>
      </c>
      <c r="B34" s="14" t="s">
        <v>24</v>
      </c>
      <c r="C34" s="15" t="s">
        <v>246</v>
      </c>
      <c r="D34" s="14" t="s">
        <v>104</v>
      </c>
      <c r="E34" s="14" t="s">
        <v>639</v>
      </c>
      <c r="F34" s="14" t="s">
        <v>714</v>
      </c>
      <c r="G34" s="14">
        <v>282.0</v>
      </c>
      <c r="H34" s="17">
        <v>1318.0</v>
      </c>
      <c r="I34" s="18">
        <v>0.19</v>
      </c>
      <c r="J34" s="19">
        <v>628.0</v>
      </c>
      <c r="K34" s="19">
        <v>1.8</v>
      </c>
      <c r="L34" s="14" t="s">
        <v>29</v>
      </c>
      <c r="M34" s="18">
        <v>67.23</v>
      </c>
      <c r="N34" s="18">
        <v>32.77</v>
      </c>
      <c r="O34" s="14" t="s">
        <v>30</v>
      </c>
      <c r="P34" s="20">
        <f t="shared" si="1"/>
        <v>787.1802656</v>
      </c>
      <c r="Q34" s="21">
        <f t="shared" si="2"/>
        <v>340.2211267</v>
      </c>
      <c r="R34" s="16">
        <v>759.21875</v>
      </c>
      <c r="S34" s="16">
        <v>-148.3125</v>
      </c>
      <c r="T34" s="16">
        <v>-145.75</v>
      </c>
      <c r="U34" s="18" t="s">
        <v>38</v>
      </c>
      <c r="V34" s="17">
        <v>2086.0</v>
      </c>
      <c r="W34" s="24"/>
    </row>
    <row r="35">
      <c r="A35" s="23" t="s">
        <v>715</v>
      </c>
      <c r="B35" s="14" t="s">
        <v>47</v>
      </c>
      <c r="C35" s="15" t="s">
        <v>84</v>
      </c>
      <c r="D35" s="14" t="s">
        <v>71</v>
      </c>
      <c r="E35" s="14" t="s">
        <v>716</v>
      </c>
      <c r="F35" s="14" t="s">
        <v>717</v>
      </c>
      <c r="G35" s="14">
        <v>285.0</v>
      </c>
      <c r="H35" s="17">
        <v>1750.0</v>
      </c>
      <c r="I35" s="18">
        <v>0.26</v>
      </c>
      <c r="J35" s="19">
        <v>1.6</v>
      </c>
      <c r="K35" s="19">
        <v>-1.6</v>
      </c>
      <c r="L35" s="14" t="s">
        <v>61</v>
      </c>
      <c r="M35" s="18">
        <v>67.44</v>
      </c>
      <c r="N35" s="18">
        <v>32.56</v>
      </c>
      <c r="O35" s="14" t="s">
        <v>30</v>
      </c>
      <c r="P35" s="20">
        <f t="shared" si="1"/>
        <v>787.9068852</v>
      </c>
      <c r="Q35" s="21">
        <f t="shared" si="2"/>
        <v>401.1054013</v>
      </c>
      <c r="R35" s="14">
        <v>731.03125</v>
      </c>
      <c r="S35" s="14">
        <v>-86.5</v>
      </c>
      <c r="T35" s="14">
        <v>-280.90625</v>
      </c>
      <c r="U35" s="18">
        <v>27.58</v>
      </c>
      <c r="V35" s="17">
        <v>682.0</v>
      </c>
      <c r="W35" s="24"/>
    </row>
    <row r="36">
      <c r="A36" s="23" t="s">
        <v>718</v>
      </c>
      <c r="B36" s="14" t="s">
        <v>47</v>
      </c>
      <c r="C36" s="15" t="s">
        <v>246</v>
      </c>
      <c r="D36" s="14" t="s">
        <v>34</v>
      </c>
      <c r="E36" s="14" t="s">
        <v>658</v>
      </c>
      <c r="F36" s="14" t="s">
        <v>719</v>
      </c>
      <c r="G36" s="14">
        <v>277.0</v>
      </c>
      <c r="H36" s="17">
        <v>1778.0</v>
      </c>
      <c r="I36" s="18">
        <v>0.26</v>
      </c>
      <c r="J36" s="19">
        <v>200.8</v>
      </c>
      <c r="K36" s="19">
        <v>2.0</v>
      </c>
      <c r="L36" s="14" t="s">
        <v>29</v>
      </c>
      <c r="M36" s="18">
        <v>67.57</v>
      </c>
      <c r="N36" s="18">
        <v>32.43</v>
      </c>
      <c r="O36" s="14" t="s">
        <v>30</v>
      </c>
      <c r="P36" s="20">
        <f t="shared" si="1"/>
        <v>790.3178869</v>
      </c>
      <c r="Q36" s="21">
        <f t="shared" si="2"/>
        <v>341.9007603</v>
      </c>
      <c r="R36" s="16">
        <v>758.65625</v>
      </c>
      <c r="S36" s="16">
        <v>-176.90625</v>
      </c>
      <c r="T36" s="16">
        <v>-133.21875</v>
      </c>
      <c r="U36" s="18" t="s">
        <v>38</v>
      </c>
      <c r="V36" s="17">
        <v>11146.0</v>
      </c>
      <c r="W36" s="24"/>
    </row>
    <row r="37">
      <c r="A37" s="23" t="s">
        <v>720</v>
      </c>
      <c r="B37" s="14" t="s">
        <v>51</v>
      </c>
      <c r="C37" s="15" t="s">
        <v>33</v>
      </c>
      <c r="D37" s="14" t="s">
        <v>42</v>
      </c>
      <c r="E37" s="14" t="s">
        <v>639</v>
      </c>
      <c r="F37" s="14" t="s">
        <v>721</v>
      </c>
      <c r="G37" s="14">
        <v>299.0</v>
      </c>
      <c r="H37" s="17">
        <v>2016.0</v>
      </c>
      <c r="I37" s="18">
        <v>0.3</v>
      </c>
      <c r="J37" s="19">
        <v>4.4</v>
      </c>
      <c r="K37" s="19" t="s">
        <v>722</v>
      </c>
      <c r="L37" s="14" t="s">
        <v>29</v>
      </c>
      <c r="M37" s="18">
        <v>67.53</v>
      </c>
      <c r="N37" s="18">
        <v>32.48</v>
      </c>
      <c r="O37" s="14" t="s">
        <v>30</v>
      </c>
      <c r="P37" s="20">
        <f t="shared" si="1"/>
        <v>793.1324554</v>
      </c>
      <c r="Q37" s="21">
        <f t="shared" si="2"/>
        <v>332.6793513</v>
      </c>
      <c r="R37" s="16">
        <v>768.21875</v>
      </c>
      <c r="S37" s="16">
        <v>-166.0625</v>
      </c>
      <c r="T37" s="16">
        <v>-106.40625</v>
      </c>
      <c r="U37" s="18">
        <v>27.94</v>
      </c>
      <c r="V37" s="17">
        <v>5116.0</v>
      </c>
      <c r="W37" s="24"/>
    </row>
    <row r="38">
      <c r="A38" s="23" t="s">
        <v>723</v>
      </c>
      <c r="B38" s="14" t="s">
        <v>47</v>
      </c>
      <c r="C38" s="15" t="s">
        <v>33</v>
      </c>
      <c r="D38" s="14" t="s">
        <v>179</v>
      </c>
      <c r="E38" s="14" t="s">
        <v>658</v>
      </c>
      <c r="F38" s="14" t="s">
        <v>724</v>
      </c>
      <c r="G38" s="14">
        <v>302.0</v>
      </c>
      <c r="H38" s="17">
        <v>2576.0</v>
      </c>
      <c r="I38" s="18">
        <v>0.39</v>
      </c>
      <c r="J38" s="19">
        <v>15.6</v>
      </c>
      <c r="K38" s="19">
        <v>15.6</v>
      </c>
      <c r="L38" s="14" t="s">
        <v>29</v>
      </c>
      <c r="M38" s="18">
        <v>66.78</v>
      </c>
      <c r="N38" s="18">
        <v>33.32</v>
      </c>
      <c r="O38" s="14" t="s">
        <v>30</v>
      </c>
      <c r="P38" s="20">
        <f t="shared" si="1"/>
        <v>797.5348561</v>
      </c>
      <c r="Q38" s="21">
        <f t="shared" si="2"/>
        <v>319.6710788</v>
      </c>
      <c r="R38" s="16">
        <v>783.84375</v>
      </c>
      <c r="S38" s="16">
        <v>-114.40625</v>
      </c>
      <c r="T38" s="16">
        <v>-92.53125</v>
      </c>
      <c r="U38" s="18" t="s">
        <v>38</v>
      </c>
      <c r="V38" s="17">
        <v>204.0</v>
      </c>
      <c r="W38" s="24"/>
    </row>
    <row r="39">
      <c r="A39" s="23" t="s">
        <v>725</v>
      </c>
      <c r="B39" s="14" t="s">
        <v>24</v>
      </c>
      <c r="C39" s="15" t="s">
        <v>58</v>
      </c>
      <c r="D39" s="14" t="s">
        <v>34</v>
      </c>
      <c r="E39" s="14" t="s">
        <v>652</v>
      </c>
      <c r="F39" s="14" t="s">
        <v>726</v>
      </c>
      <c r="G39" s="14">
        <v>274.0</v>
      </c>
      <c r="H39" s="17">
        <v>2517.0</v>
      </c>
      <c r="I39" s="18">
        <v>0.38</v>
      </c>
      <c r="J39" s="19">
        <v>176.9</v>
      </c>
      <c r="K39" s="19">
        <v>1.0</v>
      </c>
      <c r="L39" s="14" t="s">
        <v>29</v>
      </c>
      <c r="M39" s="18">
        <v>67.64</v>
      </c>
      <c r="N39" s="18">
        <v>32.36</v>
      </c>
      <c r="O39" s="14" t="s">
        <v>30</v>
      </c>
      <c r="P39" s="20">
        <f t="shared" si="1"/>
        <v>797.8015141</v>
      </c>
      <c r="Q39" s="21">
        <f t="shared" si="2"/>
        <v>390.0386775</v>
      </c>
      <c r="R39" s="16">
        <v>734.6875</v>
      </c>
      <c r="S39" s="16">
        <v>-150.28125</v>
      </c>
      <c r="T39" s="16">
        <v>-272.28125</v>
      </c>
      <c r="U39" s="18" t="s">
        <v>38</v>
      </c>
      <c r="V39" s="17">
        <v>1116.0</v>
      </c>
      <c r="W39" s="24"/>
    </row>
    <row r="40">
      <c r="A40" s="23" t="s">
        <v>727</v>
      </c>
      <c r="B40" s="14" t="s">
        <v>47</v>
      </c>
      <c r="C40" s="15" t="s">
        <v>215</v>
      </c>
      <c r="D40" s="14" t="s">
        <v>42</v>
      </c>
      <c r="E40" s="14" t="s">
        <v>641</v>
      </c>
      <c r="F40" s="14" t="s">
        <v>728</v>
      </c>
      <c r="G40" s="14">
        <v>247.0</v>
      </c>
      <c r="H40" s="17">
        <v>1508.0</v>
      </c>
      <c r="I40" s="18">
        <v>0.22</v>
      </c>
      <c r="J40" s="19">
        <v>7.1</v>
      </c>
      <c r="K40" s="19" t="s">
        <v>729</v>
      </c>
      <c r="L40" s="14" t="s">
        <v>29</v>
      </c>
      <c r="M40" s="18">
        <v>67.23</v>
      </c>
      <c r="N40" s="18">
        <v>32.78</v>
      </c>
      <c r="O40" s="14" t="s">
        <v>30</v>
      </c>
      <c r="P40" s="20">
        <f t="shared" si="1"/>
        <v>800.0494894</v>
      </c>
      <c r="Q40" s="21">
        <f t="shared" si="2"/>
        <v>320.542518</v>
      </c>
      <c r="R40" s="16">
        <v>782.6875</v>
      </c>
      <c r="S40" s="16">
        <v>-96.15625</v>
      </c>
      <c r="T40" s="16">
        <v>-135.03125</v>
      </c>
      <c r="U40" s="18" t="s">
        <v>38</v>
      </c>
      <c r="V40" s="17">
        <v>10768.0</v>
      </c>
      <c r="W40" s="22"/>
    </row>
    <row r="41">
      <c r="A41" s="23" t="s">
        <v>730</v>
      </c>
      <c r="B41" s="14" t="s">
        <v>24</v>
      </c>
      <c r="C41" s="15" t="s">
        <v>33</v>
      </c>
      <c r="D41" s="14" t="s">
        <v>34</v>
      </c>
      <c r="E41" s="14" t="s">
        <v>644</v>
      </c>
      <c r="F41" s="14" t="s">
        <v>731</v>
      </c>
      <c r="G41" s="14">
        <v>293.0</v>
      </c>
      <c r="H41" s="17">
        <v>2108.0</v>
      </c>
      <c r="I41" s="18">
        <v>0.31</v>
      </c>
      <c r="J41" s="19">
        <v>7.7</v>
      </c>
      <c r="K41" s="19">
        <v>7.5</v>
      </c>
      <c r="L41" s="14" t="s">
        <v>29</v>
      </c>
      <c r="M41" s="18">
        <v>67.28</v>
      </c>
      <c r="N41" s="18">
        <v>32.72</v>
      </c>
      <c r="O41" s="14" t="s">
        <v>30</v>
      </c>
      <c r="P41" s="20">
        <f t="shared" si="1"/>
        <v>802.1217895</v>
      </c>
      <c r="Q41" s="21">
        <f t="shared" si="2"/>
        <v>322.3015469</v>
      </c>
      <c r="R41" s="16">
        <v>777.53125</v>
      </c>
      <c r="S41" s="16">
        <v>-158.28125</v>
      </c>
      <c r="T41" s="16">
        <v>-117.4375</v>
      </c>
      <c r="U41" s="18" t="s">
        <v>38</v>
      </c>
      <c r="V41" s="17">
        <v>2372.0</v>
      </c>
      <c r="W41" s="22" t="s">
        <v>39</v>
      </c>
    </row>
    <row r="42">
      <c r="A42" s="23" t="s">
        <v>732</v>
      </c>
      <c r="B42" s="14" t="s">
        <v>24</v>
      </c>
      <c r="C42" s="15" t="s">
        <v>733</v>
      </c>
      <c r="D42" s="14" t="s">
        <v>26</v>
      </c>
      <c r="E42" s="14" t="s">
        <v>716</v>
      </c>
      <c r="F42" s="14" t="s">
        <v>734</v>
      </c>
      <c r="G42" s="14">
        <v>243.0</v>
      </c>
      <c r="H42" s="17">
        <v>1357.0</v>
      </c>
      <c r="I42" s="18">
        <v>0.16</v>
      </c>
      <c r="J42" s="19">
        <v>0.4</v>
      </c>
      <c r="K42" s="19" t="s">
        <v>171</v>
      </c>
      <c r="L42" s="14" t="s">
        <v>61</v>
      </c>
      <c r="M42" s="18">
        <v>91.22</v>
      </c>
      <c r="N42" s="18">
        <v>8.78</v>
      </c>
      <c r="O42" s="14" t="s">
        <v>30</v>
      </c>
      <c r="P42" s="20">
        <f t="shared" si="1"/>
        <v>802.7753391</v>
      </c>
      <c r="Q42" s="21">
        <f t="shared" si="2"/>
        <v>378.6509011</v>
      </c>
      <c r="R42" s="16">
        <v>742.78125</v>
      </c>
      <c r="S42" s="16">
        <v>-156.90625</v>
      </c>
      <c r="T42" s="16">
        <v>-260.96875</v>
      </c>
      <c r="U42" s="18">
        <v>26.18</v>
      </c>
      <c r="V42" s="17">
        <v>2444.0</v>
      </c>
      <c r="W42" s="22" t="s">
        <v>735</v>
      </c>
    </row>
    <row r="43">
      <c r="A43" s="23" t="s">
        <v>736</v>
      </c>
      <c r="B43" s="14" t="s">
        <v>47</v>
      </c>
      <c r="C43" s="15" t="s">
        <v>737</v>
      </c>
      <c r="D43" s="14" t="s">
        <v>34</v>
      </c>
      <c r="E43" s="14" t="s">
        <v>658</v>
      </c>
      <c r="F43" s="14" t="s">
        <v>653</v>
      </c>
      <c r="G43" s="14">
        <v>281.0</v>
      </c>
      <c r="H43" s="17">
        <v>2334.0</v>
      </c>
      <c r="I43" s="18">
        <v>0.35</v>
      </c>
      <c r="J43" s="19">
        <v>126.6</v>
      </c>
      <c r="K43" s="19">
        <v>126.6</v>
      </c>
      <c r="L43" s="14" t="s">
        <v>29</v>
      </c>
      <c r="M43" s="18">
        <v>67.23</v>
      </c>
      <c r="N43" s="18">
        <v>32.77</v>
      </c>
      <c r="O43" s="14" t="s">
        <v>30</v>
      </c>
      <c r="P43" s="20">
        <f t="shared" si="1"/>
        <v>802.9581016</v>
      </c>
      <c r="Q43" s="21">
        <f t="shared" si="2"/>
        <v>340.7735857</v>
      </c>
      <c r="R43" s="14">
        <v>794.40625</v>
      </c>
      <c r="S43" s="14">
        <v>4.75</v>
      </c>
      <c r="T43" s="14">
        <v>-116.78125</v>
      </c>
      <c r="U43" s="18" t="s">
        <v>38</v>
      </c>
      <c r="V43" s="17">
        <v>5648.0</v>
      </c>
      <c r="W43" s="22"/>
    </row>
    <row r="44">
      <c r="A44" s="23" t="s">
        <v>738</v>
      </c>
      <c r="B44" s="14" t="s">
        <v>47</v>
      </c>
      <c r="C44" s="15" t="s">
        <v>338</v>
      </c>
      <c r="D44" s="14" t="s">
        <v>80</v>
      </c>
      <c r="E44" s="14" t="s">
        <v>739</v>
      </c>
      <c r="F44" s="14" t="s">
        <v>740</v>
      </c>
      <c r="G44" s="14">
        <v>236.0</v>
      </c>
      <c r="H44" s="17">
        <v>1488.0</v>
      </c>
      <c r="I44" s="18">
        <v>0.18</v>
      </c>
      <c r="J44" s="19">
        <v>3.3</v>
      </c>
      <c r="K44" s="19">
        <v>3.3</v>
      </c>
      <c r="L44" s="14" t="s">
        <v>29</v>
      </c>
      <c r="M44" s="18">
        <v>90.99</v>
      </c>
      <c r="N44" s="18">
        <v>9.01</v>
      </c>
      <c r="O44" s="14" t="s">
        <v>30</v>
      </c>
      <c r="P44" s="20">
        <f t="shared" si="1"/>
        <v>805.9135326</v>
      </c>
      <c r="Q44" s="21">
        <f t="shared" si="2"/>
        <v>387.790258</v>
      </c>
      <c r="R44" s="16">
        <v>739.625</v>
      </c>
      <c r="S44" s="16">
        <v>-158.09375</v>
      </c>
      <c r="T44" s="16">
        <v>-278.3125</v>
      </c>
      <c r="U44" s="18">
        <v>26.4</v>
      </c>
      <c r="V44" s="17">
        <v>11758.0</v>
      </c>
      <c r="W44" s="24"/>
    </row>
    <row r="45">
      <c r="A45" s="23" t="s">
        <v>741</v>
      </c>
      <c r="B45" s="14" t="s">
        <v>24</v>
      </c>
      <c r="C45" s="15" t="s">
        <v>186</v>
      </c>
      <c r="D45" s="14" t="s">
        <v>80</v>
      </c>
      <c r="E45" s="14" t="s">
        <v>658</v>
      </c>
      <c r="F45" s="14" t="s">
        <v>479</v>
      </c>
      <c r="G45" s="14">
        <v>223.0</v>
      </c>
      <c r="H45" s="17">
        <v>1140.0</v>
      </c>
      <c r="I45" s="18">
        <v>0.13</v>
      </c>
      <c r="J45" s="19">
        <v>0.9</v>
      </c>
      <c r="K45" s="19" t="s">
        <v>308</v>
      </c>
      <c r="L45" s="14" t="s">
        <v>61</v>
      </c>
      <c r="M45" s="18">
        <v>90.89</v>
      </c>
      <c r="N45" s="18">
        <v>9.11</v>
      </c>
      <c r="O45" s="14" t="s">
        <v>30</v>
      </c>
      <c r="P45" s="20">
        <f t="shared" si="1"/>
        <v>806.2727504</v>
      </c>
      <c r="Q45" s="21">
        <f t="shared" si="2"/>
        <v>320.0451689</v>
      </c>
      <c r="R45" s="16">
        <v>785.15625</v>
      </c>
      <c r="S45" s="16">
        <v>-167.0625</v>
      </c>
      <c r="T45" s="16">
        <v>-75.46875</v>
      </c>
      <c r="U45" s="18">
        <v>28.83</v>
      </c>
      <c r="V45" s="17">
        <v>884.0</v>
      </c>
      <c r="W45" s="22"/>
    </row>
    <row r="46">
      <c r="A46" s="34" t="s">
        <v>742</v>
      </c>
      <c r="B46" s="35" t="s">
        <v>47</v>
      </c>
      <c r="C46" s="36" t="s">
        <v>48</v>
      </c>
      <c r="D46" s="14" t="s">
        <v>42</v>
      </c>
      <c r="E46" s="14" t="s">
        <v>743</v>
      </c>
      <c r="F46" s="35" t="s">
        <v>744</v>
      </c>
      <c r="G46" s="37">
        <v>217.0</v>
      </c>
      <c r="H46" s="38">
        <v>1391.0</v>
      </c>
      <c r="I46" s="39">
        <v>0.2</v>
      </c>
      <c r="J46" s="40">
        <v>19.0</v>
      </c>
      <c r="K46" s="40">
        <v>19.0</v>
      </c>
      <c r="L46" s="37" t="s">
        <v>29</v>
      </c>
      <c r="M46" s="39">
        <v>66.93</v>
      </c>
      <c r="N46" s="39">
        <v>33.08</v>
      </c>
      <c r="O46" s="14" t="s">
        <v>30</v>
      </c>
      <c r="P46" s="20">
        <f t="shared" si="1"/>
        <v>806.664952</v>
      </c>
      <c r="Q46" s="21">
        <f t="shared" si="2"/>
        <v>331.3501072</v>
      </c>
      <c r="R46" s="14">
        <v>800.25</v>
      </c>
      <c r="S46" s="14">
        <v>-7.53125</v>
      </c>
      <c r="T46" s="14">
        <v>-101.25</v>
      </c>
      <c r="U46" s="41">
        <v>25.07</v>
      </c>
      <c r="V46" s="42">
        <v>2546.0</v>
      </c>
      <c r="W46" s="24"/>
    </row>
    <row r="47">
      <c r="A47" s="23" t="s">
        <v>745</v>
      </c>
      <c r="B47" s="14" t="s">
        <v>51</v>
      </c>
      <c r="C47" s="15" t="s">
        <v>127</v>
      </c>
      <c r="D47" s="14" t="s">
        <v>59</v>
      </c>
      <c r="E47" s="14" t="s">
        <v>658</v>
      </c>
      <c r="F47" s="14" t="s">
        <v>746</v>
      </c>
      <c r="G47" s="14">
        <v>294.0</v>
      </c>
      <c r="H47" s="17">
        <v>1817.0</v>
      </c>
      <c r="I47" s="18">
        <v>0.27</v>
      </c>
      <c r="J47" s="19">
        <v>9.2</v>
      </c>
      <c r="K47" s="19" t="s">
        <v>747</v>
      </c>
      <c r="L47" s="14" t="s">
        <v>29</v>
      </c>
      <c r="M47" s="18">
        <v>66.77</v>
      </c>
      <c r="N47" s="18">
        <v>33.32</v>
      </c>
      <c r="O47" s="14" t="s">
        <v>30</v>
      </c>
      <c r="P47" s="20">
        <f t="shared" si="1"/>
        <v>807.9640658</v>
      </c>
      <c r="Q47" s="21">
        <f t="shared" si="2"/>
        <v>346.4445358</v>
      </c>
      <c r="R47" s="14">
        <v>800.71875</v>
      </c>
      <c r="S47" s="14">
        <v>26.75</v>
      </c>
      <c r="T47" s="14">
        <v>-104.59375</v>
      </c>
      <c r="U47" s="18" t="s">
        <v>38</v>
      </c>
      <c r="V47" s="17">
        <v>6216.0</v>
      </c>
      <c r="W47" s="24"/>
    </row>
    <row r="48">
      <c r="A48" s="23" t="s">
        <v>748</v>
      </c>
      <c r="B48" s="14" t="s">
        <v>51</v>
      </c>
      <c r="C48" s="15" t="s">
        <v>58</v>
      </c>
      <c r="D48" s="14" t="s">
        <v>59</v>
      </c>
      <c r="E48" s="14" t="s">
        <v>644</v>
      </c>
      <c r="F48" s="14" t="s">
        <v>154</v>
      </c>
      <c r="G48" s="14">
        <v>299.0</v>
      </c>
      <c r="H48" s="17">
        <v>2473.0</v>
      </c>
      <c r="I48" s="18">
        <v>0.37</v>
      </c>
      <c r="J48" s="19">
        <v>32.5</v>
      </c>
      <c r="K48" s="19" t="s">
        <v>749</v>
      </c>
      <c r="L48" s="14" t="s">
        <v>29</v>
      </c>
      <c r="M48" s="18">
        <v>67.26</v>
      </c>
      <c r="N48" s="18">
        <v>32.74</v>
      </c>
      <c r="O48" s="14" t="s">
        <v>30</v>
      </c>
      <c r="P48" s="20">
        <f t="shared" si="1"/>
        <v>810.7243849</v>
      </c>
      <c r="Q48" s="21">
        <f t="shared" si="2"/>
        <v>309.1602174</v>
      </c>
      <c r="R48" s="16">
        <v>791.1875</v>
      </c>
      <c r="S48" s="16">
        <v>-120.625</v>
      </c>
      <c r="T48" s="16">
        <v>-129.40625</v>
      </c>
      <c r="U48" s="18" t="s">
        <v>38</v>
      </c>
      <c r="V48" s="17">
        <v>11820.0</v>
      </c>
      <c r="W48" s="24"/>
    </row>
    <row r="49">
      <c r="A49" s="34" t="s">
        <v>750</v>
      </c>
      <c r="B49" s="35" t="s">
        <v>47</v>
      </c>
      <c r="C49" s="36" t="s">
        <v>99</v>
      </c>
      <c r="D49" s="14" t="s">
        <v>59</v>
      </c>
      <c r="E49" s="14" t="s">
        <v>652</v>
      </c>
      <c r="F49" s="35" t="s">
        <v>751</v>
      </c>
      <c r="G49" s="37">
        <v>274.0</v>
      </c>
      <c r="H49" s="38">
        <v>1807.0</v>
      </c>
      <c r="I49" s="39">
        <v>0.27</v>
      </c>
      <c r="J49" s="40">
        <v>59.3</v>
      </c>
      <c r="K49" s="40">
        <v>59.3</v>
      </c>
      <c r="L49" s="37" t="s">
        <v>29</v>
      </c>
      <c r="M49" s="39">
        <v>66.82</v>
      </c>
      <c r="N49" s="39">
        <v>33.18</v>
      </c>
      <c r="O49" s="14" t="s">
        <v>30</v>
      </c>
      <c r="P49" s="20">
        <f t="shared" si="1"/>
        <v>812.4339222</v>
      </c>
      <c r="Q49" s="21">
        <f t="shared" si="2"/>
        <v>326.6783661</v>
      </c>
      <c r="R49" s="16">
        <v>801.53125</v>
      </c>
      <c r="S49" s="16">
        <v>-12.15625</v>
      </c>
      <c r="T49" s="16">
        <v>-132.09375</v>
      </c>
      <c r="U49" s="41">
        <v>24.52</v>
      </c>
      <c r="V49" s="42">
        <v>12916.0</v>
      </c>
      <c r="W49" s="24"/>
    </row>
    <row r="50">
      <c r="A50" s="34" t="s">
        <v>752</v>
      </c>
      <c r="B50" s="35" t="s">
        <v>24</v>
      </c>
      <c r="C50" s="36" t="s">
        <v>84</v>
      </c>
      <c r="D50" s="14" t="s">
        <v>34</v>
      </c>
      <c r="E50" s="14" t="s">
        <v>655</v>
      </c>
      <c r="F50" s="35" t="s">
        <v>753</v>
      </c>
      <c r="G50" s="37">
        <v>226.0</v>
      </c>
      <c r="H50" s="38">
        <v>2317.0</v>
      </c>
      <c r="I50" s="39">
        <v>0.35</v>
      </c>
      <c r="J50" s="40">
        <v>444.8</v>
      </c>
      <c r="K50" s="40">
        <v>1.3</v>
      </c>
      <c r="L50" s="37" t="s">
        <v>29</v>
      </c>
      <c r="M50" s="39">
        <v>67.05</v>
      </c>
      <c r="N50" s="39">
        <v>32.95</v>
      </c>
      <c r="O50" s="14" t="s">
        <v>30</v>
      </c>
      <c r="P50" s="20">
        <f t="shared" si="1"/>
        <v>814.2021653</v>
      </c>
      <c r="Q50" s="21">
        <f t="shared" si="2"/>
        <v>353.0137823</v>
      </c>
      <c r="R50" s="16">
        <v>794.53125</v>
      </c>
      <c r="S50" s="16">
        <v>26.5</v>
      </c>
      <c r="T50" s="16">
        <v>-175.90625</v>
      </c>
      <c r="U50" s="41">
        <v>26.23</v>
      </c>
      <c r="V50" s="42">
        <v>2470.0</v>
      </c>
      <c r="W50" s="24"/>
    </row>
    <row r="51">
      <c r="A51" s="23" t="s">
        <v>754</v>
      </c>
      <c r="B51" s="14" t="s">
        <v>47</v>
      </c>
      <c r="C51" s="15" t="s">
        <v>486</v>
      </c>
      <c r="D51" s="14" t="s">
        <v>80</v>
      </c>
      <c r="E51" s="14" t="s">
        <v>644</v>
      </c>
      <c r="F51" s="14" t="s">
        <v>56</v>
      </c>
      <c r="G51" s="14">
        <v>238.0</v>
      </c>
      <c r="H51" s="17">
        <v>1239.0</v>
      </c>
      <c r="I51" s="18">
        <v>0.15</v>
      </c>
      <c r="J51" s="19">
        <v>1.0</v>
      </c>
      <c r="K51" s="19" t="s">
        <v>150</v>
      </c>
      <c r="L51" s="14" t="s">
        <v>61</v>
      </c>
      <c r="M51" s="18">
        <v>91.11</v>
      </c>
      <c r="N51" s="18">
        <v>8.89</v>
      </c>
      <c r="O51" s="14" t="s">
        <v>30</v>
      </c>
      <c r="P51" s="20">
        <f t="shared" si="1"/>
        <v>814.6277734</v>
      </c>
      <c r="Q51" s="21">
        <f t="shared" si="2"/>
        <v>306.2126332</v>
      </c>
      <c r="R51" s="16">
        <v>793.96875</v>
      </c>
      <c r="S51" s="16">
        <v>-122.46875</v>
      </c>
      <c r="T51" s="16">
        <v>-135.03125</v>
      </c>
      <c r="U51" s="18">
        <v>26.69</v>
      </c>
      <c r="V51" s="17">
        <v>266.0</v>
      </c>
      <c r="W51" s="24"/>
    </row>
    <row r="52">
      <c r="A52" s="34" t="s">
        <v>755</v>
      </c>
      <c r="B52" s="35" t="s">
        <v>24</v>
      </c>
      <c r="C52" s="36" t="s">
        <v>186</v>
      </c>
      <c r="D52" s="14" t="s">
        <v>26</v>
      </c>
      <c r="E52" s="14" t="s">
        <v>739</v>
      </c>
      <c r="F52" s="35" t="s">
        <v>392</v>
      </c>
      <c r="G52" s="37">
        <v>214.0</v>
      </c>
      <c r="H52" s="38">
        <v>1280.0</v>
      </c>
      <c r="I52" s="39">
        <v>0.15</v>
      </c>
      <c r="J52" s="40">
        <v>1.6</v>
      </c>
      <c r="K52" s="40">
        <v>-1.6</v>
      </c>
      <c r="L52" s="37" t="s">
        <v>29</v>
      </c>
      <c r="M52" s="39">
        <v>90.42</v>
      </c>
      <c r="N52" s="39">
        <v>9.58</v>
      </c>
      <c r="O52" s="14" t="s">
        <v>30</v>
      </c>
      <c r="P52" s="20">
        <f t="shared" si="1"/>
        <v>814.9801743</v>
      </c>
      <c r="Q52" s="21">
        <f t="shared" si="2"/>
        <v>359.5751223</v>
      </c>
      <c r="R52" s="16">
        <v>798.8125</v>
      </c>
      <c r="S52" s="16">
        <v>49.90625</v>
      </c>
      <c r="T52" s="16">
        <v>-153.625</v>
      </c>
      <c r="U52" s="41">
        <v>26.31</v>
      </c>
      <c r="V52" s="42">
        <v>4202.0</v>
      </c>
      <c r="W52" s="24"/>
    </row>
    <row r="53">
      <c r="A53" s="34" t="s">
        <v>756</v>
      </c>
      <c r="B53" s="35" t="s">
        <v>51</v>
      </c>
      <c r="C53" s="36" t="s">
        <v>33</v>
      </c>
      <c r="D53" s="14" t="s">
        <v>42</v>
      </c>
      <c r="E53" s="14" t="s">
        <v>652</v>
      </c>
      <c r="F53" s="35" t="s">
        <v>757</v>
      </c>
      <c r="G53" s="37">
        <v>298.0</v>
      </c>
      <c r="H53" s="38">
        <v>2006.0</v>
      </c>
      <c r="I53" s="39">
        <v>0.3</v>
      </c>
      <c r="J53" s="40">
        <v>4.0</v>
      </c>
      <c r="K53" s="40" t="s">
        <v>468</v>
      </c>
      <c r="L53" s="37" t="s">
        <v>29</v>
      </c>
      <c r="M53" s="39">
        <v>67.03</v>
      </c>
      <c r="N53" s="39">
        <v>32.97</v>
      </c>
      <c r="O53" s="14" t="s">
        <v>30</v>
      </c>
      <c r="P53" s="20">
        <f t="shared" si="1"/>
        <v>816.6071924</v>
      </c>
      <c r="Q53" s="21">
        <f t="shared" si="2"/>
        <v>332.2330872</v>
      </c>
      <c r="R53" s="16">
        <v>804.03125</v>
      </c>
      <c r="S53" s="16">
        <v>5.5</v>
      </c>
      <c r="T53" s="16">
        <v>-142.65625</v>
      </c>
      <c r="U53" s="41" t="s">
        <v>38</v>
      </c>
      <c r="V53" s="42">
        <v>2094.0</v>
      </c>
      <c r="W53" s="24"/>
    </row>
    <row r="54">
      <c r="A54" s="23" t="s">
        <v>758</v>
      </c>
      <c r="B54" s="14" t="s">
        <v>51</v>
      </c>
      <c r="C54" s="15" t="s">
        <v>33</v>
      </c>
      <c r="D54" s="14" t="s">
        <v>71</v>
      </c>
      <c r="E54" s="14" t="s">
        <v>658</v>
      </c>
      <c r="F54" s="14" t="s">
        <v>759</v>
      </c>
      <c r="G54" s="14">
        <v>234.0</v>
      </c>
      <c r="H54" s="17">
        <v>1210.0</v>
      </c>
      <c r="I54" s="18">
        <v>0.17</v>
      </c>
      <c r="J54" s="19">
        <v>3.1</v>
      </c>
      <c r="K54" s="19" t="s">
        <v>372</v>
      </c>
      <c r="L54" s="14" t="s">
        <v>29</v>
      </c>
      <c r="M54" s="18">
        <v>67.21</v>
      </c>
      <c r="N54" s="18">
        <v>32.79</v>
      </c>
      <c r="O54" s="14" t="s">
        <v>30</v>
      </c>
      <c r="P54" s="20">
        <f t="shared" si="1"/>
        <v>818.4295294</v>
      </c>
      <c r="Q54" s="21">
        <f t="shared" si="2"/>
        <v>344.3535128</v>
      </c>
      <c r="R54" s="16">
        <v>772.5625</v>
      </c>
      <c r="S54" s="16">
        <v>-123.75</v>
      </c>
      <c r="T54" s="16">
        <v>-240.125</v>
      </c>
      <c r="U54" s="18">
        <v>26.8</v>
      </c>
      <c r="V54" s="17">
        <v>2276.0</v>
      </c>
      <c r="W54" s="24"/>
    </row>
    <row r="55">
      <c r="A55" s="34" t="s">
        <v>760</v>
      </c>
      <c r="B55" s="35" t="s">
        <v>51</v>
      </c>
      <c r="C55" s="36" t="s">
        <v>761</v>
      </c>
      <c r="D55" s="14" t="s">
        <v>59</v>
      </c>
      <c r="E55" s="14" t="s">
        <v>743</v>
      </c>
      <c r="F55" s="35" t="s">
        <v>762</v>
      </c>
      <c r="G55" s="37">
        <v>284.0</v>
      </c>
      <c r="H55" s="38">
        <v>1301.0</v>
      </c>
      <c r="I55" s="39">
        <v>0.19</v>
      </c>
      <c r="J55" s="40">
        <v>10.7</v>
      </c>
      <c r="K55" s="40">
        <v>10.7</v>
      </c>
      <c r="L55" s="37" t="s">
        <v>29</v>
      </c>
      <c r="M55" s="39">
        <v>67.22</v>
      </c>
      <c r="N55" s="39">
        <v>32.78</v>
      </c>
      <c r="O55" s="14" t="s">
        <v>30</v>
      </c>
      <c r="P55" s="20">
        <f t="shared" si="1"/>
        <v>818.4577138</v>
      </c>
      <c r="Q55" s="21">
        <f t="shared" si="2"/>
        <v>332.3227676</v>
      </c>
      <c r="R55" s="16">
        <v>801.34375</v>
      </c>
      <c r="S55" s="16">
        <v>-3.0625</v>
      </c>
      <c r="T55" s="16">
        <v>-166.46875</v>
      </c>
      <c r="U55" s="41" t="s">
        <v>38</v>
      </c>
      <c r="V55" s="42">
        <v>2980.0</v>
      </c>
      <c r="W55" s="24"/>
    </row>
    <row r="56">
      <c r="A56" s="23" t="s">
        <v>763</v>
      </c>
      <c r="B56" s="14" t="s">
        <v>47</v>
      </c>
      <c r="C56" s="15" t="s">
        <v>251</v>
      </c>
      <c r="D56" s="14" t="s">
        <v>42</v>
      </c>
      <c r="E56" s="14" t="s">
        <v>716</v>
      </c>
      <c r="F56" s="14" t="s">
        <v>764</v>
      </c>
      <c r="G56" s="14">
        <v>281.0</v>
      </c>
      <c r="H56" s="17">
        <v>2592.0</v>
      </c>
      <c r="I56" s="18">
        <v>0.39</v>
      </c>
      <c r="J56" s="19">
        <v>8.9</v>
      </c>
      <c r="K56" s="19" t="s">
        <v>765</v>
      </c>
      <c r="L56" s="14" t="s">
        <v>29</v>
      </c>
      <c r="M56" s="18">
        <v>66.92</v>
      </c>
      <c r="N56" s="18">
        <v>33.08</v>
      </c>
      <c r="O56" s="14" t="s">
        <v>30</v>
      </c>
      <c r="P56" s="20">
        <f t="shared" si="1"/>
        <v>823.193062</v>
      </c>
      <c r="Q56" s="21">
        <f t="shared" si="2"/>
        <v>293.8969629</v>
      </c>
      <c r="R56" s="16">
        <v>809.75</v>
      </c>
      <c r="S56" s="16">
        <v>-104.96875</v>
      </c>
      <c r="T56" s="16">
        <v>-104.5625</v>
      </c>
      <c r="U56" s="18" t="s">
        <v>38</v>
      </c>
      <c r="V56" s="17">
        <v>956.0</v>
      </c>
      <c r="W56" s="24"/>
    </row>
    <row r="57">
      <c r="A57" s="23" t="s">
        <v>766</v>
      </c>
      <c r="B57" s="14" t="s">
        <v>47</v>
      </c>
      <c r="C57" s="15" t="s">
        <v>509</v>
      </c>
      <c r="D57" s="14" t="s">
        <v>59</v>
      </c>
      <c r="E57" s="14" t="s">
        <v>665</v>
      </c>
      <c r="F57" s="14" t="s">
        <v>767</v>
      </c>
      <c r="G57" s="14">
        <v>291.0</v>
      </c>
      <c r="H57" s="17">
        <v>1156.0</v>
      </c>
      <c r="I57" s="18">
        <v>0.17</v>
      </c>
      <c r="J57" s="19">
        <v>16.7</v>
      </c>
      <c r="K57" s="19">
        <v>16.7</v>
      </c>
      <c r="L57" s="14" t="s">
        <v>29</v>
      </c>
      <c r="M57" s="18">
        <v>67.44</v>
      </c>
      <c r="N57" s="18">
        <v>32.56</v>
      </c>
      <c r="O57" s="14" t="s">
        <v>30</v>
      </c>
      <c r="P57" s="20">
        <f t="shared" si="1"/>
        <v>824.4787232</v>
      </c>
      <c r="Q57" s="21">
        <f t="shared" si="2"/>
        <v>301.3249566</v>
      </c>
      <c r="R57" s="16">
        <v>800.25</v>
      </c>
      <c r="S57" s="16">
        <v>-118.84375</v>
      </c>
      <c r="T57" s="16">
        <v>-158.875</v>
      </c>
      <c r="U57" s="18" t="s">
        <v>38</v>
      </c>
      <c r="V57" s="17">
        <v>11900.0</v>
      </c>
      <c r="W57" s="24"/>
    </row>
    <row r="58">
      <c r="A58" s="23" t="s">
        <v>69</v>
      </c>
      <c r="B58" s="14" t="s">
        <v>51</v>
      </c>
      <c r="C58" s="15" t="s">
        <v>70</v>
      </c>
      <c r="D58" s="14" t="s">
        <v>71</v>
      </c>
      <c r="E58" s="14" t="s">
        <v>739</v>
      </c>
      <c r="F58" s="14" t="s">
        <v>73</v>
      </c>
      <c r="G58" s="14">
        <v>284.0</v>
      </c>
      <c r="H58" s="17">
        <v>1186.0</v>
      </c>
      <c r="I58" s="18">
        <v>0.17</v>
      </c>
      <c r="J58" s="19">
        <v>1.7</v>
      </c>
      <c r="K58" s="19" t="s">
        <v>74</v>
      </c>
      <c r="L58" s="14" t="s">
        <v>61</v>
      </c>
      <c r="M58" s="18">
        <v>67.44</v>
      </c>
      <c r="N58" s="18">
        <v>32.56</v>
      </c>
      <c r="O58" s="14" t="s">
        <v>30</v>
      </c>
      <c r="P58" s="20">
        <f t="shared" si="1"/>
        <v>826.4238081</v>
      </c>
      <c r="Q58" s="21">
        <f t="shared" si="2"/>
        <v>300.6640372</v>
      </c>
      <c r="R58" s="16">
        <v>811.40625</v>
      </c>
      <c r="S58" s="16">
        <v>-60.4375</v>
      </c>
      <c r="T58" s="16">
        <v>-144.71875</v>
      </c>
      <c r="U58" s="18">
        <v>26.33</v>
      </c>
      <c r="V58" s="17">
        <v>8252.0</v>
      </c>
      <c r="W58" s="22" t="s">
        <v>768</v>
      </c>
    </row>
    <row r="59">
      <c r="A59" s="23" t="s">
        <v>769</v>
      </c>
      <c r="B59" s="14" t="s">
        <v>24</v>
      </c>
      <c r="C59" s="15" t="s">
        <v>770</v>
      </c>
      <c r="D59" s="14" t="s">
        <v>80</v>
      </c>
      <c r="E59" s="14" t="s">
        <v>739</v>
      </c>
      <c r="F59" s="14" t="s">
        <v>771</v>
      </c>
      <c r="G59" s="14">
        <v>247.0</v>
      </c>
      <c r="H59" s="17">
        <v>1403.0</v>
      </c>
      <c r="I59" s="18">
        <v>0.17</v>
      </c>
      <c r="J59" s="19">
        <v>0.5</v>
      </c>
      <c r="K59" s="19" t="s">
        <v>96</v>
      </c>
      <c r="L59" s="14" t="s">
        <v>61</v>
      </c>
      <c r="M59" s="18">
        <v>92.35</v>
      </c>
      <c r="N59" s="18">
        <v>7.65</v>
      </c>
      <c r="O59" s="14" t="s">
        <v>30</v>
      </c>
      <c r="P59" s="20">
        <f t="shared" si="1"/>
        <v>827.5505089</v>
      </c>
      <c r="Q59" s="21">
        <f t="shared" si="2"/>
        <v>289.9792204</v>
      </c>
      <c r="R59" s="16">
        <v>813.625</v>
      </c>
      <c r="S59" s="16">
        <v>-121.28125</v>
      </c>
      <c r="T59" s="16">
        <v>-90.25</v>
      </c>
      <c r="U59" s="18">
        <v>28.94</v>
      </c>
      <c r="V59" s="17">
        <v>974.0</v>
      </c>
      <c r="W59" s="22" t="s">
        <v>772</v>
      </c>
    </row>
    <row r="60">
      <c r="A60" s="34" t="s">
        <v>773</v>
      </c>
      <c r="B60" s="35" t="s">
        <v>524</v>
      </c>
      <c r="C60" s="36" t="s">
        <v>774</v>
      </c>
      <c r="D60" s="14" t="s">
        <v>775</v>
      </c>
      <c r="E60" s="14" t="s">
        <v>743</v>
      </c>
      <c r="F60" s="35" t="s">
        <v>776</v>
      </c>
      <c r="G60" s="37">
        <v>276.0</v>
      </c>
      <c r="H60" s="38">
        <v>1012.0</v>
      </c>
      <c r="I60" s="39">
        <v>0.11</v>
      </c>
      <c r="J60" s="40">
        <v>15.8</v>
      </c>
      <c r="K60" s="40" t="s">
        <v>777</v>
      </c>
      <c r="L60" s="37" t="s">
        <v>29</v>
      </c>
      <c r="M60" s="39">
        <v>96.83</v>
      </c>
      <c r="N60" s="39">
        <v>3.17</v>
      </c>
      <c r="O60" s="14" t="s">
        <v>30</v>
      </c>
      <c r="P60" s="20">
        <f t="shared" si="1"/>
        <v>832.0344965</v>
      </c>
      <c r="Q60" s="21">
        <f t="shared" si="2"/>
        <v>313.6886441</v>
      </c>
      <c r="R60" s="16">
        <v>818.375</v>
      </c>
      <c r="S60" s="16">
        <v>-7.90625</v>
      </c>
      <c r="T60" s="16">
        <v>-149.9375</v>
      </c>
      <c r="U60" s="41">
        <v>33.15</v>
      </c>
      <c r="V60" s="42">
        <v>694.0</v>
      </c>
      <c r="W60" s="24"/>
    </row>
    <row r="61">
      <c r="A61" s="23" t="s">
        <v>75</v>
      </c>
      <c r="B61" s="14" t="s">
        <v>47</v>
      </c>
      <c r="C61" s="15" t="s">
        <v>48</v>
      </c>
      <c r="D61" s="14" t="s">
        <v>42</v>
      </c>
      <c r="E61" s="14" t="s">
        <v>716</v>
      </c>
      <c r="F61" s="14" t="s">
        <v>77</v>
      </c>
      <c r="G61" s="14">
        <v>302.0</v>
      </c>
      <c r="H61" s="17">
        <v>1319.0</v>
      </c>
      <c r="I61" s="18">
        <v>0.19</v>
      </c>
      <c r="J61" s="19">
        <v>4.2</v>
      </c>
      <c r="K61" s="19">
        <v>4.2</v>
      </c>
      <c r="L61" s="14" t="s">
        <v>29</v>
      </c>
      <c r="M61" s="18">
        <v>67.42</v>
      </c>
      <c r="N61" s="18">
        <v>32.58</v>
      </c>
      <c r="O61" s="14" t="s">
        <v>30</v>
      </c>
      <c r="P61" s="20">
        <f t="shared" si="1"/>
        <v>838.4765622</v>
      </c>
      <c r="Q61" s="21">
        <f t="shared" si="2"/>
        <v>281.0388339</v>
      </c>
      <c r="R61" s="16">
        <v>828.1875</v>
      </c>
      <c r="S61" s="16">
        <v>-78.0</v>
      </c>
      <c r="T61" s="16">
        <v>-105.1875</v>
      </c>
      <c r="U61" s="18">
        <v>26.43</v>
      </c>
      <c r="V61" s="17">
        <v>498.0</v>
      </c>
      <c r="W61" s="22" t="s">
        <v>768</v>
      </c>
    </row>
    <row r="62">
      <c r="A62" s="34" t="s">
        <v>778</v>
      </c>
      <c r="B62" s="35" t="s">
        <v>51</v>
      </c>
      <c r="C62" s="36" t="s">
        <v>127</v>
      </c>
      <c r="D62" s="14" t="s">
        <v>59</v>
      </c>
      <c r="E62" s="14" t="s">
        <v>652</v>
      </c>
      <c r="F62" s="35" t="s">
        <v>779</v>
      </c>
      <c r="G62" s="37">
        <v>287.0</v>
      </c>
      <c r="H62" s="38">
        <v>2094.0</v>
      </c>
      <c r="I62" s="39">
        <v>0.31</v>
      </c>
      <c r="J62" s="40">
        <v>20.8</v>
      </c>
      <c r="K62" s="40">
        <v>20.8</v>
      </c>
      <c r="L62" s="37" t="s">
        <v>29</v>
      </c>
      <c r="M62" s="39">
        <v>66.95</v>
      </c>
      <c r="N62" s="39">
        <v>33.05</v>
      </c>
      <c r="O62" s="14" t="s">
        <v>30</v>
      </c>
      <c r="P62" s="20">
        <f t="shared" si="1"/>
        <v>838.8191541</v>
      </c>
      <c r="Q62" s="21">
        <f t="shared" si="2"/>
        <v>345.6676073</v>
      </c>
      <c r="R62" s="64">
        <v>820.71875</v>
      </c>
      <c r="S62" s="16">
        <v>55.78125</v>
      </c>
      <c r="T62" s="16">
        <v>-164.09375</v>
      </c>
      <c r="U62" s="41" t="s">
        <v>38</v>
      </c>
      <c r="V62" s="42">
        <v>12918.0</v>
      </c>
      <c r="W62" s="24"/>
    </row>
    <row r="63">
      <c r="A63" s="23" t="s">
        <v>780</v>
      </c>
      <c r="B63" s="14" t="s">
        <v>51</v>
      </c>
      <c r="C63" s="15" t="s">
        <v>41</v>
      </c>
      <c r="D63" s="14" t="s">
        <v>42</v>
      </c>
      <c r="E63" s="14" t="s">
        <v>665</v>
      </c>
      <c r="F63" s="14" t="s">
        <v>781</v>
      </c>
      <c r="G63" s="14">
        <v>300.0</v>
      </c>
      <c r="H63" s="17">
        <v>1040.0</v>
      </c>
      <c r="I63" s="18">
        <v>0.15</v>
      </c>
      <c r="J63" s="19">
        <v>0.4</v>
      </c>
      <c r="K63" s="19">
        <v>0.7</v>
      </c>
      <c r="L63" s="14" t="s">
        <v>61</v>
      </c>
      <c r="M63" s="18">
        <v>67.05</v>
      </c>
      <c r="N63" s="18">
        <v>32.95</v>
      </c>
      <c r="O63" s="14" t="s">
        <v>30</v>
      </c>
      <c r="P63" s="20">
        <f t="shared" si="1"/>
        <v>843.4350083</v>
      </c>
      <c r="Q63" s="21">
        <f t="shared" si="2"/>
        <v>338.7088507</v>
      </c>
      <c r="R63" s="14">
        <v>826.0</v>
      </c>
      <c r="S63" s="16">
        <v>51.375</v>
      </c>
      <c r="T63" s="16">
        <v>-162.6875</v>
      </c>
      <c r="U63" s="18">
        <v>26.01</v>
      </c>
      <c r="V63" s="17">
        <v>2106.0</v>
      </c>
      <c r="W63" s="22" t="s">
        <v>531</v>
      </c>
    </row>
    <row r="64">
      <c r="A64" s="23" t="s">
        <v>782</v>
      </c>
      <c r="B64" s="14" t="s">
        <v>51</v>
      </c>
      <c r="C64" s="15" t="s">
        <v>48</v>
      </c>
      <c r="D64" s="14" t="s">
        <v>179</v>
      </c>
      <c r="E64" s="14" t="s">
        <v>665</v>
      </c>
      <c r="F64" s="14" t="s">
        <v>783</v>
      </c>
      <c r="G64" s="14">
        <v>231.0</v>
      </c>
      <c r="H64" s="17">
        <v>1371.0</v>
      </c>
      <c r="I64" s="18">
        <v>0.2</v>
      </c>
      <c r="J64" s="19">
        <v>0.9</v>
      </c>
      <c r="K64" s="19" t="s">
        <v>308</v>
      </c>
      <c r="L64" s="14" t="s">
        <v>61</v>
      </c>
      <c r="M64" s="18">
        <v>66.86</v>
      </c>
      <c r="N64" s="18">
        <v>33.14</v>
      </c>
      <c r="O64" s="14" t="s">
        <v>30</v>
      </c>
      <c r="P64" s="20">
        <f t="shared" si="1"/>
        <v>843.8271805</v>
      </c>
      <c r="Q64" s="21">
        <f t="shared" si="2"/>
        <v>334.553136</v>
      </c>
      <c r="R64" s="16">
        <v>792.40625</v>
      </c>
      <c r="S64" s="16">
        <v>-119.6875</v>
      </c>
      <c r="T64" s="16">
        <v>-264.21875</v>
      </c>
      <c r="U64" s="18" t="s">
        <v>38</v>
      </c>
      <c r="V64" s="17">
        <v>200.0</v>
      </c>
      <c r="W64" s="24"/>
    </row>
    <row r="65">
      <c r="A65" s="23" t="s">
        <v>784</v>
      </c>
      <c r="B65" s="14" t="s">
        <v>47</v>
      </c>
      <c r="C65" s="15" t="s">
        <v>251</v>
      </c>
      <c r="D65" s="14" t="s">
        <v>42</v>
      </c>
      <c r="E65" s="14" t="s">
        <v>743</v>
      </c>
      <c r="F65" s="14" t="s">
        <v>785</v>
      </c>
      <c r="G65" s="14">
        <v>279.0</v>
      </c>
      <c r="H65" s="17">
        <v>1033.0</v>
      </c>
      <c r="I65" s="18">
        <v>0.15</v>
      </c>
      <c r="J65" s="19">
        <v>2.7</v>
      </c>
      <c r="K65" s="19" t="s">
        <v>189</v>
      </c>
      <c r="L65" s="14" t="s">
        <v>29</v>
      </c>
      <c r="M65" s="18">
        <v>67.4</v>
      </c>
      <c r="N65" s="18">
        <v>32.6</v>
      </c>
      <c r="O65" s="14" t="s">
        <v>30</v>
      </c>
      <c r="P65" s="20">
        <f t="shared" si="1"/>
        <v>844.3258573</v>
      </c>
      <c r="Q65" s="21">
        <f t="shared" si="2"/>
        <v>329.7218806</v>
      </c>
      <c r="R65" s="16">
        <v>795.6875</v>
      </c>
      <c r="S65" s="16">
        <v>-114.34375</v>
      </c>
      <c r="T65" s="16">
        <v>-258.25</v>
      </c>
      <c r="U65" s="18">
        <v>25.68</v>
      </c>
      <c r="V65" s="17">
        <v>432.0</v>
      </c>
      <c r="W65" s="24"/>
    </row>
    <row r="66">
      <c r="A66" s="23" t="s">
        <v>786</v>
      </c>
      <c r="B66" s="14" t="s">
        <v>24</v>
      </c>
      <c r="C66" s="15" t="s">
        <v>787</v>
      </c>
      <c r="D66" s="14" t="s">
        <v>55</v>
      </c>
      <c r="E66" s="14" t="s">
        <v>665</v>
      </c>
      <c r="F66" s="14" t="s">
        <v>421</v>
      </c>
      <c r="G66" s="14">
        <v>238.0</v>
      </c>
      <c r="H66" s="17">
        <v>1316.0</v>
      </c>
      <c r="I66" s="18">
        <v>0.16</v>
      </c>
      <c r="J66" s="19">
        <v>13.7</v>
      </c>
      <c r="K66" s="19" t="s">
        <v>788</v>
      </c>
      <c r="L66" s="14" t="s">
        <v>29</v>
      </c>
      <c r="M66" s="18">
        <v>90.68</v>
      </c>
      <c r="N66" s="18">
        <v>9.32</v>
      </c>
      <c r="O66" s="14" t="s">
        <v>30</v>
      </c>
      <c r="P66" s="20">
        <f t="shared" si="1"/>
        <v>845.919084</v>
      </c>
      <c r="Q66" s="21">
        <f t="shared" si="2"/>
        <v>293.6092432</v>
      </c>
      <c r="R66" s="30">
        <v>835.65625</v>
      </c>
      <c r="S66" s="30">
        <v>-17.34375</v>
      </c>
      <c r="T66" s="30">
        <v>-130.21875</v>
      </c>
      <c r="U66" s="18">
        <v>26.04</v>
      </c>
      <c r="V66" s="17">
        <v>260.0</v>
      </c>
      <c r="W66" s="22"/>
    </row>
    <row r="67">
      <c r="A67" s="23" t="s">
        <v>78</v>
      </c>
      <c r="B67" s="14" t="s">
        <v>24</v>
      </c>
      <c r="C67" s="15" t="s">
        <v>79</v>
      </c>
      <c r="D67" s="14" t="s">
        <v>80</v>
      </c>
      <c r="E67" s="14" t="s">
        <v>665</v>
      </c>
      <c r="F67" s="14" t="s">
        <v>81</v>
      </c>
      <c r="G67" s="14">
        <v>230.0</v>
      </c>
      <c r="H67" s="17">
        <v>1300.0</v>
      </c>
      <c r="I67" s="18">
        <v>0.15</v>
      </c>
      <c r="J67" s="19">
        <v>2.9</v>
      </c>
      <c r="K67" s="19" t="s">
        <v>82</v>
      </c>
      <c r="L67" s="14" t="s">
        <v>29</v>
      </c>
      <c r="M67" s="18">
        <v>91.14</v>
      </c>
      <c r="N67" s="18">
        <v>8.86</v>
      </c>
      <c r="O67" s="14" t="s">
        <v>30</v>
      </c>
      <c r="P67" s="20">
        <f t="shared" si="1"/>
        <v>849.9781402</v>
      </c>
      <c r="Q67" s="21">
        <f t="shared" si="2"/>
        <v>282.4586892</v>
      </c>
      <c r="R67" s="16">
        <v>834.21875</v>
      </c>
      <c r="S67" s="16">
        <v>-51.21875</v>
      </c>
      <c r="T67" s="16">
        <v>-154.65625</v>
      </c>
      <c r="U67" s="18">
        <v>27.88</v>
      </c>
      <c r="V67" s="17">
        <v>412.0</v>
      </c>
      <c r="W67" s="22" t="s">
        <v>649</v>
      </c>
    </row>
    <row r="68">
      <c r="A68" s="23" t="s">
        <v>789</v>
      </c>
      <c r="B68" s="14" t="s">
        <v>47</v>
      </c>
      <c r="C68" s="15" t="s">
        <v>99</v>
      </c>
      <c r="D68" s="14" t="s">
        <v>59</v>
      </c>
      <c r="E68" s="14" t="s">
        <v>716</v>
      </c>
      <c r="F68" s="14" t="s">
        <v>790</v>
      </c>
      <c r="G68" s="14">
        <v>244.0</v>
      </c>
      <c r="H68" s="17">
        <v>1678.0</v>
      </c>
      <c r="I68" s="18">
        <v>0.25</v>
      </c>
      <c r="J68" s="19">
        <v>21.8</v>
      </c>
      <c r="K68" s="19">
        <v>21.8</v>
      </c>
      <c r="L68" s="14" t="s">
        <v>29</v>
      </c>
      <c r="M68" s="18">
        <v>65.8</v>
      </c>
      <c r="N68" s="18">
        <v>34.09</v>
      </c>
      <c r="O68" s="14" t="s">
        <v>30</v>
      </c>
      <c r="P68" s="20">
        <f t="shared" si="1"/>
        <v>851.7807518</v>
      </c>
      <c r="Q68" s="21">
        <f t="shared" si="2"/>
        <v>318.0454622</v>
      </c>
      <c r="R68" s="16">
        <v>842.3125</v>
      </c>
      <c r="S68" s="16">
        <v>40.3125</v>
      </c>
      <c r="T68" s="16">
        <v>-120.0625</v>
      </c>
      <c r="U68" s="18" t="s">
        <v>38</v>
      </c>
      <c r="V68" s="17">
        <v>2554.0</v>
      </c>
      <c r="W68" s="24"/>
    </row>
    <row r="69">
      <c r="A69" s="23" t="s">
        <v>83</v>
      </c>
      <c r="B69" s="14" t="s">
        <v>51</v>
      </c>
      <c r="C69" s="15" t="s">
        <v>84</v>
      </c>
      <c r="D69" s="14" t="s">
        <v>42</v>
      </c>
      <c r="E69" s="14" t="s">
        <v>665</v>
      </c>
      <c r="F69" s="14" t="s">
        <v>86</v>
      </c>
      <c r="G69" s="14">
        <v>285.0</v>
      </c>
      <c r="H69" s="17">
        <v>2128.0</v>
      </c>
      <c r="I69" s="18">
        <v>0.32</v>
      </c>
      <c r="J69" s="19">
        <v>6.9</v>
      </c>
      <c r="K69" s="19">
        <v>6.9</v>
      </c>
      <c r="L69" s="14" t="s">
        <v>29</v>
      </c>
      <c r="M69" s="18">
        <v>67.08</v>
      </c>
      <c r="N69" s="18">
        <v>32.92</v>
      </c>
      <c r="O69" s="14" t="s">
        <v>30</v>
      </c>
      <c r="P69" s="20">
        <f t="shared" si="1"/>
        <v>858.0479817</v>
      </c>
      <c r="Q69" s="21">
        <f t="shared" si="2"/>
        <v>295.0236435</v>
      </c>
      <c r="R69" s="16">
        <v>814.71875</v>
      </c>
      <c r="S69" s="16">
        <v>-222.78125</v>
      </c>
      <c r="T69" s="16">
        <v>-151.15625</v>
      </c>
      <c r="U69" s="18" t="s">
        <v>38</v>
      </c>
      <c r="V69" s="17">
        <v>264.0</v>
      </c>
      <c r="W69" s="22" t="s">
        <v>768</v>
      </c>
    </row>
    <row r="70">
      <c r="A70" s="23" t="s">
        <v>791</v>
      </c>
      <c r="B70" s="14" t="s">
        <v>51</v>
      </c>
      <c r="C70" s="15" t="s">
        <v>48</v>
      </c>
      <c r="D70" s="14" t="s">
        <v>42</v>
      </c>
      <c r="E70" s="14" t="s">
        <v>658</v>
      </c>
      <c r="F70" s="14" t="s">
        <v>792</v>
      </c>
      <c r="G70" s="14">
        <v>274.0</v>
      </c>
      <c r="H70" s="17">
        <v>1054.0</v>
      </c>
      <c r="I70" s="18">
        <v>0.15</v>
      </c>
      <c r="J70" s="19">
        <v>3.2</v>
      </c>
      <c r="K70" s="19">
        <v>-3.1</v>
      </c>
      <c r="L70" s="14" t="s">
        <v>29</v>
      </c>
      <c r="M70" s="18">
        <v>65.94</v>
      </c>
      <c r="N70" s="18">
        <v>34.06</v>
      </c>
      <c r="O70" s="14" t="s">
        <v>30</v>
      </c>
      <c r="P70" s="20">
        <f t="shared" si="1"/>
        <v>861.1769455</v>
      </c>
      <c r="Q70" s="21">
        <f t="shared" si="2"/>
        <v>270.952474</v>
      </c>
      <c r="R70" s="16">
        <v>831.625</v>
      </c>
      <c r="S70" s="16">
        <v>-187.5625</v>
      </c>
      <c r="T70" s="16">
        <v>-121.84375</v>
      </c>
      <c r="U70" s="18" t="s">
        <v>38</v>
      </c>
      <c r="V70" s="17">
        <v>2794.0</v>
      </c>
      <c r="W70" s="24"/>
    </row>
    <row r="71">
      <c r="A71" s="23" t="s">
        <v>793</v>
      </c>
      <c r="B71" s="14" t="s">
        <v>47</v>
      </c>
      <c r="C71" s="15" t="s">
        <v>131</v>
      </c>
      <c r="D71" s="14" t="s">
        <v>59</v>
      </c>
      <c r="E71" s="14" t="s">
        <v>652</v>
      </c>
      <c r="F71" s="14" t="s">
        <v>794</v>
      </c>
      <c r="G71" s="14">
        <v>281.0</v>
      </c>
      <c r="H71" s="17">
        <v>1777.0</v>
      </c>
      <c r="I71" s="18">
        <v>0.26</v>
      </c>
      <c r="J71" s="19">
        <v>15.1</v>
      </c>
      <c r="K71" s="19" t="s">
        <v>795</v>
      </c>
      <c r="L71" s="14" t="s">
        <v>29</v>
      </c>
      <c r="M71" s="18">
        <v>66.94</v>
      </c>
      <c r="N71" s="18">
        <v>33.06</v>
      </c>
      <c r="O71" s="14" t="s">
        <v>30</v>
      </c>
      <c r="P71" s="20">
        <f t="shared" si="1"/>
        <v>862.2631542</v>
      </c>
      <c r="Q71" s="21">
        <f t="shared" si="2"/>
        <v>289.8616133</v>
      </c>
      <c r="R71" s="16">
        <v>854.90625</v>
      </c>
      <c r="S71" s="16">
        <v>7.8125</v>
      </c>
      <c r="T71" s="16">
        <v>-112.125</v>
      </c>
      <c r="U71" s="18">
        <v>26.07</v>
      </c>
      <c r="V71" s="17">
        <v>9214.0</v>
      </c>
      <c r="W71" s="24"/>
    </row>
    <row r="72">
      <c r="A72" s="23" t="s">
        <v>796</v>
      </c>
      <c r="B72" s="14" t="s">
        <v>24</v>
      </c>
      <c r="C72" s="15" t="s">
        <v>48</v>
      </c>
      <c r="D72" s="14" t="s">
        <v>59</v>
      </c>
      <c r="E72" s="14" t="s">
        <v>743</v>
      </c>
      <c r="F72" s="14" t="s">
        <v>797</v>
      </c>
      <c r="G72" s="14">
        <v>276.0</v>
      </c>
      <c r="H72" s="17">
        <v>2572.0</v>
      </c>
      <c r="I72" s="18">
        <v>0.39</v>
      </c>
      <c r="J72" s="19">
        <v>25.1</v>
      </c>
      <c r="K72" s="19">
        <v>25.1</v>
      </c>
      <c r="L72" s="14" t="s">
        <v>29</v>
      </c>
      <c r="M72" s="18">
        <v>67.4</v>
      </c>
      <c r="N72" s="18">
        <v>32.6</v>
      </c>
      <c r="O72" s="14" t="s">
        <v>30</v>
      </c>
      <c r="P72" s="20">
        <f t="shared" si="1"/>
        <v>862.7790315</v>
      </c>
      <c r="Q72" s="21">
        <f t="shared" si="2"/>
        <v>271.1860182</v>
      </c>
      <c r="R72" s="16">
        <v>831.375</v>
      </c>
      <c r="S72" s="16">
        <v>-149.125</v>
      </c>
      <c r="T72" s="16">
        <v>-175.96875</v>
      </c>
      <c r="U72" s="18" t="s">
        <v>38</v>
      </c>
      <c r="V72" s="17">
        <v>1588.0</v>
      </c>
      <c r="W72" s="24"/>
    </row>
    <row r="73">
      <c r="A73" s="23" t="s">
        <v>87</v>
      </c>
      <c r="B73" s="14" t="s">
        <v>24</v>
      </c>
      <c r="C73" s="15" t="s">
        <v>88</v>
      </c>
      <c r="D73" s="14" t="s">
        <v>42</v>
      </c>
      <c r="E73" s="14" t="s">
        <v>716</v>
      </c>
      <c r="F73" s="14" t="s">
        <v>90</v>
      </c>
      <c r="G73" s="14">
        <v>200.0</v>
      </c>
      <c r="H73" s="17">
        <v>2300.0</v>
      </c>
      <c r="I73" s="18">
        <v>0.34</v>
      </c>
      <c r="J73" s="19">
        <v>52.7</v>
      </c>
      <c r="K73" s="19">
        <v>52.7</v>
      </c>
      <c r="L73" s="14" t="s">
        <v>29</v>
      </c>
      <c r="M73" s="18">
        <v>67.46</v>
      </c>
      <c r="N73" s="18">
        <v>32.54</v>
      </c>
      <c r="O73" s="14" t="s">
        <v>30</v>
      </c>
      <c r="P73" s="20">
        <f t="shared" si="1"/>
        <v>863.2626531</v>
      </c>
      <c r="Q73" s="21">
        <f t="shared" si="2"/>
        <v>264.5785712</v>
      </c>
      <c r="R73" s="16">
        <v>852.65625</v>
      </c>
      <c r="S73" s="16">
        <v>-51.125</v>
      </c>
      <c r="T73" s="16">
        <v>-124.84375</v>
      </c>
      <c r="U73" s="18">
        <v>27.63</v>
      </c>
      <c r="V73" s="17">
        <v>2272.0</v>
      </c>
      <c r="W73" s="22" t="s">
        <v>768</v>
      </c>
    </row>
    <row r="74">
      <c r="A74" s="23" t="s">
        <v>798</v>
      </c>
      <c r="B74" s="14" t="s">
        <v>51</v>
      </c>
      <c r="C74" s="15" t="s">
        <v>127</v>
      </c>
      <c r="D74" s="14" t="s">
        <v>42</v>
      </c>
      <c r="E74" s="14" t="s">
        <v>655</v>
      </c>
      <c r="F74" s="14" t="s">
        <v>799</v>
      </c>
      <c r="G74" s="14">
        <v>300.0</v>
      </c>
      <c r="H74" s="17">
        <v>1162.0</v>
      </c>
      <c r="I74" s="18">
        <v>0.17</v>
      </c>
      <c r="J74" s="19">
        <v>2.8</v>
      </c>
      <c r="K74" s="19">
        <v>2.7</v>
      </c>
      <c r="L74" s="14" t="s">
        <v>29</v>
      </c>
      <c r="M74" s="18">
        <v>66.6</v>
      </c>
      <c r="N74" s="18">
        <v>33.4</v>
      </c>
      <c r="O74" s="14" t="s">
        <v>30</v>
      </c>
      <c r="P74" s="20">
        <f t="shared" si="1"/>
        <v>864.3472208</v>
      </c>
      <c r="Q74" s="21">
        <f t="shared" si="2"/>
        <v>296.7402474</v>
      </c>
      <c r="R74" s="16">
        <v>817.5</v>
      </c>
      <c r="S74" s="16">
        <v>-238.875</v>
      </c>
      <c r="T74" s="16">
        <v>-147.40625</v>
      </c>
      <c r="U74" s="18" t="s">
        <v>38</v>
      </c>
      <c r="V74" s="17">
        <v>674.0</v>
      </c>
      <c r="W74" s="24"/>
    </row>
    <row r="75">
      <c r="A75" s="23" t="s">
        <v>800</v>
      </c>
      <c r="B75" s="14" t="s">
        <v>47</v>
      </c>
      <c r="C75" s="15" t="s">
        <v>84</v>
      </c>
      <c r="D75" s="14" t="s">
        <v>59</v>
      </c>
      <c r="E75" s="14" t="s">
        <v>743</v>
      </c>
      <c r="F75" s="14" t="s">
        <v>801</v>
      </c>
      <c r="G75" s="14">
        <v>214.0</v>
      </c>
      <c r="H75" s="17">
        <v>1462.0</v>
      </c>
      <c r="I75" s="18">
        <v>0.21</v>
      </c>
      <c r="J75" s="19">
        <v>118.3</v>
      </c>
      <c r="K75" s="19">
        <v>1.6</v>
      </c>
      <c r="L75" s="14" t="s">
        <v>29</v>
      </c>
      <c r="M75" s="18">
        <v>67.01</v>
      </c>
      <c r="N75" s="18">
        <v>32.89</v>
      </c>
      <c r="O75" s="14" t="s">
        <v>30</v>
      </c>
      <c r="P75" s="20">
        <f t="shared" si="1"/>
        <v>866.4707162</v>
      </c>
      <c r="Q75" s="21">
        <f t="shared" si="2"/>
        <v>294.0163254</v>
      </c>
      <c r="R75" s="16">
        <v>855.25</v>
      </c>
      <c r="S75" s="16">
        <v>17.34375</v>
      </c>
      <c r="T75" s="16">
        <v>-137.90625</v>
      </c>
      <c r="U75" s="18">
        <v>26.46</v>
      </c>
      <c r="V75" s="17">
        <v>1526.0</v>
      </c>
      <c r="W75" s="24"/>
    </row>
    <row r="76">
      <c r="A76" s="23" t="s">
        <v>91</v>
      </c>
      <c r="B76" s="14" t="s">
        <v>51</v>
      </c>
      <c r="C76" s="15" t="s">
        <v>92</v>
      </c>
      <c r="D76" s="14" t="s">
        <v>93</v>
      </c>
      <c r="E76" s="14" t="s">
        <v>665</v>
      </c>
      <c r="F76" s="14" t="s">
        <v>95</v>
      </c>
      <c r="G76" s="14">
        <v>295.0</v>
      </c>
      <c r="H76" s="17">
        <v>1952.0</v>
      </c>
      <c r="I76" s="18">
        <v>0.29</v>
      </c>
      <c r="J76" s="19">
        <v>0.4</v>
      </c>
      <c r="K76" s="19" t="s">
        <v>96</v>
      </c>
      <c r="L76" s="14" t="s">
        <v>61</v>
      </c>
      <c r="M76" s="18">
        <v>67.28</v>
      </c>
      <c r="N76" s="18">
        <v>32.72</v>
      </c>
      <c r="O76" s="14" t="s">
        <v>30</v>
      </c>
      <c r="P76" s="20">
        <f t="shared" si="1"/>
        <v>868.9952453</v>
      </c>
      <c r="Q76" s="21">
        <f t="shared" si="2"/>
        <v>266.3343653</v>
      </c>
      <c r="R76" s="16">
        <v>838.75</v>
      </c>
      <c r="S76" s="16">
        <v>-197.84375</v>
      </c>
      <c r="T76" s="16">
        <v>-111.84375</v>
      </c>
      <c r="U76" s="18" t="s">
        <v>38</v>
      </c>
      <c r="V76" s="17">
        <v>3828.0</v>
      </c>
      <c r="W76" s="22" t="s">
        <v>802</v>
      </c>
    </row>
    <row r="77">
      <c r="A77" s="23" t="s">
        <v>98</v>
      </c>
      <c r="B77" s="14" t="s">
        <v>47</v>
      </c>
      <c r="C77" s="15" t="s">
        <v>99</v>
      </c>
      <c r="D77" s="14" t="s">
        <v>59</v>
      </c>
      <c r="E77" s="14" t="s">
        <v>652</v>
      </c>
      <c r="F77" s="14" t="s">
        <v>101</v>
      </c>
      <c r="G77" s="14">
        <v>283.0</v>
      </c>
      <c r="H77" s="17">
        <v>2052.0</v>
      </c>
      <c r="I77" s="18">
        <v>0.3</v>
      </c>
      <c r="J77" s="19">
        <v>20.0</v>
      </c>
      <c r="K77" s="19" t="s">
        <v>102</v>
      </c>
      <c r="L77" s="14" t="s">
        <v>29</v>
      </c>
      <c r="M77" s="18">
        <v>66.84</v>
      </c>
      <c r="N77" s="18">
        <v>33.16</v>
      </c>
      <c r="O77" s="14" t="s">
        <v>30</v>
      </c>
      <c r="P77" s="20">
        <f t="shared" si="1"/>
        <v>871.244654</v>
      </c>
      <c r="Q77" s="21">
        <f t="shared" si="2"/>
        <v>250.8281031</v>
      </c>
      <c r="R77" s="16">
        <v>860.125</v>
      </c>
      <c r="S77" s="16">
        <v>-124.59375</v>
      </c>
      <c r="T77" s="16">
        <v>-61.0625</v>
      </c>
      <c r="U77" s="18" t="s">
        <v>38</v>
      </c>
      <c r="V77" s="17">
        <v>2058.0</v>
      </c>
      <c r="W77" s="22" t="s">
        <v>768</v>
      </c>
    </row>
    <row r="78">
      <c r="A78" s="23" t="s">
        <v>803</v>
      </c>
      <c r="B78" s="14" t="s">
        <v>51</v>
      </c>
      <c r="C78" s="15" t="s">
        <v>33</v>
      </c>
      <c r="D78" s="14" t="s">
        <v>42</v>
      </c>
      <c r="E78" s="14" t="s">
        <v>716</v>
      </c>
      <c r="F78" s="14" t="s">
        <v>804</v>
      </c>
      <c r="G78" s="14">
        <v>299.0</v>
      </c>
      <c r="H78" s="17">
        <v>2246.0</v>
      </c>
      <c r="I78" s="18">
        <v>0.34</v>
      </c>
      <c r="J78" s="19">
        <v>3.3</v>
      </c>
      <c r="K78" s="19">
        <v>3.3</v>
      </c>
      <c r="L78" s="14" t="s">
        <v>29</v>
      </c>
      <c r="M78" s="18">
        <v>65.44</v>
      </c>
      <c r="N78" s="18">
        <v>34.56</v>
      </c>
      <c r="O78" s="14" t="s">
        <v>30</v>
      </c>
      <c r="P78" s="20">
        <f t="shared" si="1"/>
        <v>874.2289756</v>
      </c>
      <c r="Q78" s="21">
        <f t="shared" si="2"/>
        <v>272.761663</v>
      </c>
      <c r="R78" s="16">
        <v>836.9375</v>
      </c>
      <c r="S78" s="16">
        <v>-220.78125</v>
      </c>
      <c r="T78" s="16">
        <v>-122.75</v>
      </c>
      <c r="U78" s="18">
        <v>26.43</v>
      </c>
      <c r="V78" s="17">
        <v>9686.0</v>
      </c>
      <c r="W78" s="24"/>
    </row>
    <row r="79">
      <c r="A79" s="23" t="s">
        <v>805</v>
      </c>
      <c r="B79" s="14" t="s">
        <v>24</v>
      </c>
      <c r="C79" s="15" t="s">
        <v>120</v>
      </c>
      <c r="D79" s="14" t="s">
        <v>80</v>
      </c>
      <c r="E79" s="14" t="s">
        <v>655</v>
      </c>
      <c r="F79" s="14" t="s">
        <v>806</v>
      </c>
      <c r="G79" s="14">
        <v>227.0</v>
      </c>
      <c r="H79" s="17">
        <v>1124.0</v>
      </c>
      <c r="I79" s="18">
        <v>0.13</v>
      </c>
      <c r="J79" s="19">
        <v>0.8</v>
      </c>
      <c r="K79" s="19">
        <v>0.8</v>
      </c>
      <c r="L79" s="14" t="s">
        <v>61</v>
      </c>
      <c r="M79" s="18">
        <v>91.14</v>
      </c>
      <c r="N79" s="18">
        <v>8.86</v>
      </c>
      <c r="O79" s="14" t="s">
        <v>30</v>
      </c>
      <c r="P79" s="20">
        <f t="shared" si="1"/>
        <v>875.8330097</v>
      </c>
      <c r="Q79" s="21">
        <f t="shared" si="2"/>
        <v>282.6660291</v>
      </c>
      <c r="R79" s="14">
        <v>865.0625</v>
      </c>
      <c r="S79" s="14">
        <v>11.625</v>
      </c>
      <c r="T79" s="14">
        <v>-136.4375</v>
      </c>
      <c r="U79" s="18">
        <v>26.05</v>
      </c>
      <c r="V79" s="17">
        <v>794.0</v>
      </c>
      <c r="W79" s="22" t="s">
        <v>807</v>
      </c>
    </row>
    <row r="80">
      <c r="A80" s="23" t="s">
        <v>808</v>
      </c>
      <c r="B80" s="14" t="s">
        <v>47</v>
      </c>
      <c r="C80" s="15" t="s">
        <v>70</v>
      </c>
      <c r="D80" s="14" t="s">
        <v>59</v>
      </c>
      <c r="E80" s="14" t="s">
        <v>743</v>
      </c>
      <c r="F80" s="14" t="s">
        <v>809</v>
      </c>
      <c r="G80" s="14">
        <v>275.0</v>
      </c>
      <c r="H80" s="17">
        <v>2531.0</v>
      </c>
      <c r="I80" s="18">
        <v>0.38</v>
      </c>
      <c r="J80" s="19">
        <v>45.7</v>
      </c>
      <c r="K80" s="19" t="s">
        <v>810</v>
      </c>
      <c r="L80" s="14" t="s">
        <v>29</v>
      </c>
      <c r="M80" s="18">
        <v>67.57</v>
      </c>
      <c r="N80" s="18">
        <v>32.43</v>
      </c>
      <c r="O80" s="14" t="s">
        <v>30</v>
      </c>
      <c r="P80" s="20">
        <f t="shared" si="1"/>
        <v>878.5517213</v>
      </c>
      <c r="Q80" s="21">
        <f t="shared" si="2"/>
        <v>241.3788395</v>
      </c>
      <c r="R80" s="14">
        <v>869.46875</v>
      </c>
      <c r="S80" s="14">
        <v>-84.46875</v>
      </c>
      <c r="T80" s="14">
        <v>-93.5</v>
      </c>
      <c r="U80" s="18" t="s">
        <v>38</v>
      </c>
      <c r="V80" s="17">
        <v>2038.0</v>
      </c>
      <c r="W80" s="22"/>
    </row>
    <row r="81">
      <c r="A81" s="23" t="s">
        <v>103</v>
      </c>
      <c r="B81" s="14" t="s">
        <v>104</v>
      </c>
      <c r="C81" s="15" t="s">
        <v>105</v>
      </c>
      <c r="D81" s="14" t="s">
        <v>42</v>
      </c>
      <c r="E81" s="14" t="s">
        <v>665</v>
      </c>
      <c r="F81" s="14" t="s">
        <v>107</v>
      </c>
      <c r="G81" s="14">
        <v>283.0</v>
      </c>
      <c r="H81" s="17">
        <v>1645.0</v>
      </c>
      <c r="I81" s="18">
        <v>0.2</v>
      </c>
      <c r="J81" s="19">
        <v>70.8</v>
      </c>
      <c r="K81" s="19">
        <v>70.8</v>
      </c>
      <c r="L81" s="14" t="s">
        <v>29</v>
      </c>
      <c r="M81" s="18">
        <v>91.14</v>
      </c>
      <c r="N81" s="18">
        <v>8.86</v>
      </c>
      <c r="O81" s="14" t="s">
        <v>30</v>
      </c>
      <c r="P81" s="20">
        <f t="shared" si="1"/>
        <v>881.5119436</v>
      </c>
      <c r="Q81" s="21">
        <f t="shared" si="2"/>
        <v>235.5364058</v>
      </c>
      <c r="R81" s="16">
        <v>866.59375</v>
      </c>
      <c r="S81" s="16">
        <v>-119.125</v>
      </c>
      <c r="T81" s="16">
        <v>-109.03125</v>
      </c>
      <c r="U81" s="18">
        <v>28.91</v>
      </c>
      <c r="V81" s="17">
        <v>756.0</v>
      </c>
      <c r="W81" s="22" t="s">
        <v>811</v>
      </c>
    </row>
    <row r="82">
      <c r="A82" s="23" t="s">
        <v>812</v>
      </c>
      <c r="B82" s="14" t="s">
        <v>47</v>
      </c>
      <c r="C82" s="15" t="s">
        <v>638</v>
      </c>
      <c r="D82" s="14" t="s">
        <v>80</v>
      </c>
      <c r="E82" s="14" t="s">
        <v>655</v>
      </c>
      <c r="F82" s="14" t="s">
        <v>813</v>
      </c>
      <c r="G82" s="14">
        <v>201.0</v>
      </c>
      <c r="H82" s="17">
        <v>1080.0</v>
      </c>
      <c r="I82" s="18">
        <v>0.13</v>
      </c>
      <c r="J82" s="19">
        <v>0.8</v>
      </c>
      <c r="K82" s="19">
        <v>0.8</v>
      </c>
      <c r="L82" s="14" t="s">
        <v>61</v>
      </c>
      <c r="M82" s="18">
        <v>91.01</v>
      </c>
      <c r="N82" s="18">
        <v>8.99</v>
      </c>
      <c r="O82" s="14" t="s">
        <v>30</v>
      </c>
      <c r="P82" s="20">
        <f t="shared" si="1"/>
        <v>883.2853933</v>
      </c>
      <c r="Q82" s="21">
        <f t="shared" si="2"/>
        <v>236.4196687</v>
      </c>
      <c r="R82" s="16">
        <v>864.0625</v>
      </c>
      <c r="S82" s="16">
        <v>-122.4375</v>
      </c>
      <c r="T82" s="16">
        <v>-136.375</v>
      </c>
      <c r="U82" s="18">
        <v>26.37</v>
      </c>
      <c r="V82" s="17">
        <v>246.0</v>
      </c>
      <c r="W82" s="24"/>
    </row>
    <row r="83">
      <c r="A83" s="23" t="s">
        <v>108</v>
      </c>
      <c r="B83" s="14" t="s">
        <v>51</v>
      </c>
      <c r="C83" s="15" t="s">
        <v>33</v>
      </c>
      <c r="D83" s="14" t="s">
        <v>59</v>
      </c>
      <c r="E83" s="14" t="s">
        <v>743</v>
      </c>
      <c r="F83" s="14" t="s">
        <v>110</v>
      </c>
      <c r="G83" s="14">
        <v>285.0</v>
      </c>
      <c r="H83" s="17">
        <v>1243.0</v>
      </c>
      <c r="I83" s="18">
        <v>0.18</v>
      </c>
      <c r="J83" s="19">
        <v>0.9</v>
      </c>
      <c r="K83" s="19">
        <v>1.4</v>
      </c>
      <c r="L83" s="14" t="s">
        <v>61</v>
      </c>
      <c r="M83" s="18">
        <v>67.09</v>
      </c>
      <c r="N83" s="18">
        <v>32.91</v>
      </c>
      <c r="O83" s="14" t="s">
        <v>30</v>
      </c>
      <c r="P83" s="20">
        <f t="shared" si="1"/>
        <v>889.0803991</v>
      </c>
      <c r="Q83" s="21">
        <f t="shared" si="2"/>
        <v>232.6620592</v>
      </c>
      <c r="R83" s="16">
        <v>870.34375</v>
      </c>
      <c r="S83" s="16">
        <v>-156.03125</v>
      </c>
      <c r="T83" s="16">
        <v>-92.84375</v>
      </c>
      <c r="U83" s="18" t="s">
        <v>38</v>
      </c>
      <c r="V83" s="17">
        <v>6018.0</v>
      </c>
      <c r="W83" s="22" t="s">
        <v>814</v>
      </c>
    </row>
    <row r="84">
      <c r="A84" s="23" t="s">
        <v>815</v>
      </c>
      <c r="B84" s="14" t="s">
        <v>47</v>
      </c>
      <c r="C84" s="15" t="s">
        <v>246</v>
      </c>
      <c r="D84" s="14" t="s">
        <v>34</v>
      </c>
      <c r="E84" s="14" t="s">
        <v>655</v>
      </c>
      <c r="F84" s="14" t="s">
        <v>816</v>
      </c>
      <c r="G84" s="14">
        <v>286.0</v>
      </c>
      <c r="H84" s="17">
        <v>1527.0</v>
      </c>
      <c r="I84" s="18">
        <v>0.22</v>
      </c>
      <c r="J84" s="19">
        <v>77.9</v>
      </c>
      <c r="K84" s="19" t="s">
        <v>817</v>
      </c>
      <c r="L84" s="14" t="s">
        <v>29</v>
      </c>
      <c r="M84" s="18">
        <v>66.5</v>
      </c>
      <c r="N84" s="18">
        <v>33.5</v>
      </c>
      <c r="O84" s="14" t="s">
        <v>30</v>
      </c>
      <c r="P84" s="20">
        <f t="shared" si="1"/>
        <v>892.6990291</v>
      </c>
      <c r="Q84" s="21">
        <f t="shared" si="2"/>
        <v>235.9973972</v>
      </c>
      <c r="R84" s="16">
        <v>864.5</v>
      </c>
      <c r="S84" s="16">
        <v>-161.65625</v>
      </c>
      <c r="T84" s="16">
        <v>-153.03125</v>
      </c>
      <c r="U84" s="18" t="s">
        <v>38</v>
      </c>
      <c r="V84" s="17">
        <v>6438.0</v>
      </c>
      <c r="W84" s="24"/>
    </row>
    <row r="85">
      <c r="A85" s="23" t="s">
        <v>818</v>
      </c>
      <c r="B85" s="14" t="s">
        <v>51</v>
      </c>
      <c r="C85" s="15" t="s">
        <v>192</v>
      </c>
      <c r="D85" s="14" t="s">
        <v>59</v>
      </c>
      <c r="E85" s="14" t="s">
        <v>739</v>
      </c>
      <c r="F85" s="14" t="s">
        <v>819</v>
      </c>
      <c r="G85" s="14">
        <v>219.0</v>
      </c>
      <c r="H85" s="17">
        <v>1989.0</v>
      </c>
      <c r="I85" s="18">
        <v>0.3</v>
      </c>
      <c r="J85" s="19">
        <v>47.0</v>
      </c>
      <c r="K85" s="19">
        <v>-47.0</v>
      </c>
      <c r="L85" s="14" t="s">
        <v>29</v>
      </c>
      <c r="M85" s="18">
        <v>65.47</v>
      </c>
      <c r="N85" s="18">
        <v>34.53</v>
      </c>
      <c r="O85" s="14" t="s">
        <v>30</v>
      </c>
      <c r="P85" s="20">
        <f t="shared" si="1"/>
        <v>898.649626</v>
      </c>
      <c r="Q85" s="21">
        <f t="shared" si="2"/>
        <v>218.5997877</v>
      </c>
      <c r="R85" s="16">
        <v>882.65625</v>
      </c>
      <c r="S85" s="16">
        <v>-122.875</v>
      </c>
      <c r="T85" s="16">
        <v>-115.71875</v>
      </c>
      <c r="U85" s="18">
        <v>25.2</v>
      </c>
      <c r="V85" s="17">
        <v>12920.0</v>
      </c>
      <c r="W85" s="24"/>
    </row>
    <row r="86">
      <c r="A86" s="23" t="s">
        <v>820</v>
      </c>
      <c r="B86" s="14" t="s">
        <v>24</v>
      </c>
      <c r="C86" s="15" t="s">
        <v>509</v>
      </c>
      <c r="D86" s="14" t="s">
        <v>42</v>
      </c>
      <c r="E86" s="14" t="s">
        <v>743</v>
      </c>
      <c r="F86" s="14" t="s">
        <v>821</v>
      </c>
      <c r="G86" s="14">
        <v>281.0</v>
      </c>
      <c r="H86" s="17">
        <v>1605.0</v>
      </c>
      <c r="I86" s="18">
        <v>0.23</v>
      </c>
      <c r="J86" s="19">
        <v>6.5</v>
      </c>
      <c r="K86" s="19">
        <v>6.5</v>
      </c>
      <c r="L86" s="14" t="s">
        <v>29</v>
      </c>
      <c r="M86" s="18">
        <v>67.61</v>
      </c>
      <c r="N86" s="18">
        <v>32.39</v>
      </c>
      <c r="O86" s="14" t="s">
        <v>30</v>
      </c>
      <c r="P86" s="20">
        <f t="shared" si="1"/>
        <v>910.750891</v>
      </c>
      <c r="Q86" s="21">
        <f t="shared" si="2"/>
        <v>214.3778927</v>
      </c>
      <c r="R86" s="16">
        <v>891.65625</v>
      </c>
      <c r="S86" s="16">
        <v>-98.53125</v>
      </c>
      <c r="T86" s="16">
        <v>-157.1875</v>
      </c>
      <c r="U86" s="18">
        <v>28.25</v>
      </c>
      <c r="V86" s="17">
        <v>728.0</v>
      </c>
      <c r="W86" s="24"/>
    </row>
    <row r="87">
      <c r="A87" s="23" t="s">
        <v>822</v>
      </c>
      <c r="B87" s="14" t="s">
        <v>51</v>
      </c>
      <c r="C87" s="15" t="s">
        <v>246</v>
      </c>
      <c r="D87" s="14" t="s">
        <v>59</v>
      </c>
      <c r="E87" s="14" t="s">
        <v>743</v>
      </c>
      <c r="F87" s="14" t="s">
        <v>823</v>
      </c>
      <c r="G87" s="14">
        <v>278.0</v>
      </c>
      <c r="H87" s="17">
        <v>2145.0</v>
      </c>
      <c r="I87" s="18">
        <v>0.32</v>
      </c>
      <c r="J87" s="19">
        <v>55.8</v>
      </c>
      <c r="K87" s="19">
        <v>55.8</v>
      </c>
      <c r="L87" s="14" t="s">
        <v>29</v>
      </c>
      <c r="M87" s="18">
        <v>67.07</v>
      </c>
      <c r="N87" s="18">
        <v>32.93</v>
      </c>
      <c r="O87" s="14" t="s">
        <v>30</v>
      </c>
      <c r="P87" s="20">
        <f t="shared" si="1"/>
        <v>914.8059092</v>
      </c>
      <c r="Q87" s="21">
        <f t="shared" si="2"/>
        <v>205.8384009</v>
      </c>
      <c r="R87" s="16">
        <v>899.9375</v>
      </c>
      <c r="S87" s="16">
        <v>-142.1875</v>
      </c>
      <c r="T87" s="16">
        <v>-82.25</v>
      </c>
      <c r="U87" s="18" t="s">
        <v>38</v>
      </c>
      <c r="V87" s="17">
        <v>9968.0</v>
      </c>
      <c r="W87" s="24"/>
    </row>
    <row r="88">
      <c r="A88" s="23" t="s">
        <v>112</v>
      </c>
      <c r="B88" s="14" t="s">
        <v>24</v>
      </c>
      <c r="C88" s="15" t="s">
        <v>113</v>
      </c>
      <c r="D88" s="14" t="s">
        <v>26</v>
      </c>
      <c r="E88" s="14" t="s">
        <v>739</v>
      </c>
      <c r="F88" s="14" t="s">
        <v>115</v>
      </c>
      <c r="G88" s="14">
        <v>248.0</v>
      </c>
      <c r="H88" s="17">
        <v>1493.0</v>
      </c>
      <c r="I88" s="18">
        <v>0.18</v>
      </c>
      <c r="J88" s="19">
        <v>3.0</v>
      </c>
      <c r="K88" s="19">
        <v>3.0</v>
      </c>
      <c r="L88" s="14" t="s">
        <v>29</v>
      </c>
      <c r="M88" s="18">
        <v>91.09</v>
      </c>
      <c r="N88" s="18">
        <v>8.91</v>
      </c>
      <c r="O88" s="14" t="s">
        <v>30</v>
      </c>
      <c r="P88" s="20">
        <f t="shared" si="1"/>
        <v>916.0479686</v>
      </c>
      <c r="Q88" s="21">
        <f t="shared" si="2"/>
        <v>229.2605641</v>
      </c>
      <c r="R88" s="16">
        <v>878.84375</v>
      </c>
      <c r="S88" s="16">
        <v>-205.5625</v>
      </c>
      <c r="T88" s="16">
        <v>-156.59375</v>
      </c>
      <c r="U88" s="18">
        <v>26.02</v>
      </c>
      <c r="V88" s="17">
        <v>422.0</v>
      </c>
      <c r="W88" s="22" t="s">
        <v>811</v>
      </c>
    </row>
    <row r="89">
      <c r="A89" s="23" t="s">
        <v>824</v>
      </c>
      <c r="B89" s="14" t="s">
        <v>47</v>
      </c>
      <c r="C89" s="15" t="s">
        <v>99</v>
      </c>
      <c r="D89" s="14" t="s">
        <v>34</v>
      </c>
      <c r="E89" s="14" t="s">
        <v>716</v>
      </c>
      <c r="F89" s="14" t="s">
        <v>825</v>
      </c>
      <c r="G89" s="14">
        <v>287.0</v>
      </c>
      <c r="H89" s="17">
        <v>1259.0</v>
      </c>
      <c r="I89" s="18">
        <v>0.18</v>
      </c>
      <c r="J89" s="19">
        <v>201.3</v>
      </c>
      <c r="K89" s="19">
        <v>0.5</v>
      </c>
      <c r="L89" s="14" t="s">
        <v>29</v>
      </c>
      <c r="M89" s="18">
        <v>67.23</v>
      </c>
      <c r="N89" s="18">
        <v>32.77</v>
      </c>
      <c r="O89" s="14" t="s">
        <v>30</v>
      </c>
      <c r="P89" s="20">
        <f t="shared" si="1"/>
        <v>917.1008717</v>
      </c>
      <c r="Q89" s="21">
        <f t="shared" si="2"/>
        <v>209.7881395</v>
      </c>
      <c r="R89" s="16">
        <v>894.6875</v>
      </c>
      <c r="S89" s="16">
        <v>-113.5625</v>
      </c>
      <c r="T89" s="16">
        <v>-166.46875</v>
      </c>
      <c r="U89" s="18" t="s">
        <v>38</v>
      </c>
      <c r="V89" s="17">
        <v>12894.0</v>
      </c>
      <c r="W89" s="24"/>
    </row>
    <row r="90">
      <c r="A90" s="23" t="s">
        <v>826</v>
      </c>
      <c r="B90" s="14" t="s">
        <v>51</v>
      </c>
      <c r="C90" s="15" t="s">
        <v>509</v>
      </c>
      <c r="D90" s="14" t="s">
        <v>42</v>
      </c>
      <c r="E90" s="14" t="s">
        <v>652</v>
      </c>
      <c r="F90" s="14" t="s">
        <v>827</v>
      </c>
      <c r="G90" s="14">
        <v>249.0</v>
      </c>
      <c r="H90" s="17">
        <v>1889.0</v>
      </c>
      <c r="I90" s="18">
        <v>0.28</v>
      </c>
      <c r="J90" s="19">
        <v>6.6</v>
      </c>
      <c r="K90" s="19">
        <v>-6.6</v>
      </c>
      <c r="L90" s="14" t="s">
        <v>29</v>
      </c>
      <c r="M90" s="18">
        <v>65.91</v>
      </c>
      <c r="N90" s="18">
        <v>34.09</v>
      </c>
      <c r="O90" s="14" t="s">
        <v>30</v>
      </c>
      <c r="P90" s="20">
        <f t="shared" si="1"/>
        <v>918.022425</v>
      </c>
      <c r="Q90" s="21">
        <f t="shared" si="2"/>
        <v>204.5825327</v>
      </c>
      <c r="R90" s="14">
        <v>895.875</v>
      </c>
      <c r="S90" s="14">
        <v>-132.125</v>
      </c>
      <c r="T90" s="14">
        <v>-150.71875</v>
      </c>
      <c r="U90" s="18">
        <v>26.32</v>
      </c>
      <c r="V90" s="17">
        <v>400.0</v>
      </c>
      <c r="W90" s="22"/>
    </row>
    <row r="91">
      <c r="A91" s="23" t="s">
        <v>828</v>
      </c>
      <c r="B91" s="14" t="s">
        <v>51</v>
      </c>
      <c r="C91" s="15" t="s">
        <v>192</v>
      </c>
      <c r="D91" s="14" t="s">
        <v>59</v>
      </c>
      <c r="E91" s="14" t="s">
        <v>655</v>
      </c>
      <c r="F91" s="14" t="s">
        <v>829</v>
      </c>
      <c r="G91" s="14">
        <v>205.0</v>
      </c>
      <c r="H91" s="17">
        <v>1891.0</v>
      </c>
      <c r="I91" s="18">
        <v>0.28</v>
      </c>
      <c r="J91" s="19">
        <v>51.4</v>
      </c>
      <c r="K91" s="19">
        <v>51.4</v>
      </c>
      <c r="L91" s="14" t="s">
        <v>29</v>
      </c>
      <c r="M91" s="18">
        <v>66.69</v>
      </c>
      <c r="N91" s="18">
        <v>33.31</v>
      </c>
      <c r="O91" s="14" t="s">
        <v>30</v>
      </c>
      <c r="P91" s="20">
        <f t="shared" si="1"/>
        <v>923.7449367</v>
      </c>
      <c r="Q91" s="21">
        <f t="shared" si="2"/>
        <v>213.2560745</v>
      </c>
      <c r="R91" s="16">
        <v>895.71875</v>
      </c>
      <c r="S91" s="16">
        <v>-201.75</v>
      </c>
      <c r="T91" s="16">
        <v>-101.4375</v>
      </c>
      <c r="U91" s="18" t="s">
        <v>38</v>
      </c>
      <c r="V91" s="17">
        <v>7358.0</v>
      </c>
      <c r="W91" s="24"/>
    </row>
    <row r="92">
      <c r="A92" s="23" t="s">
        <v>830</v>
      </c>
      <c r="B92" s="14" t="s">
        <v>51</v>
      </c>
      <c r="C92" s="15" t="s">
        <v>228</v>
      </c>
      <c r="D92" s="14" t="s">
        <v>59</v>
      </c>
      <c r="E92" s="14" t="s">
        <v>739</v>
      </c>
      <c r="F92" s="14" t="s">
        <v>831</v>
      </c>
      <c r="G92" s="14">
        <v>243.0</v>
      </c>
      <c r="H92" s="17">
        <v>2409.0</v>
      </c>
      <c r="I92" s="18">
        <v>0.36</v>
      </c>
      <c r="J92" s="19">
        <v>17.4</v>
      </c>
      <c r="K92" s="19" t="s">
        <v>832</v>
      </c>
      <c r="L92" s="14" t="s">
        <v>29</v>
      </c>
      <c r="M92" s="18">
        <v>67.47</v>
      </c>
      <c r="N92" s="18">
        <v>32.53</v>
      </c>
      <c r="O92" s="14" t="s">
        <v>30</v>
      </c>
      <c r="P92" s="20">
        <f t="shared" si="1"/>
        <v>924.8460197</v>
      </c>
      <c r="Q92" s="21">
        <f t="shared" si="2"/>
        <v>204.6476249</v>
      </c>
      <c r="R92" s="16">
        <v>899.0</v>
      </c>
      <c r="S92" s="16">
        <v>-131.1875</v>
      </c>
      <c r="T92" s="16">
        <v>-173.0</v>
      </c>
      <c r="U92" s="18" t="s">
        <v>38</v>
      </c>
      <c r="V92" s="17">
        <v>6208.0</v>
      </c>
      <c r="W92" s="24"/>
    </row>
    <row r="93">
      <c r="A93" s="23" t="s">
        <v>833</v>
      </c>
      <c r="B93" s="14" t="s">
        <v>51</v>
      </c>
      <c r="C93" s="15" t="s">
        <v>33</v>
      </c>
      <c r="D93" s="14" t="s">
        <v>71</v>
      </c>
      <c r="E93" s="14" t="s">
        <v>743</v>
      </c>
      <c r="F93" s="14" t="s">
        <v>834</v>
      </c>
      <c r="G93" s="14">
        <v>294.0</v>
      </c>
      <c r="H93" s="17">
        <v>2019.0</v>
      </c>
      <c r="I93" s="18">
        <v>0.3</v>
      </c>
      <c r="J93" s="19">
        <v>1.1</v>
      </c>
      <c r="K93" s="19">
        <v>-1.1</v>
      </c>
      <c r="L93" s="14" t="s">
        <v>61</v>
      </c>
      <c r="M93" s="18">
        <v>66.81</v>
      </c>
      <c r="N93" s="18">
        <v>33.19</v>
      </c>
      <c r="O93" s="14" t="s">
        <v>30</v>
      </c>
      <c r="P93" s="20">
        <f t="shared" si="1"/>
        <v>924.9726701</v>
      </c>
      <c r="Q93" s="21">
        <f t="shared" si="2"/>
        <v>208.4993747</v>
      </c>
      <c r="R93" s="16">
        <v>896.78125</v>
      </c>
      <c r="S93" s="16">
        <v>-134.90625</v>
      </c>
      <c r="T93" s="16">
        <v>-182.09375</v>
      </c>
      <c r="U93" s="18">
        <v>26.09</v>
      </c>
      <c r="V93" s="17">
        <v>6910.0</v>
      </c>
      <c r="W93" s="24"/>
    </row>
    <row r="94">
      <c r="A94" s="23" t="s">
        <v>835</v>
      </c>
      <c r="B94" s="14" t="s">
        <v>24</v>
      </c>
      <c r="C94" s="15" t="s">
        <v>79</v>
      </c>
      <c r="D94" s="14" t="s">
        <v>80</v>
      </c>
      <c r="E94" s="14" t="s">
        <v>739</v>
      </c>
      <c r="F94" s="14" t="s">
        <v>424</v>
      </c>
      <c r="G94" s="14">
        <v>275.0</v>
      </c>
      <c r="H94" s="17">
        <v>1140.0</v>
      </c>
      <c r="I94" s="18">
        <v>0.13</v>
      </c>
      <c r="J94" s="19">
        <v>3.1</v>
      </c>
      <c r="K94" s="19" t="s">
        <v>372</v>
      </c>
      <c r="L94" s="14" t="s">
        <v>29</v>
      </c>
      <c r="M94" s="18">
        <v>91.17</v>
      </c>
      <c r="N94" s="18">
        <v>8.83</v>
      </c>
      <c r="O94" s="14" t="s">
        <v>30</v>
      </c>
      <c r="P94" s="20">
        <f t="shared" si="1"/>
        <v>926.1226006</v>
      </c>
      <c r="Q94" s="21">
        <f t="shared" si="2"/>
        <v>194.3172819</v>
      </c>
      <c r="R94" s="16">
        <v>916.6875</v>
      </c>
      <c r="S94" s="16">
        <v>-99.46875</v>
      </c>
      <c r="T94" s="16">
        <v>-86.5625</v>
      </c>
      <c r="U94" s="18">
        <v>26.2</v>
      </c>
      <c r="V94" s="17">
        <v>294.0</v>
      </c>
      <c r="W94" s="24"/>
    </row>
    <row r="95">
      <c r="A95" s="23" t="s">
        <v>836</v>
      </c>
      <c r="B95" s="14" t="s">
        <v>24</v>
      </c>
      <c r="C95" s="15" t="s">
        <v>391</v>
      </c>
      <c r="D95" s="14" t="s">
        <v>80</v>
      </c>
      <c r="E95" s="14" t="s">
        <v>739</v>
      </c>
      <c r="F95" s="14" t="s">
        <v>592</v>
      </c>
      <c r="G95" s="14">
        <v>236.0</v>
      </c>
      <c r="H95" s="17">
        <v>1012.0</v>
      </c>
      <c r="I95" s="18">
        <v>0.12</v>
      </c>
      <c r="J95" s="19">
        <v>0.9</v>
      </c>
      <c r="K95" s="19" t="s">
        <v>564</v>
      </c>
      <c r="L95" s="14" t="s">
        <v>61</v>
      </c>
      <c r="M95" s="18">
        <v>91.1</v>
      </c>
      <c r="N95" s="18">
        <v>8.9</v>
      </c>
      <c r="O95" s="14" t="s">
        <v>30</v>
      </c>
      <c r="P95" s="20">
        <f t="shared" si="1"/>
        <v>928.6265885</v>
      </c>
      <c r="Q95" s="21">
        <f t="shared" si="2"/>
        <v>213.2752517</v>
      </c>
      <c r="R95" s="16">
        <v>894.09375</v>
      </c>
      <c r="S95" s="16">
        <v>-203.625</v>
      </c>
      <c r="T95" s="16">
        <v>-146.5625</v>
      </c>
      <c r="U95" s="18">
        <v>26.37</v>
      </c>
      <c r="V95" s="17">
        <v>914.0</v>
      </c>
      <c r="W95" s="24"/>
    </row>
    <row r="96">
      <c r="A96" s="23" t="s">
        <v>837</v>
      </c>
      <c r="B96" s="14" t="s">
        <v>47</v>
      </c>
      <c r="C96" s="15" t="s">
        <v>33</v>
      </c>
      <c r="D96" s="14" t="s">
        <v>59</v>
      </c>
      <c r="E96" s="14" t="s">
        <v>658</v>
      </c>
      <c r="F96" s="14" t="s">
        <v>838</v>
      </c>
      <c r="G96" s="14">
        <v>285.0</v>
      </c>
      <c r="H96" s="17">
        <v>2267.0</v>
      </c>
      <c r="I96" s="18">
        <v>0.34</v>
      </c>
      <c r="J96" s="19">
        <v>31.3</v>
      </c>
      <c r="K96" s="19">
        <v>-31.3</v>
      </c>
      <c r="L96" s="14" t="s">
        <v>29</v>
      </c>
      <c r="M96" s="18">
        <v>66.05</v>
      </c>
      <c r="N96" s="18">
        <v>33.95</v>
      </c>
      <c r="O96" s="14" t="s">
        <v>30</v>
      </c>
      <c r="P96" s="20">
        <f t="shared" si="1"/>
        <v>931.9391116</v>
      </c>
      <c r="Q96" s="21">
        <f t="shared" si="2"/>
        <v>219.6203356</v>
      </c>
      <c r="R96" s="16">
        <v>894.3125</v>
      </c>
      <c r="S96" s="16">
        <v>-153.75</v>
      </c>
      <c r="T96" s="16">
        <v>-212.3125</v>
      </c>
      <c r="U96" s="18" t="s">
        <v>38</v>
      </c>
      <c r="V96" s="17">
        <v>9036.0</v>
      </c>
      <c r="W96" s="24"/>
    </row>
    <row r="97">
      <c r="A97" s="23" t="s">
        <v>839</v>
      </c>
      <c r="B97" s="14" t="s">
        <v>24</v>
      </c>
      <c r="C97" s="15" t="s">
        <v>120</v>
      </c>
      <c r="D97" s="14" t="s">
        <v>26</v>
      </c>
      <c r="E97" s="14" t="s">
        <v>658</v>
      </c>
      <c r="F97" s="14" t="s">
        <v>840</v>
      </c>
      <c r="G97" s="14">
        <v>211.0</v>
      </c>
      <c r="H97" s="17">
        <v>1579.0</v>
      </c>
      <c r="I97" s="18">
        <v>0.19</v>
      </c>
      <c r="J97" s="19">
        <v>2.1</v>
      </c>
      <c r="K97" s="19" t="s">
        <v>175</v>
      </c>
      <c r="L97" s="14" t="s">
        <v>61</v>
      </c>
      <c r="M97" s="18">
        <v>90.91</v>
      </c>
      <c r="N97" s="18">
        <v>9.09</v>
      </c>
      <c r="O97" s="14" t="s">
        <v>30</v>
      </c>
      <c r="P97" s="20">
        <f t="shared" si="1"/>
        <v>936.8888185</v>
      </c>
      <c r="Q97" s="21">
        <f t="shared" si="2"/>
        <v>180.4721564</v>
      </c>
      <c r="R97" s="16">
        <v>922.78125</v>
      </c>
      <c r="S97" s="16">
        <v>-126.0</v>
      </c>
      <c r="T97" s="16">
        <v>-101.78125</v>
      </c>
      <c r="U97" s="18">
        <v>26.07</v>
      </c>
      <c r="V97" s="17">
        <v>398.0</v>
      </c>
      <c r="W97" s="24"/>
    </row>
    <row r="98">
      <c r="A98" s="23" t="s">
        <v>841</v>
      </c>
      <c r="B98" s="14" t="s">
        <v>47</v>
      </c>
      <c r="C98" s="15" t="s">
        <v>33</v>
      </c>
      <c r="D98" s="14" t="s">
        <v>59</v>
      </c>
      <c r="E98" s="14" t="s">
        <v>665</v>
      </c>
      <c r="F98" s="14" t="s">
        <v>842</v>
      </c>
      <c r="G98" s="14">
        <v>295.0</v>
      </c>
      <c r="H98" s="17">
        <v>2627.0</v>
      </c>
      <c r="I98" s="18">
        <v>0.4</v>
      </c>
      <c r="J98" s="19">
        <v>9.5</v>
      </c>
      <c r="K98" s="19">
        <v>-9.5</v>
      </c>
      <c r="L98" s="14" t="s">
        <v>29</v>
      </c>
      <c r="M98" s="18">
        <v>65.96</v>
      </c>
      <c r="N98" s="18">
        <v>34.04</v>
      </c>
      <c r="O98" s="14" t="s">
        <v>30</v>
      </c>
      <c r="P98" s="20">
        <f t="shared" si="1"/>
        <v>941.3903437</v>
      </c>
      <c r="Q98" s="21">
        <f t="shared" si="2"/>
        <v>177.2692878</v>
      </c>
      <c r="R98" s="16">
        <v>922.3125</v>
      </c>
      <c r="S98" s="16">
        <v>-135.65625</v>
      </c>
      <c r="T98" s="16">
        <v>-130.96875</v>
      </c>
      <c r="U98" s="18">
        <v>26.44</v>
      </c>
      <c r="V98" s="17">
        <v>3592.0</v>
      </c>
      <c r="W98" s="24"/>
    </row>
    <row r="99">
      <c r="A99" s="23" t="s">
        <v>843</v>
      </c>
      <c r="B99" s="14" t="s">
        <v>24</v>
      </c>
      <c r="C99" s="15" t="s">
        <v>231</v>
      </c>
      <c r="D99" s="14" t="s">
        <v>59</v>
      </c>
      <c r="E99" s="14" t="s">
        <v>743</v>
      </c>
      <c r="F99" s="14" t="s">
        <v>844</v>
      </c>
      <c r="G99" s="14">
        <v>207.0</v>
      </c>
      <c r="H99" s="17">
        <v>1237.0</v>
      </c>
      <c r="I99" s="18">
        <v>0.18</v>
      </c>
      <c r="J99" s="19">
        <v>75.8</v>
      </c>
      <c r="K99" s="19">
        <v>6.6</v>
      </c>
      <c r="L99" s="14" t="s">
        <v>29</v>
      </c>
      <c r="M99" s="18">
        <v>67.33</v>
      </c>
      <c r="N99" s="18">
        <v>32.67</v>
      </c>
      <c r="O99" s="14" t="s">
        <v>30</v>
      </c>
      <c r="P99" s="20">
        <f t="shared" si="1"/>
        <v>941.6957677</v>
      </c>
      <c r="Q99" s="21">
        <f t="shared" si="2"/>
        <v>204.7235965</v>
      </c>
      <c r="R99" s="16">
        <v>911.0625</v>
      </c>
      <c r="S99" s="16">
        <v>-115.875</v>
      </c>
      <c r="T99" s="16">
        <v>-208.15625</v>
      </c>
      <c r="U99" s="18" t="s">
        <v>38</v>
      </c>
      <c r="V99" s="17">
        <v>784.0</v>
      </c>
      <c r="W99" s="24"/>
    </row>
    <row r="100">
      <c r="A100" s="23" t="s">
        <v>845</v>
      </c>
      <c r="B100" s="14" t="s">
        <v>24</v>
      </c>
      <c r="C100" s="15" t="s">
        <v>410</v>
      </c>
      <c r="D100" s="14" t="s">
        <v>80</v>
      </c>
      <c r="E100" s="14" t="s">
        <v>652</v>
      </c>
      <c r="F100" s="14" t="s">
        <v>115</v>
      </c>
      <c r="G100" s="14">
        <v>249.0</v>
      </c>
      <c r="H100" s="17">
        <v>1184.0</v>
      </c>
      <c r="I100" s="18">
        <v>0.14</v>
      </c>
      <c r="J100" s="19">
        <v>1.3</v>
      </c>
      <c r="K100" s="19">
        <v>1.2</v>
      </c>
      <c r="L100" s="14" t="s">
        <v>61</v>
      </c>
      <c r="M100" s="18">
        <v>91.09</v>
      </c>
      <c r="N100" s="18">
        <v>8.91</v>
      </c>
      <c r="O100" s="14" t="s">
        <v>30</v>
      </c>
      <c r="P100" s="20">
        <f t="shared" si="1"/>
        <v>945.4146856</v>
      </c>
      <c r="Q100" s="21">
        <f t="shared" si="2"/>
        <v>180.0561544</v>
      </c>
      <c r="R100" s="16">
        <v>924.46875</v>
      </c>
      <c r="S100" s="16">
        <v>-171.8125</v>
      </c>
      <c r="T100" s="16">
        <v>-98.21875</v>
      </c>
      <c r="U100" s="18">
        <v>26.31</v>
      </c>
      <c r="V100" s="17">
        <v>1214.0</v>
      </c>
      <c r="W100" s="24"/>
    </row>
    <row r="101">
      <c r="A101" s="23" t="s">
        <v>846</v>
      </c>
      <c r="B101" s="14" t="s">
        <v>51</v>
      </c>
      <c r="C101" s="15" t="s">
        <v>127</v>
      </c>
      <c r="D101" s="14" t="s">
        <v>42</v>
      </c>
      <c r="E101" s="14" t="s">
        <v>665</v>
      </c>
      <c r="F101" s="14" t="s">
        <v>847</v>
      </c>
      <c r="G101" s="14">
        <v>229.0</v>
      </c>
      <c r="H101" s="17">
        <v>1316.0</v>
      </c>
      <c r="I101" s="18">
        <v>0.19</v>
      </c>
      <c r="J101" s="19">
        <v>12.3</v>
      </c>
      <c r="K101" s="19">
        <v>12.3</v>
      </c>
      <c r="L101" s="14" t="s">
        <v>29</v>
      </c>
      <c r="M101" s="18">
        <v>67.45</v>
      </c>
      <c r="N101" s="18">
        <v>32.55</v>
      </c>
      <c r="O101" s="14" t="s">
        <v>30</v>
      </c>
      <c r="P101" s="20">
        <f t="shared" si="1"/>
        <v>946.9818453</v>
      </c>
      <c r="Q101" s="21">
        <f t="shared" si="2"/>
        <v>184.6680827</v>
      </c>
      <c r="R101" s="16">
        <v>935.59375</v>
      </c>
      <c r="S101" s="16">
        <v>-138.1875</v>
      </c>
      <c r="T101" s="16">
        <v>-48.40625</v>
      </c>
      <c r="U101" s="18" t="s">
        <v>38</v>
      </c>
      <c r="V101" s="17">
        <v>578.0</v>
      </c>
      <c r="W101" s="24"/>
    </row>
    <row r="102">
      <c r="A102" s="34" t="s">
        <v>848</v>
      </c>
      <c r="B102" s="35" t="s">
        <v>24</v>
      </c>
      <c r="C102" s="36" t="s">
        <v>113</v>
      </c>
      <c r="D102" s="14" t="s">
        <v>26</v>
      </c>
      <c r="E102" s="14" t="s">
        <v>652</v>
      </c>
      <c r="F102" s="35" t="s">
        <v>589</v>
      </c>
      <c r="G102" s="37">
        <v>296.0</v>
      </c>
      <c r="H102" s="38">
        <v>1081.0</v>
      </c>
      <c r="I102" s="39">
        <v>0.13</v>
      </c>
      <c r="J102" s="40">
        <v>2.3</v>
      </c>
      <c r="K102" s="40" t="s">
        <v>422</v>
      </c>
      <c r="L102" s="37" t="s">
        <v>29</v>
      </c>
      <c r="M102" s="39">
        <v>91.05</v>
      </c>
      <c r="N102" s="39">
        <v>8.95</v>
      </c>
      <c r="O102" s="14" t="s">
        <v>30</v>
      </c>
      <c r="P102" s="20">
        <f t="shared" si="1"/>
        <v>947.3366743</v>
      </c>
      <c r="Q102" s="21">
        <f t="shared" si="2"/>
        <v>183.1149821</v>
      </c>
      <c r="R102" s="16">
        <v>930.4375</v>
      </c>
      <c r="S102" s="16">
        <v>-165.78125</v>
      </c>
      <c r="T102" s="16">
        <v>-65.1875</v>
      </c>
      <c r="U102" s="41">
        <v>26.2</v>
      </c>
      <c r="V102" s="42">
        <v>1470.0</v>
      </c>
      <c r="W102" s="24"/>
    </row>
    <row r="103">
      <c r="A103" s="23" t="s">
        <v>849</v>
      </c>
      <c r="B103" s="14" t="s">
        <v>51</v>
      </c>
      <c r="C103" s="15" t="s">
        <v>192</v>
      </c>
      <c r="D103" s="14" t="s">
        <v>59</v>
      </c>
      <c r="E103" s="14" t="s">
        <v>743</v>
      </c>
      <c r="F103" s="14" t="s">
        <v>827</v>
      </c>
      <c r="G103" s="14">
        <v>235.0</v>
      </c>
      <c r="H103" s="17">
        <v>1942.0</v>
      </c>
      <c r="I103" s="18">
        <v>0.29</v>
      </c>
      <c r="J103" s="19">
        <v>41.4</v>
      </c>
      <c r="K103" s="19" t="s">
        <v>850</v>
      </c>
      <c r="L103" s="14" t="s">
        <v>29</v>
      </c>
      <c r="M103" s="18">
        <v>67.5</v>
      </c>
      <c r="N103" s="18">
        <v>32.5</v>
      </c>
      <c r="O103" s="14" t="s">
        <v>30</v>
      </c>
      <c r="P103" s="20">
        <f t="shared" si="1"/>
        <v>951.3709475</v>
      </c>
      <c r="Q103" s="21">
        <f t="shared" si="2"/>
        <v>198.3665572</v>
      </c>
      <c r="R103" s="14">
        <v>914.375</v>
      </c>
      <c r="S103" s="14">
        <v>-167.3125</v>
      </c>
      <c r="T103" s="14">
        <v>-202.5625</v>
      </c>
      <c r="U103" s="18" t="s">
        <v>38</v>
      </c>
      <c r="V103" s="17">
        <v>288.0</v>
      </c>
      <c r="W103" s="22"/>
    </row>
    <row r="104">
      <c r="A104" s="23" t="s">
        <v>851</v>
      </c>
      <c r="B104" s="14" t="s">
        <v>24</v>
      </c>
      <c r="C104" s="15" t="s">
        <v>350</v>
      </c>
      <c r="D104" s="14" t="s">
        <v>80</v>
      </c>
      <c r="E104" s="14" t="s">
        <v>655</v>
      </c>
      <c r="F104" s="14" t="s">
        <v>28</v>
      </c>
      <c r="G104" s="14">
        <v>246.0</v>
      </c>
      <c r="H104" s="17">
        <v>1355.0</v>
      </c>
      <c r="I104" s="18">
        <v>0.16</v>
      </c>
      <c r="J104" s="19">
        <v>7.5</v>
      </c>
      <c r="K104" s="19">
        <v>7.5</v>
      </c>
      <c r="L104" s="14" t="s">
        <v>29</v>
      </c>
      <c r="M104" s="18">
        <v>91.11</v>
      </c>
      <c r="N104" s="18">
        <v>8.89</v>
      </c>
      <c r="O104" s="14" t="s">
        <v>30</v>
      </c>
      <c r="P104" s="20">
        <f t="shared" si="1"/>
        <v>954.9096023</v>
      </c>
      <c r="Q104" s="21">
        <f t="shared" si="2"/>
        <v>171.2954462</v>
      </c>
      <c r="R104" s="16">
        <v>931.4375</v>
      </c>
      <c r="S104" s="16">
        <v>-131.25</v>
      </c>
      <c r="T104" s="16">
        <v>-164.46875</v>
      </c>
      <c r="U104" s="18">
        <v>26.49</v>
      </c>
      <c r="V104" s="17">
        <v>664.0</v>
      </c>
      <c r="W104" s="24"/>
    </row>
    <row r="105">
      <c r="A105" s="23" t="s">
        <v>852</v>
      </c>
      <c r="B105" s="14" t="s">
        <v>24</v>
      </c>
      <c r="C105" s="15" t="s">
        <v>246</v>
      </c>
      <c r="D105" s="14" t="s">
        <v>104</v>
      </c>
      <c r="E105" s="14" t="s">
        <v>743</v>
      </c>
      <c r="F105" s="14" t="s">
        <v>853</v>
      </c>
      <c r="G105" s="14">
        <v>277.0</v>
      </c>
      <c r="H105" s="17">
        <v>2635.0</v>
      </c>
      <c r="I105" s="18">
        <v>0.4</v>
      </c>
      <c r="J105" s="19">
        <v>422.3</v>
      </c>
      <c r="K105" s="19">
        <v>0.9</v>
      </c>
      <c r="L105" s="14" t="s">
        <v>29</v>
      </c>
      <c r="M105" s="18">
        <v>67.45</v>
      </c>
      <c r="N105" s="18">
        <v>32.55</v>
      </c>
      <c r="O105" s="14" t="s">
        <v>30</v>
      </c>
      <c r="P105" s="20">
        <f t="shared" si="1"/>
        <v>955.7574824</v>
      </c>
      <c r="Q105" s="21">
        <f t="shared" si="2"/>
        <v>186.4380605</v>
      </c>
      <c r="R105" s="16">
        <v>926.84375</v>
      </c>
      <c r="S105" s="16">
        <v>-120.65625</v>
      </c>
      <c r="T105" s="16">
        <v>-199.6875</v>
      </c>
      <c r="U105" s="18" t="s">
        <v>38</v>
      </c>
      <c r="V105" s="17">
        <v>1114.0</v>
      </c>
      <c r="W105" s="24"/>
    </row>
    <row r="106">
      <c r="A106" s="23" t="s">
        <v>854</v>
      </c>
      <c r="B106" s="14" t="s">
        <v>47</v>
      </c>
      <c r="C106" s="15" t="s">
        <v>58</v>
      </c>
      <c r="D106" s="14" t="s">
        <v>179</v>
      </c>
      <c r="E106" s="14" t="s">
        <v>743</v>
      </c>
      <c r="F106" s="14" t="s">
        <v>855</v>
      </c>
      <c r="G106" s="14">
        <v>277.0</v>
      </c>
      <c r="H106" s="17">
        <v>2225.0</v>
      </c>
      <c r="I106" s="18">
        <v>0.33</v>
      </c>
      <c r="J106" s="19">
        <v>16.1</v>
      </c>
      <c r="K106" s="19">
        <v>25.3</v>
      </c>
      <c r="L106" s="14" t="s">
        <v>29</v>
      </c>
      <c r="M106" s="18">
        <v>66.99</v>
      </c>
      <c r="N106" s="18">
        <v>32.91</v>
      </c>
      <c r="O106" s="14" t="s">
        <v>30</v>
      </c>
      <c r="P106" s="20">
        <f t="shared" si="1"/>
        <v>957.9890304</v>
      </c>
      <c r="Q106" s="21">
        <f t="shared" si="2"/>
        <v>160.2976662</v>
      </c>
      <c r="R106" s="16">
        <v>940.78125</v>
      </c>
      <c r="S106" s="16">
        <v>-122.34375</v>
      </c>
      <c r="T106" s="16">
        <v>-133.0625</v>
      </c>
      <c r="U106" s="18" t="s">
        <v>38</v>
      </c>
      <c r="V106" s="17">
        <v>210.0</v>
      </c>
      <c r="W106" s="22" t="s">
        <v>856</v>
      </c>
    </row>
    <row r="107">
      <c r="A107" s="34" t="s">
        <v>857</v>
      </c>
      <c r="B107" s="35" t="s">
        <v>24</v>
      </c>
      <c r="C107" s="36" t="s">
        <v>858</v>
      </c>
      <c r="D107" s="14" t="s">
        <v>55</v>
      </c>
      <c r="E107" s="14" t="s">
        <v>665</v>
      </c>
      <c r="F107" s="35" t="s">
        <v>859</v>
      </c>
      <c r="G107" s="37">
        <v>282.0</v>
      </c>
      <c r="H107" s="38">
        <v>1246.0</v>
      </c>
      <c r="I107" s="39">
        <v>0.15</v>
      </c>
      <c r="J107" s="40">
        <v>8.6</v>
      </c>
      <c r="K107" s="40">
        <v>8.6</v>
      </c>
      <c r="L107" s="37" t="s">
        <v>29</v>
      </c>
      <c r="M107" s="39">
        <v>91.02</v>
      </c>
      <c r="N107" s="39">
        <v>8.98</v>
      </c>
      <c r="O107" s="14" t="s">
        <v>30</v>
      </c>
      <c r="P107" s="20">
        <f t="shared" si="1"/>
        <v>961.011709</v>
      </c>
      <c r="Q107" s="21">
        <f t="shared" si="2"/>
        <v>165.3810379</v>
      </c>
      <c r="R107" s="16">
        <v>953.375</v>
      </c>
      <c r="S107" s="16">
        <v>-93.8125</v>
      </c>
      <c r="T107" s="16">
        <v>-76.28125</v>
      </c>
      <c r="U107" s="41">
        <v>26.19</v>
      </c>
      <c r="V107" s="42">
        <v>546.0</v>
      </c>
      <c r="W107" s="24"/>
    </row>
    <row r="108">
      <c r="A108" s="23" t="s">
        <v>860</v>
      </c>
      <c r="B108" s="14" t="s">
        <v>47</v>
      </c>
      <c r="C108" s="15" t="s">
        <v>231</v>
      </c>
      <c r="D108" s="14" t="s">
        <v>71</v>
      </c>
      <c r="E108" s="14" t="s">
        <v>655</v>
      </c>
      <c r="F108" s="14" t="s">
        <v>861</v>
      </c>
      <c r="G108" s="14">
        <v>207.0</v>
      </c>
      <c r="H108" s="17">
        <v>1479.0</v>
      </c>
      <c r="I108" s="18">
        <v>0.21</v>
      </c>
      <c r="J108" s="19">
        <v>2.2</v>
      </c>
      <c r="K108" s="19">
        <v>2.2</v>
      </c>
      <c r="L108" s="14" t="s">
        <v>29</v>
      </c>
      <c r="M108" s="18">
        <v>67.17</v>
      </c>
      <c r="N108" s="18">
        <v>32.38</v>
      </c>
      <c r="O108" s="14" t="s">
        <v>30</v>
      </c>
      <c r="P108" s="20">
        <f t="shared" si="1"/>
        <v>962.5437881</v>
      </c>
      <c r="Q108" s="21">
        <f t="shared" si="2"/>
        <v>201.1215938</v>
      </c>
      <c r="R108" s="16">
        <v>923.9375</v>
      </c>
      <c r="S108" s="16">
        <v>-138.125</v>
      </c>
      <c r="T108" s="16">
        <v>-231.84375</v>
      </c>
      <c r="U108" s="18">
        <v>26.32</v>
      </c>
      <c r="V108" s="17">
        <v>10368.0</v>
      </c>
      <c r="W108" s="24"/>
    </row>
    <row r="109">
      <c r="A109" s="23" t="s">
        <v>862</v>
      </c>
      <c r="B109" s="14" t="s">
        <v>24</v>
      </c>
      <c r="C109" s="15" t="s">
        <v>120</v>
      </c>
      <c r="D109" s="14" t="s">
        <v>26</v>
      </c>
      <c r="E109" s="14" t="s">
        <v>743</v>
      </c>
      <c r="F109" s="14" t="s">
        <v>205</v>
      </c>
      <c r="G109" s="14">
        <v>212.0</v>
      </c>
      <c r="H109" s="17">
        <v>1083.0</v>
      </c>
      <c r="I109" s="18">
        <v>0.13</v>
      </c>
      <c r="J109" s="19">
        <v>2.5</v>
      </c>
      <c r="K109" s="19" t="s">
        <v>863</v>
      </c>
      <c r="L109" s="14" t="s">
        <v>29</v>
      </c>
      <c r="M109" s="18">
        <v>91.32</v>
      </c>
      <c r="N109" s="18">
        <v>8.68</v>
      </c>
      <c r="O109" s="14" t="s">
        <v>30</v>
      </c>
      <c r="P109" s="20">
        <f t="shared" si="1"/>
        <v>962.6189887</v>
      </c>
      <c r="Q109" s="21">
        <f t="shared" si="2"/>
        <v>157.1940512</v>
      </c>
      <c r="R109" s="16">
        <v>943.0625</v>
      </c>
      <c r="S109" s="16">
        <v>-130.75</v>
      </c>
      <c r="T109" s="16">
        <v>-142.03125</v>
      </c>
      <c r="U109" s="18">
        <v>26.24</v>
      </c>
      <c r="V109" s="17">
        <v>1216.0</v>
      </c>
      <c r="W109" s="24"/>
    </row>
    <row r="110">
      <c r="A110" s="23" t="s">
        <v>864</v>
      </c>
      <c r="B110" s="14" t="s">
        <v>51</v>
      </c>
      <c r="C110" s="15" t="s">
        <v>127</v>
      </c>
      <c r="D110" s="14" t="s">
        <v>59</v>
      </c>
      <c r="E110" s="14" t="s">
        <v>652</v>
      </c>
      <c r="F110" s="14" t="s">
        <v>865</v>
      </c>
      <c r="G110" s="14">
        <v>284.0</v>
      </c>
      <c r="H110" s="17">
        <v>2165.0</v>
      </c>
      <c r="I110" s="18">
        <v>0.32</v>
      </c>
      <c r="J110" s="19">
        <v>17.4</v>
      </c>
      <c r="K110" s="19">
        <v>17.4</v>
      </c>
      <c r="L110" s="14" t="s">
        <v>29</v>
      </c>
      <c r="M110" s="18">
        <v>67.33</v>
      </c>
      <c r="N110" s="18">
        <v>32.67</v>
      </c>
      <c r="O110" s="14" t="s">
        <v>30</v>
      </c>
      <c r="P110" s="20">
        <f t="shared" si="1"/>
        <v>964.1565883</v>
      </c>
      <c r="Q110" s="21">
        <f t="shared" si="2"/>
        <v>194.7541795</v>
      </c>
      <c r="R110" s="16">
        <v>925.625</v>
      </c>
      <c r="S110" s="16">
        <v>-234.96875</v>
      </c>
      <c r="T110" s="16">
        <v>-132.6875</v>
      </c>
      <c r="U110" s="18" t="s">
        <v>38</v>
      </c>
      <c r="V110" s="17">
        <v>1558.0</v>
      </c>
      <c r="W110" s="24"/>
    </row>
    <row r="111">
      <c r="A111" s="23" t="s">
        <v>866</v>
      </c>
      <c r="B111" s="14" t="s">
        <v>47</v>
      </c>
      <c r="C111" s="15" t="s">
        <v>192</v>
      </c>
      <c r="D111" s="14" t="s">
        <v>34</v>
      </c>
      <c r="E111" s="14" t="s">
        <v>655</v>
      </c>
      <c r="F111" s="14" t="s">
        <v>867</v>
      </c>
      <c r="G111" s="14">
        <v>241.0</v>
      </c>
      <c r="H111" s="17">
        <v>1497.0</v>
      </c>
      <c r="I111" s="18">
        <v>0.22</v>
      </c>
      <c r="J111" s="19">
        <v>206.3</v>
      </c>
      <c r="K111" s="19">
        <v>2.8</v>
      </c>
      <c r="L111" s="14" t="s">
        <v>29</v>
      </c>
      <c r="M111" s="18">
        <v>66.95</v>
      </c>
      <c r="N111" s="18">
        <v>33.05</v>
      </c>
      <c r="O111" s="14" t="s">
        <v>30</v>
      </c>
      <c r="P111" s="20">
        <f t="shared" si="1"/>
        <v>965.0845403</v>
      </c>
      <c r="Q111" s="21">
        <f t="shared" si="2"/>
        <v>160.8685046</v>
      </c>
      <c r="R111" s="16">
        <v>940.84375</v>
      </c>
      <c r="S111" s="16">
        <v>-173.9375</v>
      </c>
      <c r="T111" s="16">
        <v>-126.28125</v>
      </c>
      <c r="U111" s="18" t="s">
        <v>38</v>
      </c>
      <c r="V111" s="17">
        <v>10452.0</v>
      </c>
      <c r="W111" s="24"/>
    </row>
    <row r="112">
      <c r="A112" s="23" t="s">
        <v>868</v>
      </c>
      <c r="B112" s="14" t="s">
        <v>51</v>
      </c>
      <c r="C112" s="15" t="s">
        <v>33</v>
      </c>
      <c r="D112" s="14" t="s">
        <v>59</v>
      </c>
      <c r="E112" s="14" t="s">
        <v>665</v>
      </c>
      <c r="F112" s="14" t="s">
        <v>510</v>
      </c>
      <c r="G112" s="14">
        <v>206.0</v>
      </c>
      <c r="H112" s="17">
        <v>1769.0</v>
      </c>
      <c r="I112" s="18">
        <v>0.26</v>
      </c>
      <c r="J112" s="19">
        <v>29.4</v>
      </c>
      <c r="K112" s="19">
        <v>29.4</v>
      </c>
      <c r="L112" s="14" t="s">
        <v>29</v>
      </c>
      <c r="M112" s="18">
        <v>67.2</v>
      </c>
      <c r="N112" s="18">
        <v>32.8</v>
      </c>
      <c r="O112" s="14" t="s">
        <v>30</v>
      </c>
      <c r="P112" s="20">
        <f t="shared" si="1"/>
        <v>965.6430323</v>
      </c>
      <c r="Q112" s="21">
        <f t="shared" si="2"/>
        <v>175.7234627</v>
      </c>
      <c r="R112" s="16">
        <v>950.3125</v>
      </c>
      <c r="S112" s="16">
        <v>-57.625</v>
      </c>
      <c r="T112" s="16">
        <v>-161.40625</v>
      </c>
      <c r="U112" s="18">
        <v>25.27</v>
      </c>
      <c r="V112" s="17">
        <v>2412.0</v>
      </c>
      <c r="W112" s="24"/>
    </row>
    <row r="113">
      <c r="A113" s="23" t="s">
        <v>869</v>
      </c>
      <c r="B113" s="14" t="s">
        <v>51</v>
      </c>
      <c r="C113" s="15" t="s">
        <v>870</v>
      </c>
      <c r="D113" s="14" t="s">
        <v>871</v>
      </c>
      <c r="E113" s="14" t="s">
        <v>655</v>
      </c>
      <c r="F113" s="14" t="s">
        <v>872</v>
      </c>
      <c r="G113" s="14">
        <v>242.0</v>
      </c>
      <c r="H113" s="17">
        <v>1747.0</v>
      </c>
      <c r="I113" s="18">
        <v>0.26</v>
      </c>
      <c r="J113" s="19">
        <v>1.3</v>
      </c>
      <c r="K113" s="19" t="s">
        <v>74</v>
      </c>
      <c r="L113" s="14" t="s">
        <v>61</v>
      </c>
      <c r="M113" s="18">
        <v>67.2</v>
      </c>
      <c r="N113" s="18">
        <v>32.8</v>
      </c>
      <c r="O113" s="14" t="s">
        <v>30</v>
      </c>
      <c r="P113" s="20">
        <f t="shared" si="1"/>
        <v>968.1434235</v>
      </c>
      <c r="Q113" s="21">
        <f t="shared" si="2"/>
        <v>168.8933679</v>
      </c>
      <c r="R113" s="16">
        <v>936.78125</v>
      </c>
      <c r="S113" s="16">
        <v>-184.125</v>
      </c>
      <c r="T113" s="16">
        <v>-160.75</v>
      </c>
      <c r="U113" s="18" t="s">
        <v>38</v>
      </c>
      <c r="V113" s="17">
        <v>4058.0</v>
      </c>
      <c r="W113" s="22" t="s">
        <v>873</v>
      </c>
    </row>
    <row r="114">
      <c r="A114" s="25" t="s">
        <v>874</v>
      </c>
      <c r="B114" s="35" t="s">
        <v>47</v>
      </c>
      <c r="C114" s="36" t="s">
        <v>127</v>
      </c>
      <c r="D114" s="14" t="s">
        <v>59</v>
      </c>
      <c r="E114" s="14" t="s">
        <v>658</v>
      </c>
      <c r="F114" s="35" t="s">
        <v>875</v>
      </c>
      <c r="G114" s="37">
        <v>223.0</v>
      </c>
      <c r="H114" s="38">
        <v>2016.0</v>
      </c>
      <c r="I114" s="39">
        <v>0.3</v>
      </c>
      <c r="J114" s="40">
        <v>17.5</v>
      </c>
      <c r="K114" s="40">
        <v>-17.5</v>
      </c>
      <c r="L114" s="37" t="s">
        <v>29</v>
      </c>
      <c r="M114" s="39">
        <v>66.08</v>
      </c>
      <c r="N114" s="39">
        <v>33.92</v>
      </c>
      <c r="O114" s="14" t="s">
        <v>30</v>
      </c>
      <c r="P114" s="20">
        <f t="shared" si="1"/>
        <v>968.4818026</v>
      </c>
      <c r="Q114" s="21">
        <f t="shared" si="2"/>
        <v>195.9525562</v>
      </c>
      <c r="R114" s="16">
        <v>925.0</v>
      </c>
      <c r="S114" s="16">
        <v>-200.09375</v>
      </c>
      <c r="T114" s="16">
        <v>-205.65625</v>
      </c>
      <c r="U114" s="41">
        <v>26.36</v>
      </c>
      <c r="V114" s="42">
        <v>13053.0</v>
      </c>
      <c r="W114" s="24"/>
    </row>
    <row r="115">
      <c r="A115" s="23" t="s">
        <v>876</v>
      </c>
      <c r="B115" s="14" t="s">
        <v>47</v>
      </c>
      <c r="C115" s="15" t="s">
        <v>877</v>
      </c>
      <c r="D115" s="14" t="s">
        <v>179</v>
      </c>
      <c r="E115" s="14" t="s">
        <v>716</v>
      </c>
      <c r="F115" s="14" t="s">
        <v>878</v>
      </c>
      <c r="G115" s="14">
        <v>237.0</v>
      </c>
      <c r="H115" s="17">
        <v>1510.0</v>
      </c>
      <c r="I115" s="18">
        <v>0.22</v>
      </c>
      <c r="J115" s="19">
        <v>230.0</v>
      </c>
      <c r="K115" s="19">
        <v>0.8</v>
      </c>
      <c r="L115" s="14" t="s">
        <v>29</v>
      </c>
      <c r="M115" s="18">
        <v>67.02</v>
      </c>
      <c r="N115" s="18">
        <v>32.98</v>
      </c>
      <c r="O115" s="14" t="s">
        <v>30</v>
      </c>
      <c r="P115" s="20">
        <f t="shared" si="1"/>
        <v>969.2818847</v>
      </c>
      <c r="Q115" s="21">
        <f t="shared" si="2"/>
        <v>151.1224249</v>
      </c>
      <c r="R115" s="16">
        <v>951.375</v>
      </c>
      <c r="S115" s="16">
        <v>-117.09375</v>
      </c>
      <c r="T115" s="16">
        <v>-143.8125</v>
      </c>
      <c r="U115" s="18" t="s">
        <v>38</v>
      </c>
      <c r="V115" s="17">
        <v>194.0</v>
      </c>
      <c r="W115" s="24"/>
    </row>
    <row r="116">
      <c r="A116" s="23" t="s">
        <v>879</v>
      </c>
      <c r="B116" s="14" t="s">
        <v>47</v>
      </c>
      <c r="C116" s="15" t="s">
        <v>192</v>
      </c>
      <c r="D116" s="14" t="s">
        <v>310</v>
      </c>
      <c r="E116" s="14" t="s">
        <v>665</v>
      </c>
      <c r="F116" s="14" t="s">
        <v>880</v>
      </c>
      <c r="G116" s="14">
        <v>294.0</v>
      </c>
      <c r="H116" s="17">
        <v>1713.0</v>
      </c>
      <c r="I116" s="18">
        <v>0.25</v>
      </c>
      <c r="J116" s="19">
        <v>213.5</v>
      </c>
      <c r="K116" s="19">
        <v>1.6</v>
      </c>
      <c r="L116" s="14" t="s">
        <v>29</v>
      </c>
      <c r="M116" s="18">
        <v>67.05</v>
      </c>
      <c r="N116" s="18">
        <v>32.95</v>
      </c>
      <c r="O116" s="14" t="s">
        <v>30</v>
      </c>
      <c r="P116" s="20">
        <f t="shared" si="1"/>
        <v>969.4370039</v>
      </c>
      <c r="Q116" s="21">
        <f t="shared" si="2"/>
        <v>158.2668614</v>
      </c>
      <c r="R116" s="16">
        <v>943.15625</v>
      </c>
      <c r="S116" s="16">
        <v>-169.46875</v>
      </c>
      <c r="T116" s="16">
        <v>-146.78125</v>
      </c>
      <c r="U116" s="18" t="s">
        <v>38</v>
      </c>
      <c r="V116" s="17">
        <v>248.0</v>
      </c>
      <c r="W116" s="24"/>
    </row>
    <row r="117">
      <c r="A117" s="23" t="s">
        <v>881</v>
      </c>
      <c r="B117" s="14" t="s">
        <v>51</v>
      </c>
      <c r="C117" s="15" t="s">
        <v>246</v>
      </c>
      <c r="D117" s="14" t="s">
        <v>59</v>
      </c>
      <c r="E117" s="14" t="s">
        <v>739</v>
      </c>
      <c r="F117" s="14" t="s">
        <v>882</v>
      </c>
      <c r="G117" s="14">
        <v>294.0</v>
      </c>
      <c r="H117" s="17">
        <v>2576.0</v>
      </c>
      <c r="I117" s="18">
        <v>0.39</v>
      </c>
      <c r="J117" s="19">
        <v>7.4</v>
      </c>
      <c r="K117" s="19" t="s">
        <v>883</v>
      </c>
      <c r="L117" s="14" t="s">
        <v>29</v>
      </c>
      <c r="M117" s="18">
        <v>67.25</v>
      </c>
      <c r="N117" s="18">
        <v>32.75</v>
      </c>
      <c r="O117" s="14" t="s">
        <v>30</v>
      </c>
      <c r="P117" s="20">
        <f t="shared" si="1"/>
        <v>971.7934898</v>
      </c>
      <c r="Q117" s="21">
        <f t="shared" si="2"/>
        <v>181.7995467</v>
      </c>
      <c r="R117" s="16">
        <v>934.125</v>
      </c>
      <c r="S117" s="16">
        <v>-172.125</v>
      </c>
      <c r="T117" s="16">
        <v>-205.34375</v>
      </c>
      <c r="U117" s="18" t="s">
        <v>38</v>
      </c>
      <c r="V117" s="17">
        <v>5754.0</v>
      </c>
      <c r="W117" s="24"/>
    </row>
    <row r="118">
      <c r="A118" s="23" t="s">
        <v>884</v>
      </c>
      <c r="B118" s="14" t="s">
        <v>47</v>
      </c>
      <c r="C118" s="15" t="s">
        <v>84</v>
      </c>
      <c r="D118" s="14" t="s">
        <v>59</v>
      </c>
      <c r="E118" s="14" t="s">
        <v>665</v>
      </c>
      <c r="F118" s="14" t="s">
        <v>885</v>
      </c>
      <c r="G118" s="14">
        <v>239.0</v>
      </c>
      <c r="H118" s="17">
        <v>1491.0</v>
      </c>
      <c r="I118" s="18">
        <v>0.22</v>
      </c>
      <c r="J118" s="19">
        <v>80.9</v>
      </c>
      <c r="K118" s="19" t="s">
        <v>886</v>
      </c>
      <c r="L118" s="14" t="s">
        <v>29</v>
      </c>
      <c r="M118" s="18">
        <v>66.95</v>
      </c>
      <c r="N118" s="18">
        <v>33.06</v>
      </c>
      <c r="O118" s="14" t="s">
        <v>30</v>
      </c>
      <c r="P118" s="20">
        <f t="shared" si="1"/>
        <v>973.8159241</v>
      </c>
      <c r="Q118" s="21">
        <f t="shared" si="2"/>
        <v>158.2978335</v>
      </c>
      <c r="R118" s="16">
        <v>961.28125</v>
      </c>
      <c r="S118" s="16">
        <v>-69.25</v>
      </c>
      <c r="T118" s="16">
        <v>-139.5</v>
      </c>
      <c r="U118" s="18" t="s">
        <v>38</v>
      </c>
      <c r="V118" s="17">
        <v>11100.0</v>
      </c>
      <c r="W118" s="24"/>
    </row>
    <row r="119">
      <c r="A119" s="23" t="s">
        <v>887</v>
      </c>
      <c r="B119" s="14" t="s">
        <v>51</v>
      </c>
      <c r="C119" s="15" t="s">
        <v>192</v>
      </c>
      <c r="D119" s="14" t="s">
        <v>59</v>
      </c>
      <c r="E119" s="14" t="s">
        <v>658</v>
      </c>
      <c r="F119" s="14" t="s">
        <v>888</v>
      </c>
      <c r="G119" s="14">
        <v>279.0</v>
      </c>
      <c r="H119" s="17">
        <v>1103.0</v>
      </c>
      <c r="I119" s="18">
        <v>0.16</v>
      </c>
      <c r="J119" s="19">
        <v>15.7</v>
      </c>
      <c r="K119" s="19">
        <v>15.7</v>
      </c>
      <c r="L119" s="14" t="s">
        <v>29</v>
      </c>
      <c r="M119" s="18">
        <v>67.51</v>
      </c>
      <c r="N119" s="18">
        <v>32.49</v>
      </c>
      <c r="O119" s="14" t="s">
        <v>30</v>
      </c>
      <c r="P119" s="20">
        <f t="shared" si="1"/>
        <v>976.187421</v>
      </c>
      <c r="Q119" s="21">
        <f t="shared" si="2"/>
        <v>141.9368189</v>
      </c>
      <c r="R119" s="16">
        <v>957.6875</v>
      </c>
      <c r="S119" s="16">
        <v>-143.34375</v>
      </c>
      <c r="T119" s="16">
        <v>-123.40625</v>
      </c>
      <c r="U119" s="18" t="s">
        <v>38</v>
      </c>
      <c r="V119" s="17">
        <v>1552.0</v>
      </c>
      <c r="W119" s="24"/>
    </row>
    <row r="120">
      <c r="A120" s="34" t="s">
        <v>889</v>
      </c>
      <c r="B120" s="35" t="s">
        <v>47</v>
      </c>
      <c r="C120" s="36" t="s">
        <v>268</v>
      </c>
      <c r="D120" s="14" t="s">
        <v>310</v>
      </c>
      <c r="E120" s="14" t="s">
        <v>655</v>
      </c>
      <c r="F120" s="35" t="s">
        <v>890</v>
      </c>
      <c r="G120" s="37">
        <v>293.0</v>
      </c>
      <c r="H120" s="38">
        <v>1801.0</v>
      </c>
      <c r="I120" s="39">
        <v>0.26</v>
      </c>
      <c r="J120" s="40">
        <v>251.7</v>
      </c>
      <c r="K120" s="40">
        <v>2.8</v>
      </c>
      <c r="L120" s="37" t="s">
        <v>29</v>
      </c>
      <c r="M120" s="39">
        <v>67.61</v>
      </c>
      <c r="N120" s="39">
        <v>32.39</v>
      </c>
      <c r="O120" s="14" t="s">
        <v>30</v>
      </c>
      <c r="P120" s="20">
        <f t="shared" si="1"/>
        <v>978.5061323</v>
      </c>
      <c r="Q120" s="21">
        <f t="shared" si="2"/>
        <v>168.689147</v>
      </c>
      <c r="R120" s="16">
        <v>948.0625</v>
      </c>
      <c r="S120" s="16">
        <v>-216.9375</v>
      </c>
      <c r="T120" s="16">
        <v>-107.65625</v>
      </c>
      <c r="U120" s="41" t="s">
        <v>38</v>
      </c>
      <c r="V120" s="42">
        <v>12078.0</v>
      </c>
      <c r="W120" s="24"/>
    </row>
    <row r="121">
      <c r="A121" s="23" t="s">
        <v>891</v>
      </c>
      <c r="B121" s="14" t="s">
        <v>51</v>
      </c>
      <c r="C121" s="15" t="s">
        <v>70</v>
      </c>
      <c r="D121" s="14" t="s">
        <v>42</v>
      </c>
      <c r="E121" s="14" t="s">
        <v>652</v>
      </c>
      <c r="F121" s="14" t="s">
        <v>892</v>
      </c>
      <c r="G121" s="14">
        <v>238.0</v>
      </c>
      <c r="H121" s="17">
        <v>1531.0</v>
      </c>
      <c r="I121" s="18">
        <v>0.22</v>
      </c>
      <c r="J121" s="19">
        <v>10.4</v>
      </c>
      <c r="K121" s="19">
        <v>10.4</v>
      </c>
      <c r="L121" s="14" t="s">
        <v>29</v>
      </c>
      <c r="M121" s="18">
        <v>67.63</v>
      </c>
      <c r="N121" s="18">
        <v>32.37</v>
      </c>
      <c r="O121" s="14" t="s">
        <v>30</v>
      </c>
      <c r="P121" s="20">
        <f t="shared" si="1"/>
        <v>980.7359969</v>
      </c>
      <c r="Q121" s="21">
        <f t="shared" si="2"/>
        <v>144.7925644</v>
      </c>
      <c r="R121" s="16">
        <v>957.03125</v>
      </c>
      <c r="S121" s="16">
        <v>-142.0</v>
      </c>
      <c r="T121" s="16">
        <v>-160.53125</v>
      </c>
      <c r="U121" s="18">
        <v>26.26</v>
      </c>
      <c r="V121" s="17">
        <v>330.0</v>
      </c>
      <c r="W121" s="24"/>
    </row>
    <row r="122">
      <c r="A122" s="23" t="s">
        <v>893</v>
      </c>
      <c r="B122" s="14" t="s">
        <v>47</v>
      </c>
      <c r="C122" s="15" t="s">
        <v>737</v>
      </c>
      <c r="D122" s="14" t="s">
        <v>310</v>
      </c>
      <c r="E122" s="14" t="s">
        <v>716</v>
      </c>
      <c r="F122" s="14" t="s">
        <v>894</v>
      </c>
      <c r="G122" s="14">
        <v>242.0</v>
      </c>
      <c r="H122" s="17">
        <v>2477.0</v>
      </c>
      <c r="I122" s="18">
        <v>0.38</v>
      </c>
      <c r="J122" s="19">
        <v>266.4</v>
      </c>
      <c r="K122" s="19">
        <v>0.9</v>
      </c>
      <c r="L122" s="14" t="s">
        <v>29</v>
      </c>
      <c r="M122" s="18">
        <v>66.38</v>
      </c>
      <c r="N122" s="18">
        <v>33.62</v>
      </c>
      <c r="O122" s="14" t="s">
        <v>30</v>
      </c>
      <c r="P122" s="20">
        <f t="shared" si="1"/>
        <v>982.1943033</v>
      </c>
      <c r="Q122" s="21">
        <f t="shared" si="2"/>
        <v>163.9161401</v>
      </c>
      <c r="R122" s="16">
        <v>954.21875</v>
      </c>
      <c r="S122" s="16">
        <v>-212.5625</v>
      </c>
      <c r="T122" s="16">
        <v>-94.8125</v>
      </c>
      <c r="U122" s="18" t="s">
        <v>38</v>
      </c>
      <c r="V122" s="17">
        <v>428.0</v>
      </c>
      <c r="W122" s="24"/>
    </row>
    <row r="123">
      <c r="A123" s="23" t="s">
        <v>895</v>
      </c>
      <c r="B123" s="14" t="s">
        <v>51</v>
      </c>
      <c r="C123" s="15" t="s">
        <v>33</v>
      </c>
      <c r="D123" s="14" t="s">
        <v>59</v>
      </c>
      <c r="E123" s="14" t="s">
        <v>739</v>
      </c>
      <c r="F123" s="14" t="s">
        <v>896</v>
      </c>
      <c r="G123" s="14">
        <v>279.0</v>
      </c>
      <c r="H123" s="17">
        <v>1238.0</v>
      </c>
      <c r="I123" s="18">
        <v>0.18</v>
      </c>
      <c r="J123" s="19">
        <v>8.3</v>
      </c>
      <c r="K123" s="19">
        <v>8.3</v>
      </c>
      <c r="L123" s="14" t="s">
        <v>29</v>
      </c>
      <c r="M123" s="18">
        <v>67.03</v>
      </c>
      <c r="N123" s="18">
        <v>32.97</v>
      </c>
      <c r="O123" s="14" t="s">
        <v>30</v>
      </c>
      <c r="P123" s="20">
        <f t="shared" si="1"/>
        <v>984.9877106</v>
      </c>
      <c r="Q123" s="21">
        <f t="shared" si="2"/>
        <v>137.7429565</v>
      </c>
      <c r="R123" s="16">
        <v>963.03125</v>
      </c>
      <c r="S123" s="16">
        <v>-165.1875</v>
      </c>
      <c r="T123" s="16">
        <v>-124.4375</v>
      </c>
      <c r="U123" s="18">
        <v>27.69</v>
      </c>
      <c r="V123" s="17">
        <v>6130.0</v>
      </c>
      <c r="W123" s="24"/>
    </row>
    <row r="124">
      <c r="A124" s="23" t="s">
        <v>897</v>
      </c>
      <c r="B124" s="14" t="s">
        <v>51</v>
      </c>
      <c r="C124" s="15" t="s">
        <v>33</v>
      </c>
      <c r="D124" s="14" t="s">
        <v>59</v>
      </c>
      <c r="E124" s="14" t="s">
        <v>739</v>
      </c>
      <c r="F124" s="14" t="s">
        <v>898</v>
      </c>
      <c r="G124" s="14">
        <v>245.0</v>
      </c>
      <c r="H124" s="17">
        <v>2012.0</v>
      </c>
      <c r="I124" s="18">
        <v>0.3</v>
      </c>
      <c r="J124" s="19">
        <v>26.1</v>
      </c>
      <c r="K124" s="19" t="s">
        <v>899</v>
      </c>
      <c r="L124" s="14" t="s">
        <v>29</v>
      </c>
      <c r="M124" s="18">
        <v>66.97</v>
      </c>
      <c r="N124" s="18">
        <v>33.03</v>
      </c>
      <c r="O124" s="14" t="s">
        <v>30</v>
      </c>
      <c r="P124" s="20">
        <f t="shared" si="1"/>
        <v>986.6366232</v>
      </c>
      <c r="Q124" s="21">
        <f t="shared" si="2"/>
        <v>149.0929476</v>
      </c>
      <c r="R124" s="16">
        <v>967.28125</v>
      </c>
      <c r="S124" s="16">
        <v>-180.3125</v>
      </c>
      <c r="T124" s="16">
        <v>-72.84375</v>
      </c>
      <c r="U124" s="18" t="s">
        <v>38</v>
      </c>
      <c r="V124" s="17">
        <v>4566.0</v>
      </c>
      <c r="W124" s="24"/>
    </row>
    <row r="125">
      <c r="A125" s="23" t="s">
        <v>900</v>
      </c>
      <c r="B125" s="14" t="s">
        <v>51</v>
      </c>
      <c r="C125" s="15" t="s">
        <v>192</v>
      </c>
      <c r="D125" s="14" t="s">
        <v>59</v>
      </c>
      <c r="E125" s="14" t="s">
        <v>655</v>
      </c>
      <c r="F125" s="14" t="s">
        <v>901</v>
      </c>
      <c r="G125" s="14">
        <v>246.0</v>
      </c>
      <c r="H125" s="17">
        <v>1073.0</v>
      </c>
      <c r="I125" s="18">
        <v>0.15</v>
      </c>
      <c r="J125" s="19">
        <v>8.8</v>
      </c>
      <c r="K125" s="19">
        <v>8.8</v>
      </c>
      <c r="L125" s="14" t="s">
        <v>29</v>
      </c>
      <c r="M125" s="18">
        <v>67.47</v>
      </c>
      <c r="N125" s="18">
        <v>32.53</v>
      </c>
      <c r="O125" s="14" t="s">
        <v>30</v>
      </c>
      <c r="P125" s="20">
        <f t="shared" si="1"/>
        <v>987.7024095</v>
      </c>
      <c r="Q125" s="21">
        <f t="shared" si="2"/>
        <v>144.5759188</v>
      </c>
      <c r="R125" s="16">
        <v>977.90625</v>
      </c>
      <c r="S125" s="16">
        <v>-126.21875</v>
      </c>
      <c r="T125" s="16">
        <v>-57.65625</v>
      </c>
      <c r="U125" s="18" t="s">
        <v>38</v>
      </c>
      <c r="V125" s="17">
        <v>398.0</v>
      </c>
      <c r="W125" s="24"/>
    </row>
    <row r="126">
      <c r="A126" s="23" t="s">
        <v>902</v>
      </c>
      <c r="B126" s="14" t="s">
        <v>24</v>
      </c>
      <c r="C126" s="15" t="s">
        <v>190</v>
      </c>
      <c r="D126" s="14" t="s">
        <v>26</v>
      </c>
      <c r="E126" s="14" t="s">
        <v>716</v>
      </c>
      <c r="F126" s="14" t="s">
        <v>356</v>
      </c>
      <c r="G126" s="14">
        <v>203.0</v>
      </c>
      <c r="H126" s="17">
        <v>1057.0</v>
      </c>
      <c r="I126" s="18">
        <v>0.12</v>
      </c>
      <c r="J126" s="19">
        <v>2.1</v>
      </c>
      <c r="K126" s="19">
        <v>2.1</v>
      </c>
      <c r="L126" s="14" t="s">
        <v>29</v>
      </c>
      <c r="M126" s="18">
        <v>91.06</v>
      </c>
      <c r="N126" s="18">
        <v>8.94</v>
      </c>
      <c r="O126" s="14" t="s">
        <v>30</v>
      </c>
      <c r="P126" s="20">
        <f t="shared" si="1"/>
        <v>988.5409925</v>
      </c>
      <c r="Q126" s="21">
        <f t="shared" si="2"/>
        <v>132.8089007</v>
      </c>
      <c r="R126" s="16">
        <v>966.90625</v>
      </c>
      <c r="S126" s="16">
        <v>-158.0</v>
      </c>
      <c r="T126" s="16">
        <v>-131.6875</v>
      </c>
      <c r="U126" s="18">
        <v>26.69</v>
      </c>
      <c r="V126" s="17">
        <v>4124.0</v>
      </c>
      <c r="W126" s="24"/>
    </row>
    <row r="127">
      <c r="A127" s="23" t="s">
        <v>903</v>
      </c>
      <c r="B127" s="14" t="s">
        <v>51</v>
      </c>
      <c r="C127" s="15" t="s">
        <v>153</v>
      </c>
      <c r="D127" s="14" t="s">
        <v>59</v>
      </c>
      <c r="E127" s="14" t="s">
        <v>716</v>
      </c>
      <c r="F127" s="14" t="s">
        <v>904</v>
      </c>
      <c r="G127" s="14">
        <v>273.0</v>
      </c>
      <c r="H127" s="17">
        <v>2128.0</v>
      </c>
      <c r="I127" s="18">
        <v>0.32</v>
      </c>
      <c r="J127" s="19">
        <v>14.9</v>
      </c>
      <c r="K127" s="19">
        <v>14.8</v>
      </c>
      <c r="L127" s="14" t="s">
        <v>29</v>
      </c>
      <c r="M127" s="18">
        <v>66.41</v>
      </c>
      <c r="N127" s="18">
        <v>33.59</v>
      </c>
      <c r="O127" s="14" t="s">
        <v>30</v>
      </c>
      <c r="P127" s="20">
        <f t="shared" si="1"/>
        <v>988.5902155</v>
      </c>
      <c r="Q127" s="21">
        <f t="shared" si="2"/>
        <v>139.8109668</v>
      </c>
      <c r="R127" s="16">
        <v>970.375</v>
      </c>
      <c r="S127" s="16">
        <v>-99.5625</v>
      </c>
      <c r="T127" s="16">
        <v>-160.53125</v>
      </c>
      <c r="U127" s="18">
        <v>26.35</v>
      </c>
      <c r="V127" s="17">
        <v>3944.0</v>
      </c>
      <c r="W127" s="24"/>
    </row>
    <row r="128">
      <c r="A128" s="23" t="s">
        <v>905</v>
      </c>
      <c r="B128" s="14" t="s">
        <v>24</v>
      </c>
      <c r="C128" s="15" t="s">
        <v>906</v>
      </c>
      <c r="D128" s="14" t="s">
        <v>80</v>
      </c>
      <c r="E128" s="14" t="s">
        <v>716</v>
      </c>
      <c r="F128" s="14" t="s">
        <v>907</v>
      </c>
      <c r="G128" s="14">
        <v>219.0</v>
      </c>
      <c r="H128" s="17">
        <v>1095.0</v>
      </c>
      <c r="I128" s="18">
        <v>0.13</v>
      </c>
      <c r="J128" s="19">
        <v>2.1</v>
      </c>
      <c r="K128" s="19">
        <v>2.1</v>
      </c>
      <c r="L128" s="14" t="s">
        <v>61</v>
      </c>
      <c r="M128" s="18">
        <v>90.9</v>
      </c>
      <c r="N128" s="18">
        <v>9.1</v>
      </c>
      <c r="O128" s="14" t="s">
        <v>30</v>
      </c>
      <c r="P128" s="20">
        <f t="shared" si="1"/>
        <v>988.8507914</v>
      </c>
      <c r="Q128" s="21">
        <f t="shared" si="2"/>
        <v>167.7169566</v>
      </c>
      <c r="R128" s="16">
        <v>951.1875</v>
      </c>
      <c r="S128" s="16">
        <v>-223.25</v>
      </c>
      <c r="T128" s="16">
        <v>-152.40625</v>
      </c>
      <c r="U128" s="18">
        <v>25.94</v>
      </c>
      <c r="V128" s="17">
        <v>5924.0</v>
      </c>
      <c r="W128" s="24"/>
    </row>
    <row r="129">
      <c r="A129" s="23" t="s">
        <v>908</v>
      </c>
      <c r="B129" s="14" t="s">
        <v>51</v>
      </c>
      <c r="C129" s="15" t="s">
        <v>153</v>
      </c>
      <c r="D129" s="14" t="s">
        <v>59</v>
      </c>
      <c r="E129" s="14" t="s">
        <v>655</v>
      </c>
      <c r="F129" s="14" t="s">
        <v>909</v>
      </c>
      <c r="G129" s="14">
        <v>274.0</v>
      </c>
      <c r="H129" s="17">
        <v>1732.0</v>
      </c>
      <c r="I129" s="18">
        <v>0.25</v>
      </c>
      <c r="J129" s="19">
        <v>43.1</v>
      </c>
      <c r="K129" s="19">
        <v>43.1</v>
      </c>
      <c r="L129" s="14" t="s">
        <v>29</v>
      </c>
      <c r="M129" s="18">
        <v>67.68</v>
      </c>
      <c r="N129" s="18">
        <v>32.32</v>
      </c>
      <c r="O129" s="14" t="s">
        <v>30</v>
      </c>
      <c r="P129" s="20">
        <f t="shared" si="1"/>
        <v>991.0398082</v>
      </c>
      <c r="Q129" s="21">
        <f t="shared" si="2"/>
        <v>147.679317</v>
      </c>
      <c r="R129" s="16">
        <v>962.15625</v>
      </c>
      <c r="S129" s="16">
        <v>-144.46875</v>
      </c>
      <c r="T129" s="16">
        <v>-188.53125</v>
      </c>
      <c r="U129" s="18">
        <v>25.58</v>
      </c>
      <c r="V129" s="17">
        <v>400.0</v>
      </c>
      <c r="W129" s="24"/>
    </row>
    <row r="130">
      <c r="A130" s="23" t="s">
        <v>910</v>
      </c>
      <c r="B130" s="14" t="s">
        <v>24</v>
      </c>
      <c r="C130" s="15" t="s">
        <v>737</v>
      </c>
      <c r="D130" s="14" t="s">
        <v>310</v>
      </c>
      <c r="E130" s="14" t="s">
        <v>658</v>
      </c>
      <c r="F130" s="14" t="s">
        <v>911</v>
      </c>
      <c r="G130" s="14">
        <v>297.0</v>
      </c>
      <c r="H130" s="17">
        <v>2430.0</v>
      </c>
      <c r="I130" s="18">
        <v>0.36</v>
      </c>
      <c r="J130" s="19">
        <v>215.3</v>
      </c>
      <c r="K130" s="19">
        <v>1.8</v>
      </c>
      <c r="L130" s="14" t="s">
        <v>29</v>
      </c>
      <c r="M130" s="18">
        <v>67.54</v>
      </c>
      <c r="N130" s="18">
        <v>32.46</v>
      </c>
      <c r="O130" s="14" t="s">
        <v>30</v>
      </c>
      <c r="P130" s="20">
        <f t="shared" si="1"/>
        <v>991.1689506</v>
      </c>
      <c r="Q130" s="21">
        <f t="shared" si="2"/>
        <v>136.8663382</v>
      </c>
      <c r="R130" s="16">
        <v>975.78125</v>
      </c>
      <c r="S130" s="16">
        <v>-156.8125</v>
      </c>
      <c r="T130" s="16">
        <v>-75.34375</v>
      </c>
      <c r="U130" s="18" t="s">
        <v>38</v>
      </c>
      <c r="V130" s="17">
        <v>1678.0</v>
      </c>
      <c r="W130" s="24"/>
    </row>
    <row r="131">
      <c r="A131" s="23" t="s">
        <v>912</v>
      </c>
      <c r="B131" s="14" t="s">
        <v>51</v>
      </c>
      <c r="C131" s="15" t="s">
        <v>246</v>
      </c>
      <c r="D131" s="14" t="s">
        <v>59</v>
      </c>
      <c r="E131" s="14" t="s">
        <v>739</v>
      </c>
      <c r="F131" s="14" t="s">
        <v>913</v>
      </c>
      <c r="G131" s="14">
        <v>278.0</v>
      </c>
      <c r="H131" s="17">
        <v>1563.0</v>
      </c>
      <c r="I131" s="18">
        <v>0.23</v>
      </c>
      <c r="J131" s="19">
        <v>17.1</v>
      </c>
      <c r="K131" s="19">
        <v>17.1</v>
      </c>
      <c r="L131" s="14" t="s">
        <v>29</v>
      </c>
      <c r="M131" s="18">
        <v>67.52</v>
      </c>
      <c r="N131" s="18">
        <v>32.48</v>
      </c>
      <c r="O131" s="14" t="s">
        <v>30</v>
      </c>
      <c r="P131" s="20">
        <f t="shared" si="1"/>
        <v>991.2567795</v>
      </c>
      <c r="Q131" s="21">
        <f t="shared" si="2"/>
        <v>150.0671627</v>
      </c>
      <c r="R131" s="16">
        <v>962.84375</v>
      </c>
      <c r="S131" s="16">
        <v>-132.78125</v>
      </c>
      <c r="T131" s="16">
        <v>-194.65625</v>
      </c>
      <c r="U131" s="18" t="s">
        <v>38</v>
      </c>
      <c r="V131" s="17">
        <v>13050.0</v>
      </c>
      <c r="W131" s="24"/>
    </row>
    <row r="132">
      <c r="A132" s="23" t="s">
        <v>914</v>
      </c>
      <c r="B132" s="14" t="s">
        <v>51</v>
      </c>
      <c r="C132" s="15" t="s">
        <v>99</v>
      </c>
      <c r="D132" s="14" t="s">
        <v>42</v>
      </c>
      <c r="E132" s="14" t="s">
        <v>665</v>
      </c>
      <c r="F132" s="14" t="s">
        <v>915</v>
      </c>
      <c r="G132" s="14">
        <v>222.0</v>
      </c>
      <c r="H132" s="17">
        <v>1410.0</v>
      </c>
      <c r="I132" s="18">
        <v>0.2</v>
      </c>
      <c r="J132" s="19">
        <v>12.8</v>
      </c>
      <c r="K132" s="19">
        <v>12.8</v>
      </c>
      <c r="L132" s="14" t="s">
        <v>29</v>
      </c>
      <c r="M132" s="18">
        <v>66.95</v>
      </c>
      <c r="N132" s="18">
        <v>33.05</v>
      </c>
      <c r="O132" s="14" t="s">
        <v>30</v>
      </c>
      <c r="P132" s="20">
        <f t="shared" si="1"/>
        <v>1002.084744</v>
      </c>
      <c r="Q132" s="21">
        <f t="shared" si="2"/>
        <v>140.0454795</v>
      </c>
      <c r="R132" s="16">
        <v>986.21875</v>
      </c>
      <c r="S132" s="16">
        <v>-69.53125</v>
      </c>
      <c r="T132" s="16">
        <v>-163.4375</v>
      </c>
      <c r="U132" s="18" t="s">
        <v>38</v>
      </c>
      <c r="V132" s="17">
        <v>464.0</v>
      </c>
      <c r="W132" s="24"/>
    </row>
    <row r="133">
      <c r="A133" s="34" t="s">
        <v>916</v>
      </c>
      <c r="B133" s="35" t="s">
        <v>47</v>
      </c>
      <c r="C133" s="36" t="s">
        <v>192</v>
      </c>
      <c r="D133" s="14" t="s">
        <v>34</v>
      </c>
      <c r="E133" s="14" t="s">
        <v>739</v>
      </c>
      <c r="F133" s="35" t="s">
        <v>917</v>
      </c>
      <c r="G133" s="37">
        <v>233.0</v>
      </c>
      <c r="H133" s="38">
        <v>1406.0</v>
      </c>
      <c r="I133" s="39">
        <v>0.2</v>
      </c>
      <c r="J133" s="40">
        <v>128.4</v>
      </c>
      <c r="K133" s="40">
        <v>1.0</v>
      </c>
      <c r="L133" s="37" t="s">
        <v>29</v>
      </c>
      <c r="M133" s="39">
        <v>66.8</v>
      </c>
      <c r="N133" s="39">
        <v>33.2</v>
      </c>
      <c r="O133" s="14" t="s">
        <v>30</v>
      </c>
      <c r="P133" s="20">
        <f t="shared" si="1"/>
        <v>1004.169389</v>
      </c>
      <c r="Q133" s="21">
        <f t="shared" si="2"/>
        <v>131.4518983</v>
      </c>
      <c r="R133" s="16">
        <v>988.90625</v>
      </c>
      <c r="S133" s="16">
        <v>-78.6875</v>
      </c>
      <c r="T133" s="16">
        <v>-155.65625</v>
      </c>
      <c r="U133" s="41" t="s">
        <v>38</v>
      </c>
      <c r="V133" s="42">
        <v>9308.0</v>
      </c>
      <c r="W133" s="24"/>
    </row>
    <row r="134">
      <c r="A134" s="23" t="s">
        <v>918</v>
      </c>
      <c r="B134" s="14" t="s">
        <v>24</v>
      </c>
      <c r="C134" s="15" t="s">
        <v>186</v>
      </c>
      <c r="D134" s="14" t="s">
        <v>80</v>
      </c>
      <c r="E134" s="14" t="s">
        <v>743</v>
      </c>
      <c r="F134" s="14" t="s">
        <v>631</v>
      </c>
      <c r="G134" s="14">
        <v>274.0</v>
      </c>
      <c r="H134" s="17">
        <v>1359.0</v>
      </c>
      <c r="I134" s="18">
        <v>0.16</v>
      </c>
      <c r="J134" s="19">
        <v>0.9</v>
      </c>
      <c r="K134" s="19">
        <v>0.9</v>
      </c>
      <c r="L134" s="14" t="s">
        <v>61</v>
      </c>
      <c r="M134" s="18">
        <v>91.24</v>
      </c>
      <c r="N134" s="18">
        <v>8.77</v>
      </c>
      <c r="O134" s="14" t="s">
        <v>30</v>
      </c>
      <c r="P134" s="20">
        <f t="shared" si="1"/>
        <v>1005.595171</v>
      </c>
      <c r="Q134" s="21">
        <f t="shared" si="2"/>
        <v>158.3754748</v>
      </c>
      <c r="R134" s="16">
        <v>975.3125</v>
      </c>
      <c r="S134" s="16">
        <v>-103.1875</v>
      </c>
      <c r="T134" s="16">
        <v>-222.125</v>
      </c>
      <c r="U134" s="18">
        <v>28.27</v>
      </c>
      <c r="V134" s="17">
        <v>4070.0</v>
      </c>
      <c r="W134" s="24"/>
    </row>
    <row r="135">
      <c r="A135" s="23" t="s">
        <v>919</v>
      </c>
      <c r="B135" s="14" t="s">
        <v>24</v>
      </c>
      <c r="C135" s="15" t="s">
        <v>127</v>
      </c>
      <c r="D135" s="14" t="s">
        <v>59</v>
      </c>
      <c r="E135" s="14" t="s">
        <v>652</v>
      </c>
      <c r="F135" s="14" t="s">
        <v>920</v>
      </c>
      <c r="G135" s="14">
        <v>201.0</v>
      </c>
      <c r="H135" s="17">
        <v>1555.0</v>
      </c>
      <c r="I135" s="18">
        <v>0.23</v>
      </c>
      <c r="J135" s="19">
        <v>66.9</v>
      </c>
      <c r="K135" s="19" t="s">
        <v>921</v>
      </c>
      <c r="L135" s="14" t="s">
        <v>29</v>
      </c>
      <c r="M135" s="18">
        <v>67.29</v>
      </c>
      <c r="N135" s="18">
        <v>32.71</v>
      </c>
      <c r="O135" s="14" t="s">
        <v>30</v>
      </c>
      <c r="P135" s="20">
        <f t="shared" si="1"/>
        <v>1007.915164</v>
      </c>
      <c r="Q135" s="21">
        <f t="shared" si="2"/>
        <v>132.7046106</v>
      </c>
      <c r="R135" s="16">
        <v>981.125</v>
      </c>
      <c r="S135" s="16">
        <v>-202.65625</v>
      </c>
      <c r="T135" s="16">
        <v>-110.53125</v>
      </c>
      <c r="U135" s="18" t="s">
        <v>38</v>
      </c>
      <c r="V135" s="17">
        <v>916.0</v>
      </c>
      <c r="W135" s="24"/>
    </row>
    <row r="136">
      <c r="A136" s="23" t="s">
        <v>922</v>
      </c>
      <c r="B136" s="14" t="s">
        <v>524</v>
      </c>
      <c r="C136" s="15" t="s">
        <v>923</v>
      </c>
      <c r="D136" s="14" t="s">
        <v>80</v>
      </c>
      <c r="E136" s="14" t="s">
        <v>652</v>
      </c>
      <c r="F136" s="14" t="s">
        <v>924</v>
      </c>
      <c r="G136" s="14">
        <v>290.0</v>
      </c>
      <c r="H136" s="17">
        <v>1327.0</v>
      </c>
      <c r="I136" s="18">
        <v>0.16</v>
      </c>
      <c r="J136" s="19">
        <v>1.2</v>
      </c>
      <c r="K136" s="19" t="s">
        <v>505</v>
      </c>
      <c r="L136" s="14" t="s">
        <v>61</v>
      </c>
      <c r="M136" s="18">
        <v>91.13</v>
      </c>
      <c r="N136" s="18">
        <v>8.87</v>
      </c>
      <c r="O136" s="14" t="s">
        <v>30</v>
      </c>
      <c r="P136" s="20">
        <f t="shared" si="1"/>
        <v>1009.798643</v>
      </c>
      <c r="Q136" s="21">
        <f t="shared" si="2"/>
        <v>134.2789228</v>
      </c>
      <c r="R136" s="16">
        <v>979.46875</v>
      </c>
      <c r="S136" s="16">
        <v>-207.40625</v>
      </c>
      <c r="T136" s="16">
        <v>-131.59375</v>
      </c>
      <c r="U136" s="18">
        <v>27.36</v>
      </c>
      <c r="V136" s="17">
        <v>660.0</v>
      </c>
      <c r="W136" s="24"/>
    </row>
    <row r="137">
      <c r="A137" s="23" t="s">
        <v>925</v>
      </c>
      <c r="B137" s="14" t="s">
        <v>51</v>
      </c>
      <c r="C137" s="15" t="s">
        <v>33</v>
      </c>
      <c r="D137" s="14" t="s">
        <v>42</v>
      </c>
      <c r="E137" s="14" t="s">
        <v>665</v>
      </c>
      <c r="F137" s="14" t="s">
        <v>926</v>
      </c>
      <c r="G137" s="14">
        <v>240.0</v>
      </c>
      <c r="H137" s="17">
        <v>1990.0</v>
      </c>
      <c r="I137" s="18">
        <v>0.29</v>
      </c>
      <c r="J137" s="19">
        <v>7.4</v>
      </c>
      <c r="K137" s="19" t="s">
        <v>883</v>
      </c>
      <c r="L137" s="14" t="s">
        <v>29</v>
      </c>
      <c r="M137" s="18">
        <v>67.28</v>
      </c>
      <c r="N137" s="18">
        <v>32.72</v>
      </c>
      <c r="O137" s="14" t="s">
        <v>30</v>
      </c>
      <c r="P137" s="20">
        <f t="shared" si="1"/>
        <v>1015.839318</v>
      </c>
      <c r="Q137" s="21">
        <f t="shared" si="2"/>
        <v>150.9990364</v>
      </c>
      <c r="R137" s="16">
        <v>977.0</v>
      </c>
      <c r="S137" s="16">
        <v>-233.625</v>
      </c>
      <c r="T137" s="16">
        <v>-151.0625</v>
      </c>
      <c r="U137" s="18">
        <v>27.17</v>
      </c>
      <c r="V137" s="17">
        <v>1604.0</v>
      </c>
      <c r="W137" s="24"/>
    </row>
    <row r="138">
      <c r="A138" s="23" t="s">
        <v>927</v>
      </c>
      <c r="B138" s="14" t="s">
        <v>24</v>
      </c>
      <c r="C138" s="15" t="s">
        <v>410</v>
      </c>
      <c r="D138" s="14" t="s">
        <v>80</v>
      </c>
      <c r="E138" s="14" t="s">
        <v>665</v>
      </c>
      <c r="F138" s="14" t="s">
        <v>840</v>
      </c>
      <c r="G138" s="14">
        <v>238.0</v>
      </c>
      <c r="H138" s="17">
        <v>1147.0</v>
      </c>
      <c r="I138" s="18">
        <v>0.14</v>
      </c>
      <c r="J138" s="19">
        <v>1.4</v>
      </c>
      <c r="K138" s="19" t="s">
        <v>135</v>
      </c>
      <c r="L138" s="14" t="s">
        <v>61</v>
      </c>
      <c r="M138" s="18">
        <v>91.02</v>
      </c>
      <c r="N138" s="18">
        <v>8.98</v>
      </c>
      <c r="O138" s="14" t="s">
        <v>30</v>
      </c>
      <c r="P138" s="20">
        <f t="shared" si="1"/>
        <v>1016.109608</v>
      </c>
      <c r="Q138" s="21">
        <f t="shared" si="2"/>
        <v>142.4498164</v>
      </c>
      <c r="R138" s="14">
        <v>991.875</v>
      </c>
      <c r="S138" s="14">
        <v>-84.625</v>
      </c>
      <c r="T138" s="14">
        <v>-203.71875</v>
      </c>
      <c r="U138" s="18">
        <v>29.46</v>
      </c>
      <c r="V138" s="17">
        <v>3278.0</v>
      </c>
      <c r="W138" s="22"/>
    </row>
    <row r="139">
      <c r="A139" s="23" t="s">
        <v>116</v>
      </c>
      <c r="B139" s="14" t="s">
        <v>24</v>
      </c>
      <c r="C139" s="15" t="s">
        <v>33</v>
      </c>
      <c r="D139" s="14" t="s">
        <v>34</v>
      </c>
      <c r="E139" s="14" t="s">
        <v>655</v>
      </c>
      <c r="F139" s="14" t="s">
        <v>118</v>
      </c>
      <c r="G139" s="14">
        <v>287.0</v>
      </c>
      <c r="H139" s="17">
        <v>2123.0</v>
      </c>
      <c r="I139" s="18">
        <v>0.32</v>
      </c>
      <c r="J139" s="19">
        <v>172.6</v>
      </c>
      <c r="K139" s="19">
        <v>0.6</v>
      </c>
      <c r="L139" s="14" t="s">
        <v>29</v>
      </c>
      <c r="M139" s="18">
        <v>66.15</v>
      </c>
      <c r="N139" s="18">
        <v>33.85</v>
      </c>
      <c r="O139" s="14" t="s">
        <v>30</v>
      </c>
      <c r="P139" s="20">
        <f t="shared" si="1"/>
        <v>1016.394425</v>
      </c>
      <c r="Q139" s="21">
        <f t="shared" si="2"/>
        <v>122.1376377</v>
      </c>
      <c r="R139" s="16">
        <v>1000.65625</v>
      </c>
      <c r="S139" s="16">
        <v>-166.21875</v>
      </c>
      <c r="T139" s="16">
        <v>-64.15625</v>
      </c>
      <c r="U139" s="18" t="s">
        <v>38</v>
      </c>
      <c r="V139" s="17">
        <v>1924.0</v>
      </c>
      <c r="W139" s="22" t="s">
        <v>768</v>
      </c>
    </row>
    <row r="140">
      <c r="A140" s="23" t="s">
        <v>928</v>
      </c>
      <c r="B140" s="14" t="s">
        <v>24</v>
      </c>
      <c r="C140" s="15" t="s">
        <v>500</v>
      </c>
      <c r="D140" s="14" t="s">
        <v>80</v>
      </c>
      <c r="E140" s="14" t="s">
        <v>665</v>
      </c>
      <c r="F140" s="14" t="s">
        <v>418</v>
      </c>
      <c r="G140" s="14">
        <v>236.0</v>
      </c>
      <c r="H140" s="17">
        <v>1036.0</v>
      </c>
      <c r="I140" s="18">
        <v>0.12</v>
      </c>
      <c r="J140" s="19">
        <v>4.7</v>
      </c>
      <c r="K140" s="19">
        <v>4.6</v>
      </c>
      <c r="L140" s="14" t="s">
        <v>29</v>
      </c>
      <c r="M140" s="18">
        <v>90.99</v>
      </c>
      <c r="N140" s="18">
        <v>9.01</v>
      </c>
      <c r="O140" s="14" t="s">
        <v>30</v>
      </c>
      <c r="P140" s="20">
        <f t="shared" si="1"/>
        <v>1019.07952</v>
      </c>
      <c r="Q140" s="21">
        <f t="shared" si="2"/>
        <v>119.971306</v>
      </c>
      <c r="R140" s="16">
        <v>989.28125</v>
      </c>
      <c r="S140" s="16">
        <v>-170.8125</v>
      </c>
      <c r="T140" s="16">
        <v>-175.125</v>
      </c>
      <c r="U140" s="18">
        <v>27.09</v>
      </c>
      <c r="V140" s="17">
        <v>7402.0</v>
      </c>
      <c r="W140" s="24"/>
    </row>
    <row r="141">
      <c r="A141" s="23" t="s">
        <v>126</v>
      </c>
      <c r="B141" s="14" t="s">
        <v>51</v>
      </c>
      <c r="C141" s="15" t="s">
        <v>127</v>
      </c>
      <c r="D141" s="14" t="s">
        <v>42</v>
      </c>
      <c r="E141" s="14" t="s">
        <v>655</v>
      </c>
      <c r="F141" s="14" t="s">
        <v>129</v>
      </c>
      <c r="G141" s="14">
        <v>294.0</v>
      </c>
      <c r="H141" s="17">
        <v>1459.0</v>
      </c>
      <c r="I141" s="18">
        <v>0.21</v>
      </c>
      <c r="J141" s="19">
        <v>4.0</v>
      </c>
      <c r="K141" s="19" t="s">
        <v>130</v>
      </c>
      <c r="L141" s="14" t="s">
        <v>29</v>
      </c>
      <c r="M141" s="18">
        <v>67.06</v>
      </c>
      <c r="N141" s="18">
        <v>32.94</v>
      </c>
      <c r="O141" s="14" t="s">
        <v>30</v>
      </c>
      <c r="P141" s="20">
        <f t="shared" si="1"/>
        <v>1025.524626</v>
      </c>
      <c r="Q141" s="21">
        <f t="shared" si="2"/>
        <v>120.7741832</v>
      </c>
      <c r="R141" s="16">
        <v>993.0625</v>
      </c>
      <c r="S141" s="16">
        <v>-188.1875</v>
      </c>
      <c r="T141" s="16">
        <v>-173.53125</v>
      </c>
      <c r="U141" s="18">
        <v>26.21</v>
      </c>
      <c r="V141" s="17">
        <v>12913.0</v>
      </c>
      <c r="W141" s="22" t="s">
        <v>811</v>
      </c>
    </row>
    <row r="142">
      <c r="A142" s="23" t="s">
        <v>132</v>
      </c>
      <c r="B142" s="14" t="s">
        <v>51</v>
      </c>
      <c r="C142" s="15" t="s">
        <v>41</v>
      </c>
      <c r="D142" s="14" t="s">
        <v>71</v>
      </c>
      <c r="E142" s="14" t="s">
        <v>739</v>
      </c>
      <c r="F142" s="14" t="s">
        <v>134</v>
      </c>
      <c r="G142" s="14">
        <v>291.0</v>
      </c>
      <c r="H142" s="17">
        <v>1015.0</v>
      </c>
      <c r="I142" s="18">
        <v>0.14</v>
      </c>
      <c r="J142" s="19">
        <v>1.4</v>
      </c>
      <c r="K142" s="19" t="s">
        <v>135</v>
      </c>
      <c r="L142" s="14" t="s">
        <v>61</v>
      </c>
      <c r="M142" s="18">
        <v>67.01</v>
      </c>
      <c r="N142" s="18">
        <v>32.99</v>
      </c>
      <c r="O142" s="14" t="s">
        <v>30</v>
      </c>
      <c r="P142" s="20">
        <f t="shared" si="1"/>
        <v>1026.981299</v>
      </c>
      <c r="Q142" s="21">
        <f t="shared" si="2"/>
        <v>100.0896766</v>
      </c>
      <c r="R142" s="16">
        <v>1002.90625</v>
      </c>
      <c r="S142" s="16">
        <v>-152.28125</v>
      </c>
      <c r="T142" s="16">
        <v>-160.25</v>
      </c>
      <c r="U142" s="18" t="s">
        <v>38</v>
      </c>
      <c r="V142" s="17">
        <v>8446.0</v>
      </c>
      <c r="W142" s="22" t="s">
        <v>768</v>
      </c>
    </row>
    <row r="143">
      <c r="A143" s="23" t="s">
        <v>136</v>
      </c>
      <c r="B143" s="14" t="s">
        <v>47</v>
      </c>
      <c r="C143" s="15" t="s">
        <v>33</v>
      </c>
      <c r="D143" s="14" t="s">
        <v>59</v>
      </c>
      <c r="E143" s="14" t="s">
        <v>665</v>
      </c>
      <c r="F143" s="14" t="s">
        <v>138</v>
      </c>
      <c r="G143" s="14">
        <v>234.0</v>
      </c>
      <c r="H143" s="17">
        <v>1407.0</v>
      </c>
      <c r="I143" s="18">
        <v>0.2</v>
      </c>
      <c r="J143" s="19">
        <v>44.7</v>
      </c>
      <c r="K143" s="19">
        <v>44.7</v>
      </c>
      <c r="L143" s="14" t="s">
        <v>29</v>
      </c>
      <c r="M143" s="18">
        <v>67.02</v>
      </c>
      <c r="N143" s="18">
        <v>32.98</v>
      </c>
      <c r="O143" s="14" t="s">
        <v>30</v>
      </c>
      <c r="P143" s="20">
        <f t="shared" si="1"/>
        <v>1026.988227</v>
      </c>
      <c r="Q143" s="21">
        <f t="shared" si="2"/>
        <v>133.4805295</v>
      </c>
      <c r="R143" s="16">
        <v>992.6875</v>
      </c>
      <c r="S143" s="16">
        <v>-153.625</v>
      </c>
      <c r="T143" s="16">
        <v>-213.71875</v>
      </c>
      <c r="U143" s="18" t="s">
        <v>38</v>
      </c>
      <c r="V143" s="17">
        <v>3156.0</v>
      </c>
      <c r="W143" s="22" t="s">
        <v>768</v>
      </c>
    </row>
    <row r="144">
      <c r="A144" s="23" t="s">
        <v>929</v>
      </c>
      <c r="B144" s="14" t="s">
        <v>51</v>
      </c>
      <c r="C144" s="15" t="s">
        <v>192</v>
      </c>
      <c r="D144" s="14" t="s">
        <v>59</v>
      </c>
      <c r="E144" s="14" t="s">
        <v>743</v>
      </c>
      <c r="F144" s="14" t="s">
        <v>930</v>
      </c>
      <c r="G144" s="14">
        <v>290.0</v>
      </c>
      <c r="H144" s="17">
        <v>1159.0</v>
      </c>
      <c r="I144" s="18">
        <v>0.17</v>
      </c>
      <c r="J144" s="19">
        <v>46.8</v>
      </c>
      <c r="K144" s="19">
        <v>46.8</v>
      </c>
      <c r="L144" s="14" t="s">
        <v>29</v>
      </c>
      <c r="M144" s="18">
        <v>67.26</v>
      </c>
      <c r="N144" s="18">
        <v>32.74</v>
      </c>
      <c r="O144" s="14" t="s">
        <v>30</v>
      </c>
      <c r="P144" s="20">
        <f t="shared" si="1"/>
        <v>1034.5878</v>
      </c>
      <c r="Q144" s="21">
        <f t="shared" si="2"/>
        <v>103.9673035</v>
      </c>
      <c r="R144" s="16">
        <v>1022.3125</v>
      </c>
      <c r="S144" s="16">
        <v>-76.9375</v>
      </c>
      <c r="T144" s="16">
        <v>-139.03125</v>
      </c>
      <c r="U144" s="18" t="s">
        <v>38</v>
      </c>
      <c r="V144" s="17">
        <v>11252.0</v>
      </c>
      <c r="W144" s="24"/>
    </row>
    <row r="145">
      <c r="A145" s="23" t="s">
        <v>931</v>
      </c>
      <c r="B145" s="14" t="s">
        <v>524</v>
      </c>
      <c r="C145" s="15" t="s">
        <v>594</v>
      </c>
      <c r="D145" s="14" t="s">
        <v>71</v>
      </c>
      <c r="E145" s="14" t="s">
        <v>655</v>
      </c>
      <c r="F145" s="14" t="s">
        <v>932</v>
      </c>
      <c r="G145" s="14">
        <v>246.0</v>
      </c>
      <c r="H145" s="17">
        <v>1302.0</v>
      </c>
      <c r="I145" s="18">
        <v>0.15</v>
      </c>
      <c r="J145" s="19">
        <v>9.4</v>
      </c>
      <c r="K145" s="19" t="s">
        <v>933</v>
      </c>
      <c r="L145" s="14" t="s">
        <v>29</v>
      </c>
      <c r="M145" s="18">
        <v>90.98</v>
      </c>
      <c r="N145" s="18">
        <v>9.02</v>
      </c>
      <c r="O145" s="14" t="s">
        <v>30</v>
      </c>
      <c r="P145" s="20">
        <f t="shared" si="1"/>
        <v>1035.428068</v>
      </c>
      <c r="Q145" s="21">
        <f t="shared" si="2"/>
        <v>116.7315212</v>
      </c>
      <c r="R145" s="16">
        <v>1001.78125</v>
      </c>
      <c r="S145" s="16">
        <v>-201.53125</v>
      </c>
      <c r="T145" s="16">
        <v>-167.125</v>
      </c>
      <c r="U145" s="18">
        <v>28.52</v>
      </c>
      <c r="V145" s="17">
        <v>826.0</v>
      </c>
      <c r="W145" s="24"/>
    </row>
    <row r="146">
      <c r="A146" s="23" t="s">
        <v>934</v>
      </c>
      <c r="B146" s="14" t="s">
        <v>51</v>
      </c>
      <c r="C146" s="15" t="s">
        <v>33</v>
      </c>
      <c r="D146" s="14" t="s">
        <v>42</v>
      </c>
      <c r="E146" s="14" t="s">
        <v>658</v>
      </c>
      <c r="F146" s="14" t="s">
        <v>935</v>
      </c>
      <c r="G146" s="14">
        <v>240.0</v>
      </c>
      <c r="H146" s="17">
        <v>2214.0</v>
      </c>
      <c r="I146" s="18">
        <v>0.33</v>
      </c>
      <c r="J146" s="19">
        <v>2.7</v>
      </c>
      <c r="K146" s="19" t="s">
        <v>189</v>
      </c>
      <c r="L146" s="14" t="s">
        <v>29</v>
      </c>
      <c r="M146" s="18">
        <v>67.1</v>
      </c>
      <c r="N146" s="18">
        <v>32.9</v>
      </c>
      <c r="O146" s="14" t="s">
        <v>30</v>
      </c>
      <c r="P146" s="20">
        <f t="shared" si="1"/>
        <v>1040.304834</v>
      </c>
      <c r="Q146" s="21">
        <f t="shared" si="2"/>
        <v>108.7767298</v>
      </c>
      <c r="R146" s="16">
        <v>1008.375</v>
      </c>
      <c r="S146" s="16">
        <v>-201.5625</v>
      </c>
      <c r="T146" s="16">
        <v>-157.4375</v>
      </c>
      <c r="U146" s="18">
        <v>26.48</v>
      </c>
      <c r="V146" s="17">
        <v>12654.0</v>
      </c>
      <c r="W146" s="24"/>
    </row>
    <row r="147">
      <c r="A147" s="23" t="s">
        <v>142</v>
      </c>
      <c r="B147" s="14" t="s">
        <v>51</v>
      </c>
      <c r="C147" s="15" t="s">
        <v>143</v>
      </c>
      <c r="D147" s="14" t="s">
        <v>42</v>
      </c>
      <c r="E147" s="14" t="s">
        <v>739</v>
      </c>
      <c r="F147" s="14" t="s">
        <v>144</v>
      </c>
      <c r="G147" s="14">
        <v>282.0</v>
      </c>
      <c r="H147" s="17">
        <v>1617.0</v>
      </c>
      <c r="I147" s="18">
        <v>0.24</v>
      </c>
      <c r="J147" s="19">
        <v>5.7</v>
      </c>
      <c r="K147" s="19" t="s">
        <v>145</v>
      </c>
      <c r="L147" s="14" t="s">
        <v>29</v>
      </c>
      <c r="M147" s="18">
        <v>67.3</v>
      </c>
      <c r="N147" s="18">
        <v>32.7</v>
      </c>
      <c r="O147" s="14" t="s">
        <v>30</v>
      </c>
      <c r="P147" s="20">
        <f t="shared" si="1"/>
        <v>1041.104038</v>
      </c>
      <c r="Q147" s="21">
        <f t="shared" si="2"/>
        <v>117.8926741</v>
      </c>
      <c r="R147" s="16">
        <v>1011.0625</v>
      </c>
      <c r="S147" s="16">
        <v>-131.78125</v>
      </c>
      <c r="T147" s="16">
        <v>-210.4375</v>
      </c>
      <c r="U147" s="18" t="s">
        <v>38</v>
      </c>
      <c r="V147" s="17">
        <v>260.0</v>
      </c>
      <c r="W147" s="22" t="s">
        <v>768</v>
      </c>
    </row>
    <row r="148">
      <c r="A148" s="23" t="s">
        <v>152</v>
      </c>
      <c r="B148" s="14" t="s">
        <v>51</v>
      </c>
      <c r="C148" s="15" t="s">
        <v>153</v>
      </c>
      <c r="D148" s="14" t="s">
        <v>59</v>
      </c>
      <c r="E148" s="14" t="s">
        <v>739</v>
      </c>
      <c r="F148" s="14" t="s">
        <v>154</v>
      </c>
      <c r="G148" s="14">
        <v>285.0</v>
      </c>
      <c r="H148" s="17">
        <v>2010.0</v>
      </c>
      <c r="I148" s="18">
        <v>0.3</v>
      </c>
      <c r="J148" s="19">
        <v>44.9</v>
      </c>
      <c r="K148" s="19" t="s">
        <v>155</v>
      </c>
      <c r="L148" s="14" t="s">
        <v>29</v>
      </c>
      <c r="M148" s="18">
        <v>67.21</v>
      </c>
      <c r="N148" s="18">
        <v>32.79</v>
      </c>
      <c r="O148" s="14" t="s">
        <v>30</v>
      </c>
      <c r="P148" s="20">
        <f t="shared" si="1"/>
        <v>1043.107593</v>
      </c>
      <c r="Q148" s="21">
        <f t="shared" si="2"/>
        <v>102.5017387</v>
      </c>
      <c r="R148" s="16">
        <v>1027.09375</v>
      </c>
      <c r="S148" s="16">
        <v>-80.25</v>
      </c>
      <c r="T148" s="16">
        <v>-163.4375</v>
      </c>
      <c r="U148" s="18" t="s">
        <v>38</v>
      </c>
      <c r="V148" s="17">
        <v>10806.0</v>
      </c>
      <c r="W148" s="22" t="s">
        <v>811</v>
      </c>
    </row>
    <row r="149">
      <c r="A149" s="23" t="s">
        <v>936</v>
      </c>
      <c r="B149" s="14" t="s">
        <v>51</v>
      </c>
      <c r="C149" s="15" t="s">
        <v>48</v>
      </c>
      <c r="D149" s="14" t="s">
        <v>42</v>
      </c>
      <c r="E149" s="14" t="s">
        <v>739</v>
      </c>
      <c r="F149" s="14" t="s">
        <v>937</v>
      </c>
      <c r="G149" s="14">
        <v>248.0</v>
      </c>
      <c r="H149" s="17">
        <v>1718.0</v>
      </c>
      <c r="I149" s="18">
        <v>0.25</v>
      </c>
      <c r="J149" s="19">
        <v>7.9</v>
      </c>
      <c r="K149" s="19" t="s">
        <v>604</v>
      </c>
      <c r="L149" s="14" t="s">
        <v>29</v>
      </c>
      <c r="M149" s="18">
        <v>67.21</v>
      </c>
      <c r="N149" s="18">
        <v>32.79</v>
      </c>
      <c r="O149" s="14" t="s">
        <v>30</v>
      </c>
      <c r="P149" s="20">
        <f t="shared" si="1"/>
        <v>1052.602415</v>
      </c>
      <c r="Q149" s="21">
        <f t="shared" si="2"/>
        <v>114.7278497</v>
      </c>
      <c r="R149" s="16">
        <v>1015.5625</v>
      </c>
      <c r="S149" s="16">
        <v>-200.84375</v>
      </c>
      <c r="T149" s="16">
        <v>-190.4375</v>
      </c>
      <c r="U149" s="18">
        <v>26.56</v>
      </c>
      <c r="V149" s="17">
        <v>264.0</v>
      </c>
      <c r="W149" s="24"/>
    </row>
    <row r="150">
      <c r="A150" s="23" t="s">
        <v>167</v>
      </c>
      <c r="B150" s="14" t="s">
        <v>47</v>
      </c>
      <c r="C150" s="15" t="s">
        <v>168</v>
      </c>
      <c r="D150" s="14" t="s">
        <v>80</v>
      </c>
      <c r="E150" s="14" t="s">
        <v>739</v>
      </c>
      <c r="F150" s="14" t="s">
        <v>169</v>
      </c>
      <c r="G150" s="14">
        <v>250.0</v>
      </c>
      <c r="H150" s="17">
        <v>1651.0</v>
      </c>
      <c r="I150" s="18">
        <v>0.2</v>
      </c>
      <c r="J150" s="19">
        <v>0.8</v>
      </c>
      <c r="K150" s="19">
        <v>0.8</v>
      </c>
      <c r="L150" s="14" t="s">
        <v>61</v>
      </c>
      <c r="M150" s="18">
        <v>91.02</v>
      </c>
      <c r="N150" s="18">
        <v>8.98</v>
      </c>
      <c r="O150" s="14" t="s">
        <v>30</v>
      </c>
      <c r="P150" s="20">
        <f t="shared" si="1"/>
        <v>1053.215698</v>
      </c>
      <c r="Q150" s="21">
        <f t="shared" si="2"/>
        <v>80.2540035</v>
      </c>
      <c r="R150" s="16">
        <v>1036.875</v>
      </c>
      <c r="S150" s="16">
        <v>-163.59375</v>
      </c>
      <c r="T150" s="16">
        <v>-85.96875</v>
      </c>
      <c r="U150" s="18">
        <v>27.39</v>
      </c>
      <c r="V150" s="17">
        <v>266.0</v>
      </c>
      <c r="W150" s="22" t="s">
        <v>811</v>
      </c>
    </row>
    <row r="151">
      <c r="A151" s="23" t="s">
        <v>177</v>
      </c>
      <c r="B151" s="14" t="s">
        <v>51</v>
      </c>
      <c r="C151" s="15" t="s">
        <v>178</v>
      </c>
      <c r="D151" s="14" t="s">
        <v>179</v>
      </c>
      <c r="E151" s="14" t="s">
        <v>716</v>
      </c>
      <c r="F151" s="14" t="s">
        <v>180</v>
      </c>
      <c r="G151" s="14">
        <v>299.0</v>
      </c>
      <c r="H151" s="17">
        <v>1026.0</v>
      </c>
      <c r="I151" s="18">
        <v>0.15</v>
      </c>
      <c r="J151" s="19">
        <v>17.0</v>
      </c>
      <c r="K151" s="19">
        <v>17.0</v>
      </c>
      <c r="L151" s="14" t="s">
        <v>29</v>
      </c>
      <c r="M151" s="18">
        <v>67.38</v>
      </c>
      <c r="N151" s="18">
        <v>32.62</v>
      </c>
      <c r="O151" s="14" t="s">
        <v>30</v>
      </c>
      <c r="P151" s="20">
        <f t="shared" si="1"/>
        <v>1059.939358</v>
      </c>
      <c r="Q151" s="21">
        <f t="shared" si="2"/>
        <v>106.1590327</v>
      </c>
      <c r="R151" s="16">
        <v>1024.28125</v>
      </c>
      <c r="S151" s="16">
        <v>-191.71875</v>
      </c>
      <c r="T151" s="16">
        <v>-193.8125</v>
      </c>
      <c r="U151" s="18" t="s">
        <v>38</v>
      </c>
      <c r="V151" s="17">
        <v>180.0</v>
      </c>
      <c r="W151" s="22" t="s">
        <v>811</v>
      </c>
    </row>
    <row r="152">
      <c r="A152" s="23" t="s">
        <v>209</v>
      </c>
      <c r="B152" s="14" t="s">
        <v>24</v>
      </c>
      <c r="C152" s="15" t="s">
        <v>33</v>
      </c>
      <c r="D152" s="14" t="s">
        <v>59</v>
      </c>
      <c r="E152" s="14" t="s">
        <v>739</v>
      </c>
      <c r="F152" s="14" t="s">
        <v>210</v>
      </c>
      <c r="G152" s="14">
        <v>236.0</v>
      </c>
      <c r="H152" s="17">
        <v>1034.0</v>
      </c>
      <c r="I152" s="18">
        <v>0.15</v>
      </c>
      <c r="J152" s="19">
        <v>46.6</v>
      </c>
      <c r="K152" s="19" t="s">
        <v>211</v>
      </c>
      <c r="L152" s="14" t="s">
        <v>29</v>
      </c>
      <c r="M152" s="18">
        <v>67.06</v>
      </c>
      <c r="N152" s="18">
        <v>32.94</v>
      </c>
      <c r="O152" s="14" t="s">
        <v>30</v>
      </c>
      <c r="P152" s="20">
        <f t="shared" si="1"/>
        <v>1079.005076</v>
      </c>
      <c r="Q152" s="21">
        <f t="shared" si="2"/>
        <v>47.20659796</v>
      </c>
      <c r="R152" s="16">
        <v>1064.5</v>
      </c>
      <c r="S152" s="16">
        <v>-144.03125</v>
      </c>
      <c r="T152" s="16">
        <v>-101.71875</v>
      </c>
      <c r="U152" s="18" t="s">
        <v>38</v>
      </c>
      <c r="V152" s="17">
        <v>2204.0</v>
      </c>
      <c r="W152" s="22" t="s">
        <v>811</v>
      </c>
    </row>
    <row r="153">
      <c r="A153" s="23" t="s">
        <v>212</v>
      </c>
      <c r="B153" s="14" t="s">
        <v>51</v>
      </c>
      <c r="C153" s="15" t="s">
        <v>48</v>
      </c>
      <c r="D153" s="14" t="s">
        <v>42</v>
      </c>
      <c r="E153" s="14" t="s">
        <v>658</v>
      </c>
      <c r="F153" s="14" t="s">
        <v>213</v>
      </c>
      <c r="G153" s="14">
        <v>284.0</v>
      </c>
      <c r="H153" s="17">
        <v>1062.0</v>
      </c>
      <c r="I153" s="18">
        <v>0.15</v>
      </c>
      <c r="J153" s="19">
        <v>6.2</v>
      </c>
      <c r="K153" s="19">
        <v>6.2</v>
      </c>
      <c r="L153" s="14" t="s">
        <v>29</v>
      </c>
      <c r="M153" s="18">
        <v>66.84</v>
      </c>
      <c r="N153" s="18">
        <v>33.16</v>
      </c>
      <c r="O153" s="14" t="s">
        <v>30</v>
      </c>
      <c r="P153" s="20">
        <f t="shared" si="1"/>
        <v>1079.197645</v>
      </c>
      <c r="Q153" s="21">
        <f t="shared" si="2"/>
        <v>91.73054652</v>
      </c>
      <c r="R153" s="16">
        <v>1071.21875</v>
      </c>
      <c r="S153" s="16">
        <v>-121.03125</v>
      </c>
      <c r="T153" s="16">
        <v>-50.09375</v>
      </c>
      <c r="U153" s="18" t="s">
        <v>38</v>
      </c>
      <c r="V153" s="17">
        <v>770.0</v>
      </c>
      <c r="W153" s="22" t="s">
        <v>768</v>
      </c>
    </row>
    <row r="154">
      <c r="A154" s="23" t="s">
        <v>214</v>
      </c>
      <c r="B154" s="14" t="s">
        <v>47</v>
      </c>
      <c r="C154" s="15" t="s">
        <v>215</v>
      </c>
      <c r="D154" s="14" t="s">
        <v>42</v>
      </c>
      <c r="E154" s="14" t="s">
        <v>655</v>
      </c>
      <c r="F154" s="14" t="s">
        <v>216</v>
      </c>
      <c r="G154" s="14">
        <v>278.0</v>
      </c>
      <c r="H154" s="17">
        <v>1845.0</v>
      </c>
      <c r="I154" s="18">
        <v>0.27</v>
      </c>
      <c r="J154" s="19">
        <v>5.2</v>
      </c>
      <c r="K154" s="19">
        <v>-5.2</v>
      </c>
      <c r="L154" s="14" t="s">
        <v>29</v>
      </c>
      <c r="M154" s="18">
        <v>66.85</v>
      </c>
      <c r="N154" s="18">
        <v>33.15</v>
      </c>
      <c r="O154" s="14" t="s">
        <v>30</v>
      </c>
      <c r="P154" s="20">
        <f t="shared" si="1"/>
        <v>1081.756614</v>
      </c>
      <c r="Q154" s="21">
        <f t="shared" si="2"/>
        <v>66.86731118</v>
      </c>
      <c r="R154" s="16">
        <v>1073.0625</v>
      </c>
      <c r="S154" s="16">
        <v>-100.65625</v>
      </c>
      <c r="T154" s="16">
        <v>-92.75</v>
      </c>
      <c r="U154" s="18" t="s">
        <v>38</v>
      </c>
      <c r="V154" s="17">
        <v>7588.0</v>
      </c>
      <c r="W154" s="22" t="s">
        <v>811</v>
      </c>
    </row>
    <row r="155">
      <c r="A155" s="23" t="s">
        <v>409</v>
      </c>
      <c r="B155" s="14" t="s">
        <v>47</v>
      </c>
      <c r="C155" s="15" t="s">
        <v>410</v>
      </c>
      <c r="D155" s="14" t="s">
        <v>411</v>
      </c>
      <c r="E155" s="14" t="s">
        <v>644</v>
      </c>
      <c r="F155" s="14" t="s">
        <v>412</v>
      </c>
      <c r="G155" s="14">
        <v>246.0</v>
      </c>
      <c r="H155" s="17">
        <v>2382.0</v>
      </c>
      <c r="I155" s="18">
        <v>0.31</v>
      </c>
      <c r="J155" s="19">
        <v>8.4</v>
      </c>
      <c r="K155" s="19">
        <v>8.5</v>
      </c>
      <c r="L155" s="14" t="s">
        <v>29</v>
      </c>
      <c r="M155" s="18">
        <v>86.02</v>
      </c>
      <c r="N155" s="18">
        <v>13.98</v>
      </c>
      <c r="O155" s="14" t="s">
        <v>413</v>
      </c>
      <c r="P155" s="20">
        <f t="shared" si="1"/>
        <v>1344.496166</v>
      </c>
      <c r="Q155" s="21">
        <f t="shared" si="2"/>
        <v>1175.896043</v>
      </c>
      <c r="R155" s="16">
        <v>573.59375</v>
      </c>
      <c r="S155" s="16">
        <v>-339.46875</v>
      </c>
      <c r="T155" s="16">
        <v>-1167.65625</v>
      </c>
      <c r="U155" s="18" t="s">
        <v>38</v>
      </c>
      <c r="V155" s="17">
        <v>12784.0</v>
      </c>
      <c r="W155" s="22" t="s">
        <v>938</v>
      </c>
    </row>
    <row r="156">
      <c r="A156" s="23" t="s">
        <v>939</v>
      </c>
      <c r="B156" s="14" t="s">
        <v>51</v>
      </c>
      <c r="C156" s="15" t="s">
        <v>338</v>
      </c>
      <c r="D156" s="14" t="s">
        <v>940</v>
      </c>
      <c r="E156" s="14" t="s">
        <v>658</v>
      </c>
      <c r="F156" s="14" t="s">
        <v>941</v>
      </c>
      <c r="G156" s="14">
        <v>58.0</v>
      </c>
      <c r="H156" s="17">
        <v>1709.0</v>
      </c>
      <c r="I156" s="18">
        <v>0.1</v>
      </c>
      <c r="J156" s="19">
        <v>11.5</v>
      </c>
      <c r="K156" s="19" t="s">
        <v>942</v>
      </c>
      <c r="L156" s="14" t="s">
        <v>29</v>
      </c>
      <c r="M156" s="18">
        <v>15.8</v>
      </c>
      <c r="N156" s="18">
        <v>1.56</v>
      </c>
      <c r="O156" s="14" t="s">
        <v>413</v>
      </c>
      <c r="P156" s="20">
        <f t="shared" si="1"/>
        <v>1519.2041</v>
      </c>
      <c r="Q156" s="21">
        <f t="shared" si="2"/>
        <v>1019.403507</v>
      </c>
      <c r="R156" s="14">
        <v>1077.375</v>
      </c>
      <c r="S156" s="14">
        <v>400.5625</v>
      </c>
      <c r="T156" s="14">
        <v>-993.375</v>
      </c>
      <c r="U156" s="18">
        <v>25.92</v>
      </c>
      <c r="V156" s="17">
        <v>9962.0</v>
      </c>
      <c r="W156" s="22" t="s">
        <v>938</v>
      </c>
    </row>
    <row r="157">
      <c r="A157" s="23" t="s">
        <v>939</v>
      </c>
      <c r="B157" s="14" t="s">
        <v>51</v>
      </c>
      <c r="C157" s="15" t="s">
        <v>338</v>
      </c>
      <c r="D157" s="14" t="s">
        <v>940</v>
      </c>
      <c r="E157" s="14" t="s">
        <v>639</v>
      </c>
      <c r="F157" s="14" t="s">
        <v>941</v>
      </c>
      <c r="G157" s="14">
        <v>58.0</v>
      </c>
      <c r="H157" s="17">
        <v>1709.0</v>
      </c>
      <c r="I157" s="18">
        <v>0.1</v>
      </c>
      <c r="J157" s="19">
        <v>11.5</v>
      </c>
      <c r="K157" s="19" t="s">
        <v>942</v>
      </c>
      <c r="L157" s="14" t="s">
        <v>29</v>
      </c>
      <c r="M157" s="18">
        <v>15.8</v>
      </c>
      <c r="N157" s="18">
        <v>1.56</v>
      </c>
      <c r="O157" s="14" t="s">
        <v>413</v>
      </c>
      <c r="P157" s="20">
        <f t="shared" si="1"/>
        <v>1519.2041</v>
      </c>
      <c r="Q157" s="21">
        <f t="shared" si="2"/>
        <v>1019.403507</v>
      </c>
      <c r="R157" s="14">
        <v>1077.375</v>
      </c>
      <c r="S157" s="14">
        <v>400.5625</v>
      </c>
      <c r="T157" s="14">
        <v>-993.375</v>
      </c>
      <c r="U157" s="18">
        <v>25.92</v>
      </c>
      <c r="V157" s="17">
        <v>9962.0</v>
      </c>
      <c r="W157" s="22" t="s">
        <v>938</v>
      </c>
    </row>
    <row r="158">
      <c r="A158" s="65" t="s">
        <v>0</v>
      </c>
      <c r="B158" s="2" t="s">
        <v>1</v>
      </c>
      <c r="C158" s="3" t="s">
        <v>2</v>
      </c>
      <c r="D158" s="2" t="s">
        <v>3</v>
      </c>
      <c r="E158" s="2" t="s">
        <v>943</v>
      </c>
      <c r="F158" s="2" t="s">
        <v>5</v>
      </c>
      <c r="G158" s="4" t="s">
        <v>6</v>
      </c>
      <c r="H158" s="5" t="s">
        <v>7</v>
      </c>
      <c r="I158" s="6" t="s">
        <v>8</v>
      </c>
      <c r="J158" s="7" t="s">
        <v>9</v>
      </c>
      <c r="K158" s="7" t="s">
        <v>10</v>
      </c>
      <c r="L158" s="4" t="s">
        <v>11</v>
      </c>
      <c r="M158" s="6" t="s">
        <v>12</v>
      </c>
      <c r="N158" s="6" t="s">
        <v>13</v>
      </c>
      <c r="O158" s="8" t="s">
        <v>14</v>
      </c>
      <c r="P158" s="9" t="s">
        <v>15</v>
      </c>
      <c r="Q158" s="9" t="s">
        <v>16</v>
      </c>
      <c r="R158" s="10" t="s">
        <v>17</v>
      </c>
      <c r="S158" s="10" t="s">
        <v>18</v>
      </c>
      <c r="T158" s="10" t="s">
        <v>19</v>
      </c>
      <c r="U158" s="11" t="s">
        <v>20</v>
      </c>
      <c r="V158" s="12" t="s">
        <v>21</v>
      </c>
      <c r="W158" s="8" t="s">
        <v>22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8.0"/>
    <col customWidth="1" min="3" max="3" width="8.5"/>
    <col customWidth="1" min="4" max="4" width="7.5"/>
    <col customWidth="1" min="5" max="5" width="23.13"/>
    <col customWidth="1" min="6" max="6" width="9.75"/>
    <col customWidth="1" min="11" max="11" width="10.5"/>
    <col customWidth="1" min="12" max="12" width="9.63"/>
    <col customWidth="1" min="13" max="13" width="27.88"/>
    <col customWidth="1" min="14" max="14" width="14.75"/>
  </cols>
  <sheetData>
    <row r="1">
      <c r="A1" s="65" t="s">
        <v>0</v>
      </c>
      <c r="B1" s="2" t="s">
        <v>1</v>
      </c>
      <c r="C1" s="3" t="s">
        <v>2</v>
      </c>
      <c r="D1" s="2" t="s">
        <v>3</v>
      </c>
      <c r="E1" s="2" t="s">
        <v>5</v>
      </c>
      <c r="F1" s="9" t="s">
        <v>15</v>
      </c>
      <c r="G1" s="66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2" t="s">
        <v>21</v>
      </c>
      <c r="M1" s="67" t="s">
        <v>944</v>
      </c>
      <c r="N1" s="66" t="s">
        <v>945</v>
      </c>
    </row>
    <row r="2">
      <c r="A2" s="25" t="s">
        <v>946</v>
      </c>
      <c r="B2" s="14" t="s">
        <v>47</v>
      </c>
      <c r="C2" s="15" t="s">
        <v>877</v>
      </c>
      <c r="D2" s="14" t="s">
        <v>940</v>
      </c>
      <c r="E2" s="14" t="s">
        <v>878</v>
      </c>
      <c r="F2" s="20">
        <f t="shared" ref="F2:F31" si="1">SQRT((H2)^2+(I2)^2+(J2)^2)</f>
        <v>567.587495</v>
      </c>
      <c r="G2" s="68">
        <f t="shared" ref="G2:G31" si="2">SQRT((H2-1099.21875)^2+(I2+146.6875)^2+(J2+133.59375)^2)</f>
        <v>551.8363361</v>
      </c>
      <c r="H2" s="16">
        <v>559.875</v>
      </c>
      <c r="I2" s="16">
        <v>-87.15625</v>
      </c>
      <c r="J2" s="16">
        <v>-33.15625</v>
      </c>
      <c r="K2" s="14">
        <v>26.35</v>
      </c>
      <c r="L2" s="17">
        <v>118.0</v>
      </c>
      <c r="M2" s="23" t="s">
        <v>947</v>
      </c>
      <c r="N2" s="18">
        <v>40.48</v>
      </c>
    </row>
    <row r="3">
      <c r="A3" s="25" t="s">
        <v>948</v>
      </c>
      <c r="B3" s="14" t="s">
        <v>51</v>
      </c>
      <c r="C3" s="15" t="s">
        <v>949</v>
      </c>
      <c r="D3" s="14" t="s">
        <v>940</v>
      </c>
      <c r="E3" s="14" t="s">
        <v>950</v>
      </c>
      <c r="F3" s="20">
        <f t="shared" si="1"/>
        <v>575.6199146</v>
      </c>
      <c r="G3" s="68">
        <f t="shared" si="2"/>
        <v>542.6060191</v>
      </c>
      <c r="H3" s="16">
        <v>563.75</v>
      </c>
      <c r="I3" s="16">
        <v>-100.03125</v>
      </c>
      <c r="J3" s="16">
        <v>-59.3125</v>
      </c>
      <c r="K3" s="14">
        <v>26.86</v>
      </c>
      <c r="L3" s="17">
        <v>596.0</v>
      </c>
      <c r="M3" s="69" t="s">
        <v>951</v>
      </c>
      <c r="N3" s="18">
        <v>40.46</v>
      </c>
    </row>
    <row r="4">
      <c r="A4" s="25" t="s">
        <v>952</v>
      </c>
      <c r="B4" s="14" t="s">
        <v>51</v>
      </c>
      <c r="C4" s="15" t="s">
        <v>192</v>
      </c>
      <c r="D4" s="14" t="s">
        <v>953</v>
      </c>
      <c r="E4" s="14" t="s">
        <v>398</v>
      </c>
      <c r="F4" s="20">
        <f t="shared" si="1"/>
        <v>587.7221372</v>
      </c>
      <c r="G4" s="68">
        <f t="shared" si="2"/>
        <v>533.967606</v>
      </c>
      <c r="H4" s="16">
        <v>582.9375</v>
      </c>
      <c r="I4" s="16">
        <v>-72.28125</v>
      </c>
      <c r="J4" s="16">
        <v>-19.40625</v>
      </c>
      <c r="K4" s="14" t="s">
        <v>38</v>
      </c>
      <c r="L4" s="17">
        <v>10010.0</v>
      </c>
      <c r="M4" s="69" t="s">
        <v>954</v>
      </c>
      <c r="N4" s="18">
        <v>43.43</v>
      </c>
    </row>
    <row r="5">
      <c r="A5" s="25" t="s">
        <v>955</v>
      </c>
      <c r="B5" s="14" t="s">
        <v>51</v>
      </c>
      <c r="C5" s="15" t="s">
        <v>956</v>
      </c>
      <c r="D5" s="14" t="s">
        <v>411</v>
      </c>
      <c r="E5" s="14" t="s">
        <v>941</v>
      </c>
      <c r="F5" s="20">
        <f t="shared" si="1"/>
        <v>615.8699497</v>
      </c>
      <c r="G5" s="68">
        <f t="shared" si="2"/>
        <v>502.3116621</v>
      </c>
      <c r="H5" s="16">
        <v>604.5625</v>
      </c>
      <c r="I5" s="14">
        <v>-101.78125</v>
      </c>
      <c r="J5" s="16">
        <v>-58.65625</v>
      </c>
      <c r="K5" s="14">
        <v>25.69</v>
      </c>
      <c r="L5" s="17">
        <v>772.0</v>
      </c>
      <c r="M5" s="69" t="s">
        <v>957</v>
      </c>
      <c r="N5" s="18">
        <v>40.81</v>
      </c>
    </row>
    <row r="6">
      <c r="A6" s="25" t="s">
        <v>958</v>
      </c>
      <c r="B6" s="14" t="s">
        <v>24</v>
      </c>
      <c r="C6" s="15" t="s">
        <v>58</v>
      </c>
      <c r="D6" s="14" t="s">
        <v>411</v>
      </c>
      <c r="E6" s="14" t="s">
        <v>959</v>
      </c>
      <c r="F6" s="20">
        <f t="shared" si="1"/>
        <v>622.1694003</v>
      </c>
      <c r="G6" s="68">
        <f t="shared" si="2"/>
        <v>496.6787948</v>
      </c>
      <c r="H6" s="16">
        <v>610.3125</v>
      </c>
      <c r="I6" s="16">
        <v>-65.125</v>
      </c>
      <c r="J6" s="16">
        <v>-101.84375</v>
      </c>
      <c r="K6" s="14" t="s">
        <v>38</v>
      </c>
      <c r="L6" s="17">
        <v>1394.0</v>
      </c>
      <c r="M6" s="70" t="s">
        <v>960</v>
      </c>
      <c r="N6" s="71">
        <v>47.56</v>
      </c>
    </row>
    <row r="7">
      <c r="A7" s="25" t="s">
        <v>961</v>
      </c>
      <c r="B7" s="14" t="s">
        <v>51</v>
      </c>
      <c r="C7" s="15" t="s">
        <v>877</v>
      </c>
      <c r="D7" s="14" t="s">
        <v>411</v>
      </c>
      <c r="E7" s="14" t="s">
        <v>962</v>
      </c>
      <c r="F7" s="20">
        <f t="shared" si="1"/>
        <v>642.267663</v>
      </c>
      <c r="G7" s="68">
        <f t="shared" si="2"/>
        <v>476.5853755</v>
      </c>
      <c r="H7" s="16">
        <v>636.3125</v>
      </c>
      <c r="I7" s="16">
        <v>-53.65625</v>
      </c>
      <c r="J7" s="16">
        <v>-68.8125</v>
      </c>
      <c r="K7" s="14">
        <v>26.95</v>
      </c>
      <c r="L7" s="17">
        <v>13057.0</v>
      </c>
      <c r="M7" s="69" t="s">
        <v>963</v>
      </c>
      <c r="N7" s="18">
        <v>23.96</v>
      </c>
    </row>
    <row r="8">
      <c r="A8" s="25" t="s">
        <v>964</v>
      </c>
      <c r="B8" s="14" t="s">
        <v>47</v>
      </c>
      <c r="C8" s="15" t="s">
        <v>965</v>
      </c>
      <c r="D8" s="14" t="s">
        <v>966</v>
      </c>
      <c r="E8" s="14" t="s">
        <v>813</v>
      </c>
      <c r="F8" s="20">
        <f t="shared" si="1"/>
        <v>662.4572576</v>
      </c>
      <c r="G8" s="68">
        <f t="shared" si="2"/>
        <v>456.8683428</v>
      </c>
      <c r="H8" s="16">
        <v>649.9375</v>
      </c>
      <c r="I8" s="16">
        <v>-114.78125</v>
      </c>
      <c r="J8" s="16">
        <v>-57.0625</v>
      </c>
      <c r="K8" s="14">
        <v>25.47</v>
      </c>
      <c r="L8" s="17">
        <v>1704.0</v>
      </c>
      <c r="M8" s="69" t="s">
        <v>967</v>
      </c>
      <c r="N8" s="18">
        <v>49.35</v>
      </c>
    </row>
    <row r="9">
      <c r="A9" s="25" t="s">
        <v>968</v>
      </c>
      <c r="B9" s="14" t="s">
        <v>47</v>
      </c>
      <c r="C9" s="15" t="s">
        <v>737</v>
      </c>
      <c r="D9" s="14" t="s">
        <v>80</v>
      </c>
      <c r="E9" s="14" t="s">
        <v>969</v>
      </c>
      <c r="F9" s="20">
        <f t="shared" si="1"/>
        <v>666.9835439</v>
      </c>
      <c r="G9" s="68">
        <f t="shared" si="2"/>
        <v>459.0441017</v>
      </c>
      <c r="H9" s="16">
        <v>640.4375</v>
      </c>
      <c r="I9" s="16">
        <v>-143.90625</v>
      </c>
      <c r="J9" s="16">
        <v>-118.3125</v>
      </c>
      <c r="K9" s="14">
        <v>27.13</v>
      </c>
      <c r="L9" s="17">
        <v>7360.0</v>
      </c>
      <c r="M9" s="69" t="s">
        <v>970</v>
      </c>
      <c r="N9" s="18">
        <v>43.61</v>
      </c>
    </row>
    <row r="10">
      <c r="A10" s="25" t="s">
        <v>971</v>
      </c>
      <c r="B10" s="14" t="s">
        <v>24</v>
      </c>
      <c r="C10" s="15" t="s">
        <v>434</v>
      </c>
      <c r="D10" s="14" t="s">
        <v>80</v>
      </c>
      <c r="E10" s="14" t="s">
        <v>972</v>
      </c>
      <c r="F10" s="20">
        <f t="shared" si="1"/>
        <v>667.4641208</v>
      </c>
      <c r="G10" s="68">
        <f t="shared" si="2"/>
        <v>457.1208502</v>
      </c>
      <c r="H10" s="16">
        <v>645.0625</v>
      </c>
      <c r="I10" s="16">
        <v>-95.46875</v>
      </c>
      <c r="J10" s="16">
        <v>-142.4375</v>
      </c>
      <c r="K10" s="14">
        <v>27.75</v>
      </c>
      <c r="L10" s="17">
        <v>8.0</v>
      </c>
      <c r="M10" s="69" t="s">
        <v>973</v>
      </c>
      <c r="N10" s="18">
        <v>41.21</v>
      </c>
    </row>
    <row r="11">
      <c r="A11" s="25" t="s">
        <v>974</v>
      </c>
      <c r="B11" s="14" t="s">
        <v>47</v>
      </c>
      <c r="C11" s="15" t="s">
        <v>54</v>
      </c>
      <c r="D11" s="14" t="s">
        <v>775</v>
      </c>
      <c r="E11" s="14" t="s">
        <v>740</v>
      </c>
      <c r="F11" s="20">
        <f t="shared" si="1"/>
        <v>670.3698067</v>
      </c>
      <c r="G11" s="68">
        <f t="shared" si="2"/>
        <v>450.4094383</v>
      </c>
      <c r="H11" s="16">
        <v>658.28125</v>
      </c>
      <c r="I11" s="16">
        <v>-117.96875</v>
      </c>
      <c r="J11" s="16">
        <v>-46.3125</v>
      </c>
      <c r="K11" s="14" t="s">
        <v>38</v>
      </c>
      <c r="L11" s="17">
        <v>11060.0</v>
      </c>
      <c r="M11" s="69" t="s">
        <v>975</v>
      </c>
      <c r="N11" s="18">
        <v>15.69</v>
      </c>
    </row>
    <row r="12">
      <c r="A12" s="25" t="s">
        <v>976</v>
      </c>
      <c r="B12" s="14" t="s">
        <v>51</v>
      </c>
      <c r="C12" s="15" t="s">
        <v>956</v>
      </c>
      <c r="D12" s="14" t="s">
        <v>977</v>
      </c>
      <c r="E12" s="14" t="s">
        <v>978</v>
      </c>
      <c r="F12" s="20">
        <f t="shared" si="1"/>
        <v>695.3952296</v>
      </c>
      <c r="G12" s="68">
        <f t="shared" si="2"/>
        <v>423.3347431</v>
      </c>
      <c r="H12" s="16">
        <v>678.59375</v>
      </c>
      <c r="I12" s="16">
        <v>-118.75</v>
      </c>
      <c r="J12" s="16">
        <v>-94.78125</v>
      </c>
      <c r="K12" s="14" t="s">
        <v>38</v>
      </c>
      <c r="L12" s="17">
        <v>5644.0</v>
      </c>
      <c r="M12" s="69" t="s">
        <v>979</v>
      </c>
      <c r="N12" s="18">
        <v>52.33</v>
      </c>
    </row>
    <row r="13">
      <c r="A13" s="25" t="s">
        <v>980</v>
      </c>
      <c r="B13" s="14" t="s">
        <v>51</v>
      </c>
      <c r="C13" s="15" t="s">
        <v>246</v>
      </c>
      <c r="D13" s="14" t="s">
        <v>411</v>
      </c>
      <c r="E13" s="14" t="s">
        <v>110</v>
      </c>
      <c r="F13" s="20">
        <f t="shared" si="1"/>
        <v>697.8298489</v>
      </c>
      <c r="G13" s="68">
        <f t="shared" si="2"/>
        <v>420.266524</v>
      </c>
      <c r="H13" s="16">
        <v>682.28125</v>
      </c>
      <c r="I13" s="16">
        <v>-102.59375</v>
      </c>
      <c r="J13" s="16">
        <v>-104.5625</v>
      </c>
      <c r="K13" s="14" t="s">
        <v>38</v>
      </c>
      <c r="L13" s="17">
        <v>4036.0</v>
      </c>
      <c r="M13" s="69" t="s">
        <v>981</v>
      </c>
      <c r="N13" s="18">
        <v>53.63</v>
      </c>
    </row>
    <row r="14">
      <c r="A14" s="25" t="s">
        <v>982</v>
      </c>
      <c r="B14" s="14" t="s">
        <v>51</v>
      </c>
      <c r="C14" s="15" t="s">
        <v>737</v>
      </c>
      <c r="D14" s="14" t="s">
        <v>940</v>
      </c>
      <c r="E14" s="14" t="s">
        <v>962</v>
      </c>
      <c r="F14" s="20">
        <f t="shared" si="1"/>
        <v>703.0868017</v>
      </c>
      <c r="G14" s="68">
        <f t="shared" si="2"/>
        <v>415.4773398</v>
      </c>
      <c r="H14" s="16">
        <v>687.3125</v>
      </c>
      <c r="I14" s="16">
        <v>-96.75</v>
      </c>
      <c r="J14" s="16">
        <v>-112.125</v>
      </c>
      <c r="K14" s="14">
        <v>25.73</v>
      </c>
      <c r="L14" s="17">
        <v>4062.0</v>
      </c>
      <c r="M14" s="69" t="s">
        <v>983</v>
      </c>
      <c r="N14" s="18">
        <v>40.62</v>
      </c>
    </row>
    <row r="15">
      <c r="A15" s="25" t="s">
        <v>984</v>
      </c>
      <c r="B15" s="14" t="s">
        <v>47</v>
      </c>
      <c r="C15" s="15" t="s">
        <v>420</v>
      </c>
      <c r="D15" s="14" t="s">
        <v>977</v>
      </c>
      <c r="E15" s="14" t="s">
        <v>985</v>
      </c>
      <c r="F15" s="20">
        <f t="shared" si="1"/>
        <v>718.4024928</v>
      </c>
      <c r="G15" s="68">
        <f t="shared" si="2"/>
        <v>401.2870614</v>
      </c>
      <c r="H15" s="16">
        <v>700.03125</v>
      </c>
      <c r="I15" s="16">
        <v>-129.5</v>
      </c>
      <c r="J15" s="16">
        <v>-96.375</v>
      </c>
      <c r="K15" s="14" t="s">
        <v>38</v>
      </c>
      <c r="L15" s="17">
        <v>12472.0</v>
      </c>
      <c r="M15" s="69" t="s">
        <v>986</v>
      </c>
      <c r="N15" s="18">
        <v>40.12</v>
      </c>
    </row>
    <row r="16">
      <c r="A16" s="25" t="s">
        <v>987</v>
      </c>
      <c r="B16" s="14" t="s">
        <v>47</v>
      </c>
      <c r="C16" s="15" t="s">
        <v>434</v>
      </c>
      <c r="D16" s="14" t="s">
        <v>988</v>
      </c>
      <c r="E16" s="14" t="s">
        <v>989</v>
      </c>
      <c r="F16" s="20">
        <f t="shared" si="1"/>
        <v>724.3951612</v>
      </c>
      <c r="G16" s="68">
        <f t="shared" si="2"/>
        <v>392.7181768</v>
      </c>
      <c r="H16" s="16">
        <v>711.46875</v>
      </c>
      <c r="I16" s="16">
        <v>-102.6875</v>
      </c>
      <c r="J16" s="16">
        <v>-89.53125</v>
      </c>
      <c r="K16" s="14">
        <v>26.07</v>
      </c>
      <c r="L16" s="17">
        <v>50.0</v>
      </c>
      <c r="M16" s="69" t="s">
        <v>990</v>
      </c>
      <c r="N16" s="18">
        <v>36.41</v>
      </c>
    </row>
    <row r="17">
      <c r="A17" s="25" t="s">
        <v>991</v>
      </c>
      <c r="B17" s="14" t="s">
        <v>47</v>
      </c>
      <c r="C17" s="15" t="s">
        <v>877</v>
      </c>
      <c r="D17" s="14" t="s">
        <v>992</v>
      </c>
      <c r="E17" s="14" t="s">
        <v>993</v>
      </c>
      <c r="F17" s="20">
        <f t="shared" si="1"/>
        <v>728.8819731</v>
      </c>
      <c r="G17" s="68">
        <f t="shared" si="2"/>
        <v>399.3640954</v>
      </c>
      <c r="H17" s="16">
        <v>701.5</v>
      </c>
      <c r="I17" s="16">
        <v>-168.125</v>
      </c>
      <c r="J17" s="16">
        <v>-104.40625</v>
      </c>
      <c r="K17" s="14">
        <v>26.43</v>
      </c>
      <c r="L17" s="17">
        <v>62.0</v>
      </c>
      <c r="M17" s="69" t="s">
        <v>994</v>
      </c>
      <c r="N17" s="18">
        <v>52.7</v>
      </c>
    </row>
    <row r="18">
      <c r="A18" s="25" t="s">
        <v>995</v>
      </c>
      <c r="B18" s="14" t="s">
        <v>51</v>
      </c>
      <c r="C18" s="15" t="s">
        <v>956</v>
      </c>
      <c r="D18" s="14" t="s">
        <v>953</v>
      </c>
      <c r="E18" s="14" t="s">
        <v>996</v>
      </c>
      <c r="F18" s="20">
        <f t="shared" si="1"/>
        <v>743.9167847</v>
      </c>
      <c r="G18" s="68">
        <f t="shared" si="2"/>
        <v>386.3498771</v>
      </c>
      <c r="H18" s="16">
        <v>714.34375</v>
      </c>
      <c r="I18" s="16">
        <v>-173.84375</v>
      </c>
      <c r="J18" s="16">
        <v>-113.59375</v>
      </c>
      <c r="K18" s="14">
        <v>25.43</v>
      </c>
      <c r="L18" s="17">
        <v>758.0</v>
      </c>
      <c r="M18" s="69" t="s">
        <v>997</v>
      </c>
      <c r="N18" s="18">
        <v>46.79</v>
      </c>
    </row>
    <row r="19">
      <c r="A19" s="25" t="s">
        <v>998</v>
      </c>
      <c r="B19" s="14" t="s">
        <v>51</v>
      </c>
      <c r="C19" s="15" t="s">
        <v>949</v>
      </c>
      <c r="D19" s="14" t="s">
        <v>940</v>
      </c>
      <c r="E19" s="14" t="s">
        <v>978</v>
      </c>
      <c r="F19" s="20">
        <f t="shared" si="1"/>
        <v>747.5367061</v>
      </c>
      <c r="G19" s="68">
        <f t="shared" si="2"/>
        <v>379.5352704</v>
      </c>
      <c r="H19" s="16">
        <v>720.625</v>
      </c>
      <c r="I19" s="16">
        <v>-163.59375</v>
      </c>
      <c r="J19" s="16">
        <v>-112.90625</v>
      </c>
      <c r="K19" s="14">
        <v>25.91</v>
      </c>
      <c r="L19" s="17">
        <v>1766.0</v>
      </c>
      <c r="M19" s="69" t="s">
        <v>999</v>
      </c>
      <c r="N19" s="18">
        <v>27.6</v>
      </c>
    </row>
    <row r="20">
      <c r="A20" s="25" t="s">
        <v>1000</v>
      </c>
      <c r="B20" s="14" t="s">
        <v>51</v>
      </c>
      <c r="C20" s="15" t="s">
        <v>434</v>
      </c>
      <c r="D20" s="14" t="s">
        <v>977</v>
      </c>
      <c r="E20" s="14" t="s">
        <v>1001</v>
      </c>
      <c r="F20" s="20">
        <f t="shared" si="1"/>
        <v>747.7095553</v>
      </c>
      <c r="G20" s="68">
        <f t="shared" si="2"/>
        <v>377.349987</v>
      </c>
      <c r="H20" s="16">
        <v>727.90625</v>
      </c>
      <c r="I20" s="16">
        <v>-157.1875</v>
      </c>
      <c r="J20" s="16">
        <v>-67.1875</v>
      </c>
      <c r="K20" s="14">
        <v>26.38</v>
      </c>
      <c r="L20" s="17">
        <v>10802.0</v>
      </c>
      <c r="M20" s="69" t="s">
        <v>1002</v>
      </c>
      <c r="N20" s="18">
        <v>46.66</v>
      </c>
    </row>
    <row r="21">
      <c r="A21" s="25" t="s">
        <v>1003</v>
      </c>
      <c r="B21" s="14" t="s">
        <v>24</v>
      </c>
      <c r="C21" s="15" t="s">
        <v>58</v>
      </c>
      <c r="D21" s="14" t="s">
        <v>411</v>
      </c>
      <c r="E21" s="14" t="s">
        <v>1004</v>
      </c>
      <c r="F21" s="20">
        <f t="shared" si="1"/>
        <v>752.8226585</v>
      </c>
      <c r="G21" s="68">
        <f t="shared" si="2"/>
        <v>379.3553872</v>
      </c>
      <c r="H21" s="16">
        <v>739.46875</v>
      </c>
      <c r="I21" s="16">
        <v>-140.53125</v>
      </c>
      <c r="J21" s="16">
        <v>-13.375</v>
      </c>
      <c r="K21" s="14" t="s">
        <v>38</v>
      </c>
      <c r="L21" s="17">
        <v>184.0</v>
      </c>
      <c r="M21" s="69" t="s">
        <v>1005</v>
      </c>
      <c r="N21" s="18">
        <v>35.22</v>
      </c>
    </row>
    <row r="22">
      <c r="A22" s="25" t="s">
        <v>1006</v>
      </c>
      <c r="B22" s="14" t="s">
        <v>24</v>
      </c>
      <c r="C22" s="15" t="s">
        <v>54</v>
      </c>
      <c r="D22" s="14" t="s">
        <v>977</v>
      </c>
      <c r="E22" s="14" t="s">
        <v>1007</v>
      </c>
      <c r="F22" s="20">
        <f t="shared" si="1"/>
        <v>756.0849155</v>
      </c>
      <c r="G22" s="68">
        <f t="shared" si="2"/>
        <v>376.0064762</v>
      </c>
      <c r="H22" s="16">
        <v>723.8125</v>
      </c>
      <c r="I22" s="16">
        <v>-156.71875</v>
      </c>
      <c r="J22" s="16">
        <v>-152.3125</v>
      </c>
      <c r="K22" s="14" t="s">
        <v>38</v>
      </c>
      <c r="L22" s="17">
        <v>1282.0</v>
      </c>
      <c r="M22" s="69" t="s">
        <v>1008</v>
      </c>
      <c r="N22" s="18">
        <v>36.98</v>
      </c>
    </row>
    <row r="23">
      <c r="A23" s="25" t="s">
        <v>1009</v>
      </c>
      <c r="B23" s="14" t="s">
        <v>24</v>
      </c>
      <c r="C23" s="15" t="s">
        <v>434</v>
      </c>
      <c r="D23" s="14" t="s">
        <v>1010</v>
      </c>
      <c r="E23" s="14" t="s">
        <v>1011</v>
      </c>
      <c r="F23" s="20">
        <f t="shared" si="1"/>
        <v>757.8368128</v>
      </c>
      <c r="G23" s="68">
        <f t="shared" si="2"/>
        <v>359.1806132</v>
      </c>
      <c r="H23" s="16">
        <v>746.09375</v>
      </c>
      <c r="I23" s="16">
        <v>-100.78125</v>
      </c>
      <c r="J23" s="16">
        <v>-86.625</v>
      </c>
      <c r="K23" s="14" t="s">
        <v>38</v>
      </c>
      <c r="L23" s="17">
        <v>1726.0</v>
      </c>
      <c r="M23" s="69" t="s">
        <v>1012</v>
      </c>
      <c r="N23" s="18">
        <v>54.07</v>
      </c>
    </row>
    <row r="24">
      <c r="A24" s="25" t="s">
        <v>1013</v>
      </c>
      <c r="B24" s="14" t="s">
        <v>24</v>
      </c>
      <c r="C24" s="15" t="s">
        <v>434</v>
      </c>
      <c r="D24" s="14" t="s">
        <v>411</v>
      </c>
      <c r="E24" s="14" t="s">
        <v>626</v>
      </c>
      <c r="F24" s="20">
        <f t="shared" si="1"/>
        <v>763.8247464</v>
      </c>
      <c r="G24" s="68">
        <f t="shared" si="2"/>
        <v>375.4845372</v>
      </c>
      <c r="H24" s="16">
        <v>726.0625</v>
      </c>
      <c r="I24" s="16">
        <v>-163.5625</v>
      </c>
      <c r="J24" s="16">
        <v>-171.78125</v>
      </c>
      <c r="K24" s="14" t="s">
        <v>38</v>
      </c>
      <c r="L24" s="17">
        <v>1042.0</v>
      </c>
      <c r="M24" s="69" t="s">
        <v>1014</v>
      </c>
      <c r="N24" s="18">
        <v>24.03</v>
      </c>
    </row>
    <row r="25">
      <c r="A25" s="25" t="s">
        <v>1015</v>
      </c>
      <c r="B25" s="14" t="s">
        <v>51</v>
      </c>
      <c r="C25" s="15" t="s">
        <v>434</v>
      </c>
      <c r="D25" s="14" t="s">
        <v>411</v>
      </c>
      <c r="E25" s="14" t="s">
        <v>1016</v>
      </c>
      <c r="F25" s="20">
        <f t="shared" si="1"/>
        <v>765.3779831</v>
      </c>
      <c r="G25" s="68">
        <f t="shared" si="2"/>
        <v>363.4847696</v>
      </c>
      <c r="H25" s="16">
        <v>738.0625</v>
      </c>
      <c r="I25" s="16">
        <v>-174.375</v>
      </c>
      <c r="J25" s="16">
        <v>-103.25</v>
      </c>
      <c r="K25" s="14" t="s">
        <v>38</v>
      </c>
      <c r="L25" s="17">
        <v>10860.0</v>
      </c>
      <c r="M25" s="69" t="s">
        <v>1017</v>
      </c>
      <c r="N25" s="18">
        <v>22.72</v>
      </c>
    </row>
    <row r="26">
      <c r="A26" s="25" t="s">
        <v>1018</v>
      </c>
      <c r="B26" s="14" t="s">
        <v>51</v>
      </c>
      <c r="C26" s="15" t="s">
        <v>630</v>
      </c>
      <c r="D26" s="14" t="s">
        <v>977</v>
      </c>
      <c r="E26" s="14" t="s">
        <v>1019</v>
      </c>
      <c r="F26" s="20">
        <f t="shared" si="1"/>
        <v>765.5148001</v>
      </c>
      <c r="G26" s="68">
        <f t="shared" si="2"/>
        <v>353.5620484</v>
      </c>
      <c r="H26" s="16">
        <v>747.84375</v>
      </c>
      <c r="I26" s="16">
        <v>-109.28125</v>
      </c>
      <c r="J26" s="16">
        <v>-121.65625</v>
      </c>
      <c r="K26" s="14">
        <v>25.99</v>
      </c>
      <c r="L26" s="17">
        <v>13047.0</v>
      </c>
      <c r="M26" s="69" t="s">
        <v>1020</v>
      </c>
      <c r="N26" s="18">
        <v>45.47</v>
      </c>
    </row>
    <row r="27">
      <c r="A27" s="25" t="s">
        <v>1021</v>
      </c>
      <c r="B27" s="14" t="s">
        <v>47</v>
      </c>
      <c r="C27" s="15" t="s">
        <v>434</v>
      </c>
      <c r="D27" s="14" t="s">
        <v>988</v>
      </c>
      <c r="E27" s="14" t="s">
        <v>1022</v>
      </c>
      <c r="F27" s="20">
        <f t="shared" si="1"/>
        <v>766.5250048</v>
      </c>
      <c r="G27" s="68">
        <f t="shared" si="2"/>
        <v>360.9493735</v>
      </c>
      <c r="H27" s="16">
        <v>739.46875</v>
      </c>
      <c r="I27" s="16">
        <v>-127.875</v>
      </c>
      <c r="J27" s="16">
        <v>-156.1875</v>
      </c>
      <c r="K27" s="14">
        <v>27.95</v>
      </c>
      <c r="L27" s="17">
        <v>4.0</v>
      </c>
      <c r="M27" s="69" t="s">
        <v>1023</v>
      </c>
      <c r="N27" s="18">
        <v>22.12</v>
      </c>
    </row>
    <row r="28">
      <c r="A28" s="25" t="s">
        <v>1024</v>
      </c>
      <c r="B28" s="14" t="s">
        <v>51</v>
      </c>
      <c r="C28" s="15" t="s">
        <v>25</v>
      </c>
      <c r="D28" s="14" t="s">
        <v>977</v>
      </c>
      <c r="E28" s="14" t="s">
        <v>962</v>
      </c>
      <c r="F28" s="20">
        <f t="shared" si="1"/>
        <v>772.2578694</v>
      </c>
      <c r="G28" s="68">
        <f t="shared" si="2"/>
        <v>351.5547082</v>
      </c>
      <c r="H28" s="16">
        <v>751.0625</v>
      </c>
      <c r="I28" s="16">
        <v>-157.71875</v>
      </c>
      <c r="J28" s="16">
        <v>-86.09375</v>
      </c>
      <c r="K28" s="14">
        <v>26.59</v>
      </c>
      <c r="L28" s="17">
        <v>12822.0</v>
      </c>
      <c r="M28" s="69" t="s">
        <v>1025</v>
      </c>
      <c r="N28" s="18">
        <v>41.03</v>
      </c>
    </row>
    <row r="29">
      <c r="A29" s="25" t="s">
        <v>1026</v>
      </c>
      <c r="B29" s="14" t="s">
        <v>47</v>
      </c>
      <c r="C29" s="15" t="s">
        <v>877</v>
      </c>
      <c r="D29" s="14" t="s">
        <v>411</v>
      </c>
      <c r="E29" s="14" t="s">
        <v>1027</v>
      </c>
      <c r="F29" s="20">
        <f t="shared" si="1"/>
        <v>773.1470604</v>
      </c>
      <c r="G29" s="68">
        <f t="shared" si="2"/>
        <v>352.3887984</v>
      </c>
      <c r="H29" s="16">
        <v>753.03125</v>
      </c>
      <c r="I29" s="16">
        <v>-84.03125</v>
      </c>
      <c r="J29" s="16">
        <v>-153.75</v>
      </c>
      <c r="K29" s="14" t="s">
        <v>38</v>
      </c>
      <c r="L29" s="17">
        <v>8470.0</v>
      </c>
      <c r="M29" s="69" t="s">
        <v>1028</v>
      </c>
      <c r="N29" s="18">
        <v>37.11</v>
      </c>
    </row>
    <row r="30">
      <c r="A30" s="25" t="s">
        <v>1029</v>
      </c>
      <c r="B30" s="14" t="s">
        <v>51</v>
      </c>
      <c r="C30" s="15" t="s">
        <v>877</v>
      </c>
      <c r="D30" s="14" t="s">
        <v>977</v>
      </c>
      <c r="E30" s="14" t="s">
        <v>1030</v>
      </c>
      <c r="F30" s="20">
        <f t="shared" si="1"/>
        <v>779.245991</v>
      </c>
      <c r="G30" s="68">
        <f t="shared" si="2"/>
        <v>347.3870489</v>
      </c>
      <c r="H30" s="16">
        <v>755.53125</v>
      </c>
      <c r="I30" s="16">
        <v>-169.125</v>
      </c>
      <c r="J30" s="16">
        <v>-88.28125</v>
      </c>
      <c r="K30" s="14" t="s">
        <v>38</v>
      </c>
      <c r="L30" s="17">
        <v>5032.0</v>
      </c>
      <c r="M30" s="69" t="s">
        <v>1031</v>
      </c>
      <c r="N30" s="18">
        <v>22.34</v>
      </c>
    </row>
    <row r="31">
      <c r="A31" s="25" t="s">
        <v>1032</v>
      </c>
      <c r="B31" s="14" t="s">
        <v>51</v>
      </c>
      <c r="C31" s="15" t="s">
        <v>434</v>
      </c>
      <c r="D31" s="14" t="s">
        <v>940</v>
      </c>
      <c r="E31" s="14" t="s">
        <v>941</v>
      </c>
      <c r="F31" s="20">
        <f t="shared" si="1"/>
        <v>808.8724121</v>
      </c>
      <c r="G31" s="68">
        <f t="shared" si="2"/>
        <v>310.209627</v>
      </c>
      <c r="H31" s="16">
        <v>790.0625</v>
      </c>
      <c r="I31" s="16">
        <v>-124.8125</v>
      </c>
      <c r="J31" s="16">
        <v>-120.40625</v>
      </c>
      <c r="K31" s="14">
        <v>25.46</v>
      </c>
      <c r="L31" s="17">
        <v>1064.0</v>
      </c>
      <c r="M31" s="69" t="s">
        <v>1033</v>
      </c>
      <c r="N31" s="18">
        <v>15.32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9.13"/>
    <col customWidth="1" min="3" max="3" width="3.88"/>
    <col customWidth="1" min="4" max="4" width="12.25"/>
    <col customWidth="1" min="5" max="5" width="9.5"/>
    <col customWidth="1" min="6" max="6" width="3.88"/>
  </cols>
  <sheetData>
    <row r="1">
      <c r="A1" s="26" t="s">
        <v>1034</v>
      </c>
      <c r="B1" s="26" t="s">
        <v>1035</v>
      </c>
      <c r="D1" s="26" t="s">
        <v>1036</v>
      </c>
      <c r="E1" s="26" t="s">
        <v>1035</v>
      </c>
    </row>
    <row r="2">
      <c r="A2" s="14" t="s">
        <v>43</v>
      </c>
      <c r="B2" s="72">
        <f>SUMPRODUCT(LEN(Ruins!E2:E1001)) - SUMPRODUCT(LEN(SUBSTITUTE(Ruins!E2:E1001,"α","")))</f>
        <v>180</v>
      </c>
      <c r="D2" s="26" t="s">
        <v>658</v>
      </c>
      <c r="E2" s="72">
        <f>COUNTIF(Structures!E:E, D2)</f>
        <v>17</v>
      </c>
    </row>
    <row r="3">
      <c r="A3" s="14" t="s">
        <v>27</v>
      </c>
      <c r="B3" s="72">
        <f>SUMPRODUCT(LEN(Ruins!E2:E1001)) - SUMPRODUCT(LEN(SUBSTITUTE(Ruins!E2:E1001,"β","")))</f>
        <v>165</v>
      </c>
      <c r="D3" s="26" t="s">
        <v>743</v>
      </c>
      <c r="E3" s="72">
        <f>COUNTIF(Structures!E:E, D3)</f>
        <v>18</v>
      </c>
    </row>
    <row r="4">
      <c r="A4" s="14" t="s">
        <v>35</v>
      </c>
      <c r="B4" s="72">
        <f>SUMPRODUCT(LEN(Ruins!E2:E1001)) - SUMPRODUCT(LEN(SUBSTITUTE(Ruins!E2:E1001,"γ","")))</f>
        <v>177</v>
      </c>
      <c r="D4" s="26" t="s">
        <v>655</v>
      </c>
      <c r="E4" s="72">
        <f>COUNTIF(Structures!E:E, D4)</f>
        <v>19</v>
      </c>
    </row>
    <row r="5">
      <c r="A5" s="26" t="s">
        <v>1035</v>
      </c>
      <c r="B5" s="72">
        <f>SUM(B2:B4)</f>
        <v>522</v>
      </c>
      <c r="D5" s="26" t="s">
        <v>665</v>
      </c>
      <c r="E5" s="72">
        <f>COUNTIF(Structures!E:E, D5)</f>
        <v>21</v>
      </c>
    </row>
    <row r="6">
      <c r="A6" s="72"/>
      <c r="D6" s="26" t="s">
        <v>716</v>
      </c>
      <c r="E6" s="72">
        <f>COUNTIF(Structures!E:E, D6)</f>
        <v>14</v>
      </c>
    </row>
    <row r="7">
      <c r="A7" s="26" t="s">
        <v>1037</v>
      </c>
      <c r="B7" s="72">
        <f>IFERROR(__xludf.DUMMYFUNCTION("COUNTUNIQUE(Ruins!A2:A1001)"),187.0)</f>
        <v>187</v>
      </c>
      <c r="D7" s="26" t="s">
        <v>739</v>
      </c>
      <c r="E7" s="72">
        <f>COUNTIF(Structures!E:E, D7)</f>
        <v>20</v>
      </c>
    </row>
    <row r="8">
      <c r="A8" s="72"/>
      <c r="D8" s="26" t="s">
        <v>641</v>
      </c>
      <c r="E8" s="72">
        <f>COUNTIF(Structures!E:E, D8)</f>
        <v>10</v>
      </c>
    </row>
    <row r="9">
      <c r="A9" s="26" t="s">
        <v>3</v>
      </c>
      <c r="B9" s="26" t="s">
        <v>1035</v>
      </c>
      <c r="D9" s="26" t="s">
        <v>644</v>
      </c>
      <c r="E9" s="72">
        <f>COUNTIF(Structures!E:E, D9)</f>
        <v>11</v>
      </c>
    </row>
    <row r="10">
      <c r="A10" s="26" t="s">
        <v>104</v>
      </c>
      <c r="B10" s="72">
        <f>COUNTIF(Ruins!D:D, A10)</f>
        <v>4</v>
      </c>
      <c r="D10" s="26" t="s">
        <v>639</v>
      </c>
      <c r="E10" s="72">
        <f>COUNTIF(Structures!E:E, D10)</f>
        <v>11</v>
      </c>
    </row>
    <row r="11">
      <c r="A11" s="26" t="s">
        <v>310</v>
      </c>
      <c r="B11" s="72">
        <f>COUNTIF(Ruins!D:D, A11)</f>
        <v>2</v>
      </c>
      <c r="D11" s="26" t="s">
        <v>652</v>
      </c>
      <c r="E11" s="72">
        <f>COUNTIF(Structures!E:E, D11)</f>
        <v>16</v>
      </c>
    </row>
    <row r="12">
      <c r="A12" s="26" t="s">
        <v>34</v>
      </c>
      <c r="B12" s="72">
        <f>COUNTIF(Ruins!D:D, A12)</f>
        <v>14</v>
      </c>
      <c r="D12" s="26" t="s">
        <v>1035</v>
      </c>
      <c r="E12" s="72">
        <f>SUM(E2:E11)</f>
        <v>157</v>
      </c>
    </row>
    <row r="13">
      <c r="A13" s="26" t="s">
        <v>59</v>
      </c>
      <c r="B13" s="72">
        <f>COUNTIF(Ruins!D:D, A13)</f>
        <v>68</v>
      </c>
    </row>
    <row r="14">
      <c r="A14" s="26" t="s">
        <v>42</v>
      </c>
      <c r="B14" s="72">
        <f>COUNTIF(Ruins!D:D, A14)</f>
        <v>55</v>
      </c>
      <c r="D14" s="26" t="s">
        <v>3</v>
      </c>
      <c r="E14" s="26" t="s">
        <v>1035</v>
      </c>
    </row>
    <row r="15">
      <c r="A15" s="26" t="s">
        <v>71</v>
      </c>
      <c r="B15" s="72">
        <f>COUNTIF(Ruins!D:D, A15)</f>
        <v>18</v>
      </c>
      <c r="D15" s="26" t="s">
        <v>104</v>
      </c>
      <c r="E15" s="72">
        <f>COUNTIF(Structures!D:D, D15)</f>
        <v>2</v>
      </c>
    </row>
    <row r="16">
      <c r="A16" s="26" t="s">
        <v>26</v>
      </c>
      <c r="B16" s="72">
        <f>COUNTIF(Ruins!D:D, A16)</f>
        <v>45</v>
      </c>
      <c r="D16" s="26" t="s">
        <v>310</v>
      </c>
      <c r="E16" s="72">
        <f>COUNTIF(Structures!D:D, D16)</f>
        <v>4</v>
      </c>
    </row>
    <row r="17">
      <c r="A17" s="26" t="s">
        <v>179</v>
      </c>
      <c r="B17" s="72">
        <f>COUNTIF(Ruins!D:D, A17)</f>
        <v>7</v>
      </c>
      <c r="D17" s="26" t="s">
        <v>34</v>
      </c>
      <c r="E17" s="72">
        <f>COUNTIF(Structures!D:D, D17)</f>
        <v>12</v>
      </c>
    </row>
    <row r="18">
      <c r="A18" s="26" t="s">
        <v>80</v>
      </c>
      <c r="B18" s="72">
        <f>COUNTIF(Ruins!D:D, A18)</f>
        <v>33</v>
      </c>
      <c r="D18" s="26" t="s">
        <v>59</v>
      </c>
      <c r="E18" s="72">
        <f>COUNTIF(Structures!D:D, D18)</f>
        <v>46</v>
      </c>
    </row>
    <row r="19">
      <c r="A19" s="26" t="s">
        <v>55</v>
      </c>
      <c r="B19" s="72">
        <f>COUNTIF(Ruins!D:D, A19)</f>
        <v>3</v>
      </c>
      <c r="D19" s="26" t="s">
        <v>42</v>
      </c>
      <c r="E19" s="72">
        <f>COUNTIF(Structures!D:D, D19)</f>
        <v>40</v>
      </c>
    </row>
    <row r="20">
      <c r="A20" s="26" t="s">
        <v>545</v>
      </c>
      <c r="B20" s="72">
        <f>COUNTIF(Ruins!D:D, A20)</f>
        <v>5</v>
      </c>
      <c r="D20" s="26" t="s">
        <v>71</v>
      </c>
      <c r="E20" s="72">
        <f>COUNTIF(Structures!D:D, D20)</f>
        <v>8</v>
      </c>
    </row>
    <row r="21">
      <c r="A21" s="26" t="s">
        <v>411</v>
      </c>
      <c r="B21" s="72">
        <f>COUNTIF(Ruins!D:D, A21)</f>
        <v>1</v>
      </c>
      <c r="D21" s="26" t="s">
        <v>26</v>
      </c>
      <c r="E21" s="72">
        <f>COUNTIF(Structures!D:D, D21)</f>
        <v>10</v>
      </c>
    </row>
    <row r="22">
      <c r="A22" s="72"/>
      <c r="D22" s="26" t="s">
        <v>179</v>
      </c>
      <c r="E22" s="72">
        <f>COUNTIF(Structures!D:D, D22)</f>
        <v>6</v>
      </c>
    </row>
    <row r="23">
      <c r="A23" s="26" t="s">
        <v>1</v>
      </c>
      <c r="B23" s="26" t="s">
        <v>1035</v>
      </c>
      <c r="D23" s="26" t="s">
        <v>940</v>
      </c>
      <c r="E23" s="72">
        <f>COUNTIF(Structures!D:D, D23)</f>
        <v>2</v>
      </c>
    </row>
    <row r="24">
      <c r="A24" s="26" t="s">
        <v>245</v>
      </c>
      <c r="B24" s="26">
        <v>2.0</v>
      </c>
      <c r="D24" s="26" t="s">
        <v>80</v>
      </c>
      <c r="E24" s="72">
        <f>COUNTIF(Structures!D:D, D24)</f>
        <v>19</v>
      </c>
    </row>
    <row r="25">
      <c r="A25" s="26" t="s">
        <v>51</v>
      </c>
      <c r="B25" s="26">
        <v>61.0</v>
      </c>
      <c r="D25" s="26" t="s">
        <v>55</v>
      </c>
      <c r="E25" s="72">
        <f>COUNTIF(Structures!D:D, D25)</f>
        <v>3</v>
      </c>
    </row>
    <row r="26">
      <c r="A26" s="26" t="s">
        <v>47</v>
      </c>
      <c r="B26" s="26">
        <v>36.0</v>
      </c>
      <c r="D26" s="26" t="s">
        <v>545</v>
      </c>
      <c r="E26" s="72">
        <f>COUNTIF(Structures!D:D, D26)</f>
        <v>1</v>
      </c>
    </row>
    <row r="27">
      <c r="A27" s="26" t="s">
        <v>24</v>
      </c>
      <c r="B27" s="26">
        <v>82.0</v>
      </c>
      <c r="D27" s="26" t="s">
        <v>411</v>
      </c>
      <c r="E27" s="72">
        <f>COUNTIF(Structures!D:D, D27)</f>
        <v>1</v>
      </c>
    </row>
    <row r="28">
      <c r="A28" s="26" t="s">
        <v>524</v>
      </c>
      <c r="B28" s="26">
        <v>1.0</v>
      </c>
      <c r="D28" s="26" t="s">
        <v>775</v>
      </c>
      <c r="E28" s="72">
        <f>COUNTIF(Structures!D:D, D28)</f>
        <v>1</v>
      </c>
    </row>
    <row r="29">
      <c r="A29" s="26" t="s">
        <v>104</v>
      </c>
      <c r="B29" s="72">
        <f>COUNTIF(Ruins!B:B, A29)</f>
        <v>1</v>
      </c>
    </row>
    <row r="30">
      <c r="A30" s="72"/>
      <c r="D30" s="26" t="s">
        <v>1</v>
      </c>
      <c r="E30" s="26" t="s">
        <v>1035</v>
      </c>
    </row>
    <row r="31">
      <c r="A31" s="72"/>
      <c r="D31" s="26" t="s">
        <v>51</v>
      </c>
      <c r="E31" s="72">
        <f>COUNTIF(Structures!B:B, D31)</f>
        <v>65</v>
      </c>
    </row>
    <row r="32">
      <c r="A32" s="72"/>
      <c r="D32" s="26" t="s">
        <v>47</v>
      </c>
      <c r="E32" s="72">
        <f>COUNTIF(Structures!B:B, D32)</f>
        <v>45</v>
      </c>
      <c r="G32" s="26" t="s">
        <v>14</v>
      </c>
      <c r="H32" s="26" t="s">
        <v>1038</v>
      </c>
      <c r="I32" s="26" t="s">
        <v>1039</v>
      </c>
    </row>
    <row r="33">
      <c r="A33" s="72"/>
      <c r="D33" s="26" t="s">
        <v>24</v>
      </c>
      <c r="E33" s="72">
        <f>COUNTIF(Structures!B:B, D33)</f>
        <v>43</v>
      </c>
      <c r="G33" s="26" t="s">
        <v>30</v>
      </c>
      <c r="H33" s="72">
        <f>IFERROR(__xludf.DUMMYFUNCTION("COUNTUNIQUE(Ruins!A2:A140) + COUNTUNIQUE(Ruins!A142:A150)"),110.0)</f>
        <v>110</v>
      </c>
      <c r="I33" s="72">
        <f>(SUMPRODUCT(LEN(Ruins!E2:E140)) - SUMPRODUCT(LEN(SUBSTITUTE(Ruins!E2:E140,"α",""))))+(SUMPRODUCT(LEN(Ruins!E2:E140)) - SUMPRODUCT(LEN(SUBSTITUTE(Ruins!E2:E140,"β",""))))+(SUMPRODUCT(LEN(Ruins!E2:E140)) - SUMPRODUCT(LEN(SUBSTITUTE(Ruins!E2:E140,"γ","")))) + (SUMPRODUCT(LEN(Ruins!E142:E150)) - SUMPRODUCT(LEN(SUBSTITUTE(Ruins!E142:E150,"α",""))))+(SUMPRODUCT(LEN(Ruins!E142:E150)) - SUMPRODUCT(LEN(SUBSTITUTE(Ruins!E142:E150,"β",""))))+(SUMPRODUCT(LEN(Ruins!E142:E150)) - SUMPRODUCT(LEN(SUBSTITUTE(Ruins!E142:E150,"γ",""))))</f>
        <v>310</v>
      </c>
    </row>
    <row r="34">
      <c r="A34" s="72"/>
      <c r="D34" s="26" t="s">
        <v>524</v>
      </c>
      <c r="E34" s="72">
        <f>COUNTIF(Structures!B:B, D34)</f>
        <v>3</v>
      </c>
      <c r="G34" s="26" t="s">
        <v>436</v>
      </c>
      <c r="H34" s="72">
        <f>IFERROR(__xludf.DUMMYFUNCTION("COUNTUNIQUE(Ruins!A151:A159)"),9.0)</f>
        <v>9</v>
      </c>
      <c r="I34" s="72">
        <f>(SUMPRODUCT(LEN(Ruins!E151:E159)) - SUMPRODUCT(LEN(SUBSTITUTE(Ruins!E151:E159,"α",""))))+(SUMPRODUCT(LEN(Ruins!E151:E159)) - SUMPRODUCT(LEN(SUBSTITUTE(Ruins!E151:E159,"β",""))))+(SUMPRODUCT(LEN(Ruins!E151:E159)) - SUMPRODUCT(LEN(SUBSTITUTE(Ruins!E151:E159,"γ",""))))</f>
        <v>26</v>
      </c>
    </row>
    <row r="35">
      <c r="A35" s="72"/>
      <c r="D35" s="26" t="s">
        <v>104</v>
      </c>
      <c r="E35" s="72">
        <f>COUNTIF(Structures!B:B, D35)</f>
        <v>1</v>
      </c>
      <c r="G35" s="26" t="s">
        <v>460</v>
      </c>
      <c r="H35" s="72">
        <f>IFERROR(__xludf.DUMMYFUNCTION("COUNTUNIQUE(Ruins!A160:A168)"),5.0)</f>
        <v>5</v>
      </c>
      <c r="I35" s="72">
        <f>(SUMPRODUCT(LEN(Ruins!E160:E168)) - SUMPRODUCT(LEN(SUBSTITUTE(Ruins!E160:E168,"α",""))))+(SUMPRODUCT(LEN(Ruins!E160:E168)) - SUMPRODUCT(LEN(SUBSTITUTE(Ruins!E160:E168,"β",""))))+(SUMPRODUCT(LEN(Ruins!E160:E168)) - SUMPRODUCT(LEN(SUBSTITUTE(Ruins!E160:E168,"γ",""))))</f>
        <v>21</v>
      </c>
    </row>
    <row r="36">
      <c r="A36" s="72"/>
      <c r="G36" s="72" t="s">
        <v>473</v>
      </c>
      <c r="H36" s="72">
        <f>IFERROR(__xludf.DUMMYFUNCTION("COUNTUNIQUE(Ruins!A169:A176)"),8.0)</f>
        <v>8</v>
      </c>
      <c r="I36" s="72">
        <f>(SUMPRODUCT(LEN(Ruins!E169:E176)) - SUMPRODUCT(LEN(SUBSTITUTE(Ruins!E169:E176,"α",""))))+(SUMPRODUCT(LEN(Ruins!E169:E176)) - SUMPRODUCT(LEN(SUBSTITUTE(Ruins!E169:E176,"β",""))))+(SUMPRODUCT(LEN(Ruins!E169:E176)) - SUMPRODUCT(LEN(SUBSTITUTE(Ruins!E169:E176,"γ",""))))</f>
        <v>19</v>
      </c>
    </row>
    <row r="37">
      <c r="A37" s="72"/>
      <c r="G37" s="26" t="s">
        <v>493</v>
      </c>
      <c r="H37" s="72">
        <f>IFERROR(__xludf.DUMMYFUNCTION("COUNTUNIQUE(Ruins!A177:A184)"),8.0)</f>
        <v>8</v>
      </c>
      <c r="I37" s="72">
        <f>(SUMPRODUCT(LEN(Ruins!E177:E184)) - SUMPRODUCT(LEN(SUBSTITUTE(Ruins!E177:E184,"α",""))))+(SUMPRODUCT(LEN(Ruins!E177:E184)) - SUMPRODUCT(LEN(SUBSTITUTE(Ruins!E177:E184,"β",""))))+(SUMPRODUCT(LEN(Ruins!E177:E184)) - SUMPRODUCT(LEN(SUBSTITUTE(Ruins!E177:E184,"γ",""))))</f>
        <v>22</v>
      </c>
    </row>
    <row r="38">
      <c r="A38" s="72"/>
      <c r="G38" s="26" t="s">
        <v>513</v>
      </c>
      <c r="H38" s="72">
        <f>IFERROR(__xludf.DUMMYFUNCTION("COUNTUNIQUE(Ruins!A185:A237)"),32.0)</f>
        <v>32</v>
      </c>
      <c r="I38" s="72">
        <f>(SUMPRODUCT(LEN(Ruins!E185:E237)) - SUMPRODUCT(LEN(SUBSTITUTE(Ruins!E185:E237,"α",""))))+(SUMPRODUCT(LEN(Ruins!E185:E237)) - SUMPRODUCT(LEN(SUBSTITUTE(Ruins!E185:E237,"β",""))))+(SUMPRODUCT(LEN(Ruins!E185:E237)) - SUMPRODUCT(LEN(SUBSTITUTE(Ruins!E185:E237,"γ",""))))</f>
        <v>88</v>
      </c>
    </row>
    <row r="39">
      <c r="A39" s="72"/>
      <c r="G39" s="26" t="s">
        <v>602</v>
      </c>
      <c r="H39" s="72">
        <f>IFERROR(__xludf.DUMMYFUNCTION("COUNTUNIQUE(Ruins!A238:A249)"),9.0)</f>
        <v>9</v>
      </c>
      <c r="I39" s="72">
        <f>(SUMPRODUCT(LEN(Ruins!E238:E249)) - SUMPRODUCT(LEN(SUBSTITUTE(Ruins!E238:E249,"α",""))))+(SUMPRODUCT(LEN(Ruins!E238:E249)) - SUMPRODUCT(LEN(SUBSTITUTE(Ruins!E238:E249,"β",""))))+(SUMPRODUCT(LEN(Ruins!E238:E249)) - SUMPRODUCT(LEN(SUBSTITUTE(Ruins!E238:E249,"γ",""))))</f>
        <v>21</v>
      </c>
    </row>
    <row r="40">
      <c r="A40" s="72"/>
      <c r="G40" s="26" t="s">
        <v>624</v>
      </c>
      <c r="H40" s="72">
        <f>IFERROR(__xludf.DUMMYFUNCTION("COUNTUNIQUE(Ruins!A250:A1001)"),5.0)</f>
        <v>5</v>
      </c>
      <c r="I40" s="72">
        <f>(SUMPRODUCT(LEN(Ruins!E250:E1001)) - SUMPRODUCT(LEN(SUBSTITUTE(Ruins!E250:E1001,"α",""))))+(SUMPRODUCT(LEN(Ruins!E250:E1001)) - SUMPRODUCT(LEN(SUBSTITUTE(Ruins!E250:E1001,"β",""))))+(SUMPRODUCT(LEN(Ruins!E250:E1001)) - SUMPRODUCT(LEN(SUBSTITUTE(Ruins!E250:E1001,"γ",""))))</f>
        <v>14</v>
      </c>
    </row>
    <row r="41">
      <c r="A41" s="72"/>
    </row>
    <row r="42">
      <c r="A42" s="72"/>
    </row>
    <row r="43">
      <c r="A43" s="72"/>
    </row>
    <row r="44">
      <c r="A44" s="72"/>
    </row>
    <row r="45">
      <c r="A45" s="72"/>
    </row>
    <row r="46">
      <c r="A46" s="72"/>
    </row>
    <row r="47">
      <c r="A47" s="72"/>
    </row>
    <row r="48">
      <c r="A48" s="72"/>
    </row>
    <row r="49">
      <c r="A49" s="72"/>
    </row>
    <row r="50">
      <c r="A50" s="72"/>
    </row>
    <row r="51">
      <c r="A51" s="72"/>
    </row>
    <row r="52">
      <c r="A52" s="72"/>
    </row>
    <row r="53">
      <c r="A53" s="72"/>
    </row>
    <row r="54">
      <c r="A54" s="72"/>
    </row>
    <row r="55">
      <c r="A55" s="72"/>
    </row>
    <row r="56">
      <c r="A56" s="72"/>
    </row>
    <row r="57">
      <c r="A57" s="72"/>
    </row>
    <row r="58">
      <c r="A58" s="72"/>
    </row>
    <row r="59">
      <c r="A59" s="72"/>
    </row>
    <row r="60">
      <c r="A60" s="72"/>
    </row>
    <row r="61">
      <c r="A61" s="72"/>
    </row>
    <row r="62">
      <c r="A62" s="72"/>
    </row>
    <row r="63">
      <c r="A63" s="72"/>
    </row>
    <row r="64">
      <c r="A64" s="72"/>
    </row>
    <row r="65">
      <c r="A65" s="72"/>
    </row>
    <row r="66">
      <c r="A66" s="72"/>
    </row>
    <row r="67">
      <c r="A67" s="72"/>
    </row>
    <row r="68">
      <c r="A68" s="72"/>
    </row>
    <row r="69">
      <c r="A69" s="72"/>
    </row>
    <row r="70">
      <c r="A70" s="72"/>
    </row>
    <row r="71">
      <c r="A71" s="72"/>
    </row>
    <row r="72">
      <c r="A72" s="72"/>
    </row>
    <row r="73">
      <c r="A73" s="72"/>
    </row>
    <row r="74">
      <c r="A74" s="72"/>
    </row>
    <row r="75">
      <c r="A75" s="72"/>
    </row>
    <row r="76">
      <c r="A76" s="72"/>
    </row>
    <row r="77">
      <c r="A77" s="72"/>
    </row>
    <row r="78">
      <c r="A78" s="72"/>
    </row>
    <row r="79">
      <c r="A79" s="72"/>
    </row>
    <row r="80">
      <c r="A80" s="72"/>
    </row>
    <row r="81">
      <c r="A81" s="72"/>
    </row>
    <row r="82">
      <c r="A82" s="72"/>
    </row>
    <row r="83">
      <c r="A83" s="72"/>
    </row>
    <row r="84">
      <c r="A84" s="72"/>
    </row>
    <row r="85">
      <c r="A85" s="72"/>
    </row>
    <row r="86">
      <c r="A86" s="72"/>
    </row>
    <row r="87">
      <c r="A87" s="72"/>
    </row>
    <row r="88">
      <c r="A88" s="72"/>
    </row>
    <row r="89">
      <c r="A89" s="72"/>
    </row>
    <row r="90">
      <c r="A90" s="72"/>
    </row>
    <row r="91">
      <c r="A91" s="72"/>
    </row>
    <row r="92">
      <c r="A92" s="72"/>
    </row>
    <row r="93">
      <c r="A93" s="72"/>
    </row>
    <row r="94">
      <c r="A94" s="72"/>
    </row>
    <row r="95">
      <c r="A95" s="72"/>
    </row>
    <row r="96">
      <c r="A96" s="72"/>
    </row>
    <row r="97">
      <c r="A97" s="72"/>
    </row>
    <row r="98">
      <c r="A98" s="72"/>
    </row>
    <row r="99">
      <c r="A99" s="72"/>
    </row>
    <row r="100">
      <c r="A100" s="72"/>
    </row>
    <row r="101">
      <c r="A101" s="72"/>
    </row>
    <row r="102">
      <c r="A102" s="72"/>
    </row>
    <row r="103">
      <c r="A103" s="72"/>
    </row>
    <row r="104">
      <c r="A104" s="72"/>
    </row>
    <row r="105">
      <c r="A105" s="72"/>
    </row>
    <row r="106">
      <c r="A106" s="72"/>
    </row>
    <row r="107">
      <c r="A107" s="72"/>
    </row>
    <row r="108">
      <c r="A108" s="72"/>
    </row>
    <row r="109">
      <c r="A109" s="72"/>
    </row>
    <row r="110">
      <c r="A110" s="72"/>
    </row>
    <row r="111">
      <c r="A111" s="72"/>
    </row>
    <row r="112">
      <c r="A112" s="72"/>
    </row>
    <row r="113">
      <c r="A113" s="72"/>
    </row>
    <row r="114">
      <c r="A114" s="72"/>
    </row>
    <row r="115">
      <c r="A115" s="72"/>
    </row>
    <row r="116">
      <c r="A116" s="72"/>
    </row>
    <row r="117">
      <c r="A117" s="72"/>
    </row>
    <row r="118">
      <c r="A118" s="72"/>
    </row>
    <row r="119">
      <c r="A119" s="72"/>
    </row>
    <row r="120">
      <c r="A120" s="72"/>
    </row>
    <row r="121">
      <c r="A121" s="72"/>
    </row>
    <row r="122">
      <c r="A122" s="72"/>
    </row>
    <row r="123">
      <c r="A123" s="72"/>
    </row>
    <row r="124">
      <c r="A124" s="72"/>
    </row>
    <row r="125">
      <c r="A125" s="72"/>
    </row>
    <row r="126">
      <c r="A126" s="72"/>
    </row>
    <row r="127">
      <c r="A127" s="72"/>
    </row>
    <row r="128">
      <c r="A128" s="72"/>
    </row>
    <row r="129">
      <c r="A129" s="72"/>
    </row>
    <row r="130">
      <c r="A130" s="72"/>
    </row>
    <row r="131">
      <c r="A131" s="72"/>
    </row>
    <row r="132">
      <c r="A132" s="72"/>
    </row>
    <row r="133">
      <c r="A133" s="72"/>
    </row>
    <row r="134">
      <c r="A134" s="72"/>
    </row>
    <row r="135">
      <c r="A135" s="72"/>
    </row>
    <row r="136">
      <c r="A136" s="72"/>
    </row>
    <row r="137">
      <c r="A137" s="72"/>
    </row>
    <row r="138">
      <c r="A138" s="72"/>
    </row>
    <row r="139">
      <c r="A139" s="72"/>
    </row>
    <row r="140">
      <c r="A140" s="72"/>
    </row>
    <row r="141">
      <c r="A141" s="72"/>
    </row>
    <row r="142">
      <c r="A142" s="72"/>
    </row>
    <row r="143">
      <c r="A143" s="72"/>
    </row>
    <row r="144">
      <c r="A144" s="72"/>
    </row>
    <row r="145">
      <c r="A145" s="72"/>
    </row>
    <row r="146">
      <c r="A146" s="72"/>
    </row>
    <row r="147">
      <c r="A147" s="72"/>
    </row>
    <row r="148">
      <c r="A148" s="72"/>
    </row>
    <row r="149">
      <c r="A149" s="72"/>
    </row>
    <row r="150">
      <c r="A150" s="72"/>
    </row>
    <row r="151">
      <c r="A151" s="72"/>
    </row>
    <row r="152">
      <c r="A152" s="72"/>
    </row>
    <row r="153">
      <c r="A153" s="72"/>
    </row>
    <row r="154">
      <c r="A154" s="72"/>
    </row>
    <row r="155">
      <c r="A155" s="72"/>
    </row>
    <row r="156">
      <c r="A156" s="72"/>
    </row>
    <row r="157">
      <c r="A157" s="72"/>
    </row>
    <row r="158">
      <c r="A158" s="72"/>
    </row>
    <row r="159">
      <c r="A159" s="72"/>
    </row>
    <row r="160">
      <c r="A160" s="72"/>
    </row>
    <row r="161">
      <c r="A161" s="72"/>
    </row>
    <row r="162">
      <c r="A162" s="72"/>
    </row>
    <row r="163">
      <c r="A163" s="72"/>
    </row>
    <row r="164">
      <c r="A164" s="72"/>
    </row>
    <row r="165">
      <c r="A165" s="72"/>
    </row>
    <row r="166">
      <c r="A166" s="72"/>
    </row>
    <row r="167">
      <c r="A167" s="72"/>
    </row>
    <row r="168">
      <c r="A168" s="72"/>
    </row>
    <row r="169">
      <c r="A169" s="72"/>
    </row>
    <row r="170">
      <c r="A170" s="72"/>
    </row>
    <row r="171">
      <c r="A171" s="72"/>
    </row>
    <row r="172">
      <c r="A172" s="72"/>
    </row>
    <row r="173">
      <c r="A173" s="72"/>
    </row>
    <row r="174">
      <c r="A174" s="72"/>
    </row>
    <row r="175">
      <c r="A175" s="72"/>
    </row>
    <row r="176">
      <c r="A176" s="72"/>
    </row>
    <row r="177">
      <c r="A177" s="72"/>
    </row>
    <row r="178">
      <c r="A178" s="72"/>
    </row>
    <row r="179">
      <c r="A179" s="72"/>
    </row>
    <row r="180">
      <c r="A180" s="72"/>
    </row>
    <row r="181">
      <c r="A181" s="72"/>
    </row>
    <row r="182">
      <c r="A182" s="72"/>
    </row>
    <row r="183">
      <c r="A183" s="72"/>
    </row>
    <row r="184">
      <c r="A184" s="72"/>
    </row>
    <row r="185">
      <c r="A185" s="72"/>
    </row>
    <row r="186">
      <c r="A186" s="72"/>
    </row>
    <row r="187">
      <c r="A187" s="72"/>
    </row>
    <row r="188">
      <c r="A188" s="72"/>
    </row>
    <row r="189">
      <c r="A189" s="72"/>
    </row>
    <row r="190">
      <c r="A190" s="72"/>
    </row>
    <row r="191">
      <c r="A191" s="72"/>
    </row>
    <row r="192">
      <c r="A192" s="72"/>
    </row>
    <row r="193">
      <c r="A193" s="72"/>
    </row>
    <row r="194">
      <c r="A194" s="72"/>
    </row>
    <row r="195">
      <c r="A195" s="72"/>
    </row>
    <row r="196">
      <c r="A196" s="72"/>
    </row>
    <row r="197">
      <c r="A197" s="72"/>
    </row>
    <row r="198">
      <c r="A198" s="72"/>
    </row>
    <row r="199">
      <c r="A199" s="72"/>
    </row>
    <row r="200">
      <c r="A200" s="72"/>
    </row>
    <row r="201">
      <c r="A201" s="72"/>
    </row>
    <row r="202">
      <c r="A202" s="72"/>
    </row>
    <row r="203">
      <c r="A203" s="72"/>
    </row>
    <row r="204">
      <c r="A204" s="72"/>
    </row>
    <row r="205">
      <c r="A205" s="72"/>
    </row>
    <row r="206">
      <c r="A206" s="72"/>
    </row>
    <row r="207">
      <c r="A207" s="72"/>
    </row>
    <row r="208">
      <c r="A208" s="72"/>
    </row>
    <row r="209">
      <c r="A209" s="72"/>
    </row>
    <row r="210">
      <c r="A210" s="72"/>
    </row>
    <row r="211">
      <c r="A211" s="72"/>
    </row>
    <row r="212">
      <c r="A212" s="72"/>
    </row>
    <row r="213">
      <c r="A213" s="72"/>
    </row>
    <row r="214">
      <c r="A214" s="72"/>
    </row>
    <row r="215">
      <c r="A215" s="72"/>
    </row>
    <row r="216">
      <c r="A216" s="72"/>
    </row>
    <row r="217">
      <c r="A217" s="72"/>
    </row>
    <row r="218">
      <c r="A218" s="72"/>
    </row>
    <row r="219">
      <c r="A219" s="72"/>
    </row>
    <row r="220">
      <c r="A220" s="72"/>
    </row>
    <row r="221">
      <c r="A221" s="72"/>
    </row>
    <row r="222">
      <c r="A222" s="72"/>
    </row>
    <row r="223">
      <c r="A223" s="72"/>
    </row>
    <row r="224">
      <c r="A224" s="72"/>
    </row>
    <row r="225">
      <c r="A225" s="72"/>
    </row>
    <row r="226">
      <c r="A226" s="72"/>
    </row>
    <row r="227">
      <c r="A227" s="72"/>
    </row>
    <row r="228">
      <c r="A228" s="72"/>
    </row>
    <row r="229">
      <c r="A229" s="72"/>
    </row>
    <row r="230">
      <c r="A230" s="72"/>
    </row>
    <row r="231">
      <c r="A231" s="72"/>
    </row>
    <row r="232">
      <c r="A232" s="72"/>
    </row>
    <row r="233">
      <c r="A233" s="72"/>
    </row>
    <row r="234">
      <c r="A234" s="72"/>
    </row>
    <row r="235">
      <c r="A235" s="72"/>
    </row>
    <row r="236">
      <c r="A236" s="72"/>
    </row>
    <row r="237">
      <c r="A237" s="72"/>
    </row>
    <row r="238">
      <c r="A238" s="72"/>
    </row>
    <row r="239">
      <c r="A239" s="72"/>
    </row>
    <row r="240">
      <c r="A240" s="72"/>
    </row>
    <row r="241">
      <c r="A241" s="72"/>
    </row>
    <row r="242">
      <c r="A242" s="72"/>
    </row>
    <row r="243">
      <c r="A243" s="72"/>
    </row>
    <row r="244">
      <c r="A244" s="72"/>
    </row>
    <row r="245">
      <c r="A245" s="72"/>
    </row>
    <row r="246">
      <c r="A246" s="72"/>
    </row>
    <row r="247">
      <c r="A247" s="72"/>
    </row>
    <row r="248">
      <c r="A248" s="72"/>
    </row>
    <row r="249">
      <c r="A249" s="72"/>
    </row>
    <row r="250">
      <c r="A250" s="72"/>
    </row>
    <row r="251">
      <c r="A251" s="72"/>
    </row>
    <row r="252">
      <c r="A252" s="72"/>
    </row>
    <row r="253">
      <c r="A253" s="72"/>
    </row>
    <row r="254">
      <c r="A254" s="72"/>
    </row>
    <row r="255">
      <c r="A255" s="72"/>
    </row>
    <row r="256">
      <c r="A256" s="72"/>
    </row>
    <row r="257">
      <c r="A257" s="72"/>
    </row>
    <row r="258">
      <c r="A258" s="72"/>
    </row>
    <row r="259">
      <c r="A259" s="72"/>
    </row>
    <row r="260">
      <c r="A260" s="72"/>
    </row>
    <row r="261">
      <c r="A261" s="72"/>
    </row>
    <row r="262">
      <c r="A262" s="72"/>
    </row>
    <row r="263">
      <c r="A263" s="72"/>
    </row>
    <row r="264">
      <c r="A264" s="72"/>
    </row>
    <row r="265">
      <c r="A265" s="72"/>
    </row>
    <row r="266">
      <c r="A266" s="72"/>
    </row>
    <row r="267">
      <c r="A267" s="72"/>
    </row>
    <row r="268">
      <c r="A268" s="72"/>
    </row>
    <row r="269">
      <c r="A269" s="72"/>
    </row>
    <row r="270">
      <c r="A270" s="72"/>
    </row>
    <row r="271">
      <c r="A271" s="72"/>
    </row>
    <row r="272">
      <c r="A272" s="72"/>
    </row>
    <row r="273">
      <c r="A273" s="72"/>
    </row>
    <row r="274">
      <c r="A274" s="72"/>
    </row>
    <row r="275">
      <c r="A275" s="72"/>
    </row>
    <row r="276">
      <c r="A276" s="72"/>
    </row>
    <row r="277">
      <c r="A277" s="72"/>
    </row>
    <row r="278">
      <c r="A278" s="72"/>
    </row>
    <row r="279">
      <c r="A279" s="72"/>
    </row>
    <row r="280">
      <c r="A280" s="72"/>
    </row>
    <row r="281">
      <c r="A281" s="72"/>
    </row>
    <row r="282">
      <c r="A282" s="72"/>
    </row>
    <row r="283">
      <c r="A283" s="72"/>
    </row>
    <row r="284">
      <c r="A284" s="72"/>
    </row>
    <row r="285">
      <c r="A285" s="72"/>
    </row>
    <row r="286">
      <c r="A286" s="72"/>
    </row>
    <row r="287">
      <c r="A287" s="72"/>
    </row>
    <row r="288">
      <c r="A288" s="72"/>
    </row>
    <row r="289">
      <c r="A289" s="72"/>
    </row>
    <row r="290">
      <c r="A290" s="72"/>
    </row>
    <row r="291">
      <c r="A291" s="72"/>
    </row>
    <row r="292">
      <c r="A292" s="72"/>
    </row>
    <row r="293">
      <c r="A293" s="72"/>
    </row>
    <row r="294">
      <c r="A294" s="72"/>
    </row>
    <row r="295">
      <c r="A295" s="72"/>
    </row>
    <row r="296">
      <c r="A296" s="72"/>
    </row>
    <row r="297">
      <c r="A297" s="72"/>
    </row>
    <row r="298">
      <c r="A298" s="72"/>
    </row>
    <row r="299">
      <c r="A299" s="72"/>
    </row>
    <row r="300">
      <c r="A300" s="72"/>
    </row>
    <row r="301">
      <c r="A301" s="72"/>
    </row>
    <row r="302">
      <c r="A302" s="72"/>
    </row>
    <row r="303">
      <c r="A303" s="72"/>
    </row>
    <row r="304">
      <c r="A304" s="72"/>
    </row>
    <row r="305">
      <c r="A305" s="72"/>
    </row>
    <row r="306">
      <c r="A306" s="72"/>
    </row>
    <row r="307">
      <c r="A307" s="72"/>
    </row>
    <row r="308">
      <c r="A308" s="72"/>
    </row>
    <row r="309">
      <c r="A309" s="72"/>
    </row>
    <row r="310">
      <c r="A310" s="72"/>
    </row>
    <row r="311">
      <c r="A311" s="72"/>
    </row>
    <row r="312">
      <c r="A312" s="72"/>
    </row>
    <row r="313">
      <c r="A313" s="72"/>
    </row>
    <row r="314">
      <c r="A314" s="72"/>
    </row>
    <row r="315">
      <c r="A315" s="72"/>
    </row>
    <row r="316">
      <c r="A316" s="72"/>
    </row>
    <row r="317">
      <c r="A317" s="72"/>
    </row>
    <row r="318">
      <c r="A318" s="72"/>
    </row>
    <row r="319">
      <c r="A319" s="72"/>
    </row>
    <row r="320">
      <c r="A320" s="72"/>
    </row>
    <row r="321">
      <c r="A321" s="72"/>
    </row>
    <row r="322">
      <c r="A322" s="72"/>
    </row>
    <row r="323">
      <c r="A323" s="72"/>
    </row>
    <row r="324">
      <c r="A324" s="72"/>
    </row>
    <row r="325">
      <c r="A325" s="72"/>
    </row>
    <row r="326">
      <c r="A326" s="72"/>
    </row>
    <row r="327">
      <c r="A327" s="72"/>
    </row>
    <row r="328">
      <c r="A328" s="72"/>
    </row>
    <row r="329">
      <c r="A329" s="72"/>
    </row>
    <row r="330">
      <c r="A330" s="72"/>
    </row>
    <row r="331">
      <c r="A331" s="72"/>
    </row>
    <row r="332">
      <c r="A332" s="72"/>
    </row>
    <row r="333">
      <c r="A333" s="72"/>
    </row>
    <row r="334">
      <c r="A334" s="72"/>
    </row>
    <row r="335">
      <c r="A335" s="72"/>
    </row>
    <row r="336">
      <c r="A336" s="72"/>
    </row>
    <row r="337">
      <c r="A337" s="72"/>
    </row>
    <row r="338">
      <c r="A338" s="72"/>
    </row>
    <row r="339">
      <c r="A339" s="72"/>
    </row>
    <row r="340">
      <c r="A340" s="72"/>
    </row>
    <row r="341">
      <c r="A341" s="72"/>
    </row>
    <row r="342">
      <c r="A342" s="72"/>
    </row>
    <row r="343">
      <c r="A343" s="72"/>
    </row>
    <row r="344">
      <c r="A344" s="72"/>
    </row>
    <row r="345">
      <c r="A345" s="72"/>
    </row>
    <row r="346">
      <c r="A346" s="72"/>
    </row>
    <row r="347">
      <c r="A347" s="72"/>
    </row>
    <row r="348">
      <c r="A348" s="72"/>
    </row>
    <row r="349">
      <c r="A349" s="72"/>
    </row>
    <row r="350">
      <c r="A350" s="72"/>
    </row>
    <row r="351">
      <c r="A351" s="72"/>
    </row>
    <row r="352">
      <c r="A352" s="72"/>
    </row>
    <row r="353">
      <c r="A353" s="72"/>
    </row>
    <row r="354">
      <c r="A354" s="72"/>
    </row>
    <row r="355">
      <c r="A355" s="72"/>
    </row>
    <row r="356">
      <c r="A356" s="72"/>
    </row>
    <row r="357">
      <c r="A357" s="72"/>
    </row>
    <row r="358">
      <c r="A358" s="72"/>
    </row>
    <row r="359">
      <c r="A359" s="72"/>
    </row>
    <row r="360">
      <c r="A360" s="72"/>
    </row>
    <row r="361">
      <c r="A361" s="72"/>
    </row>
    <row r="362">
      <c r="A362" s="72"/>
    </row>
    <row r="363">
      <c r="A363" s="72"/>
    </row>
    <row r="364">
      <c r="A364" s="72"/>
    </row>
    <row r="365">
      <c r="A365" s="72"/>
    </row>
    <row r="366">
      <c r="A366" s="72"/>
    </row>
    <row r="367">
      <c r="A367" s="72"/>
    </row>
    <row r="368">
      <c r="A368" s="72"/>
    </row>
    <row r="369">
      <c r="A369" s="72"/>
    </row>
    <row r="370">
      <c r="A370" s="72"/>
    </row>
    <row r="371">
      <c r="A371" s="72"/>
    </row>
    <row r="372">
      <c r="A372" s="72"/>
    </row>
    <row r="373">
      <c r="A373" s="72"/>
    </row>
    <row r="374">
      <c r="A374" s="72"/>
    </row>
    <row r="375">
      <c r="A375" s="72"/>
    </row>
    <row r="376">
      <c r="A376" s="72"/>
    </row>
    <row r="377">
      <c r="A377" s="72"/>
    </row>
    <row r="378">
      <c r="A378" s="72"/>
    </row>
    <row r="379">
      <c r="A379" s="72"/>
    </row>
    <row r="380">
      <c r="A380" s="72"/>
    </row>
    <row r="381">
      <c r="A381" s="72"/>
    </row>
    <row r="382">
      <c r="A382" s="72"/>
    </row>
    <row r="383">
      <c r="A383" s="72"/>
    </row>
    <row r="384">
      <c r="A384" s="72"/>
    </row>
    <row r="385">
      <c r="A385" s="72"/>
    </row>
    <row r="386">
      <c r="A386" s="72"/>
    </row>
    <row r="387">
      <c r="A387" s="72"/>
    </row>
    <row r="388">
      <c r="A388" s="72"/>
    </row>
    <row r="389">
      <c r="A389" s="72"/>
    </row>
    <row r="390">
      <c r="A390" s="72"/>
    </row>
    <row r="391">
      <c r="A391" s="72"/>
    </row>
    <row r="392">
      <c r="A392" s="72"/>
    </row>
    <row r="393">
      <c r="A393" s="72"/>
    </row>
    <row r="394">
      <c r="A394" s="72"/>
    </row>
    <row r="395">
      <c r="A395" s="72"/>
    </row>
    <row r="396">
      <c r="A396" s="72"/>
    </row>
    <row r="397">
      <c r="A397" s="72"/>
    </row>
    <row r="398">
      <c r="A398" s="72"/>
    </row>
    <row r="399">
      <c r="A399" s="72"/>
    </row>
    <row r="400">
      <c r="A400" s="72"/>
    </row>
    <row r="401">
      <c r="A401" s="72"/>
    </row>
    <row r="402">
      <c r="A402" s="72"/>
    </row>
    <row r="403">
      <c r="A403" s="72"/>
    </row>
    <row r="404">
      <c r="A404" s="72"/>
    </row>
    <row r="405">
      <c r="A405" s="72"/>
    </row>
    <row r="406">
      <c r="A406" s="72"/>
    </row>
    <row r="407">
      <c r="A407" s="72"/>
    </row>
    <row r="408">
      <c r="A408" s="72"/>
    </row>
    <row r="409">
      <c r="A409" s="72"/>
    </row>
    <row r="410">
      <c r="A410" s="72"/>
    </row>
    <row r="411">
      <c r="A411" s="72"/>
    </row>
    <row r="412">
      <c r="A412" s="72"/>
    </row>
    <row r="413">
      <c r="A413" s="72"/>
    </row>
    <row r="414">
      <c r="A414" s="72"/>
    </row>
    <row r="415">
      <c r="A415" s="72"/>
    </row>
    <row r="416">
      <c r="A416" s="72"/>
    </row>
    <row r="417">
      <c r="A417" s="72"/>
    </row>
    <row r="418">
      <c r="A418" s="72"/>
    </row>
    <row r="419">
      <c r="A419" s="72"/>
    </row>
    <row r="420">
      <c r="A420" s="72"/>
    </row>
    <row r="421">
      <c r="A421" s="72"/>
    </row>
    <row r="422">
      <c r="A422" s="72"/>
    </row>
    <row r="423">
      <c r="A423" s="72"/>
    </row>
    <row r="424">
      <c r="A424" s="72"/>
    </row>
    <row r="425">
      <c r="A425" s="72"/>
    </row>
    <row r="426">
      <c r="A426" s="72"/>
    </row>
    <row r="427">
      <c r="A427" s="72"/>
    </row>
    <row r="428">
      <c r="A428" s="72"/>
    </row>
    <row r="429">
      <c r="A429" s="72"/>
    </row>
    <row r="430">
      <c r="A430" s="72"/>
    </row>
    <row r="431">
      <c r="A431" s="72"/>
    </row>
    <row r="432">
      <c r="A432" s="72"/>
    </row>
    <row r="433">
      <c r="A433" s="72"/>
    </row>
    <row r="434">
      <c r="A434" s="72"/>
    </row>
    <row r="435">
      <c r="A435" s="72"/>
    </row>
    <row r="436">
      <c r="A436" s="72"/>
    </row>
    <row r="437">
      <c r="A437" s="72"/>
    </row>
    <row r="438">
      <c r="A438" s="72"/>
    </row>
    <row r="439">
      <c r="A439" s="72"/>
    </row>
    <row r="440">
      <c r="A440" s="72"/>
    </row>
    <row r="441">
      <c r="A441" s="72"/>
    </row>
    <row r="442">
      <c r="A442" s="72"/>
    </row>
    <row r="443">
      <c r="A443" s="72"/>
    </row>
    <row r="444">
      <c r="A444" s="72"/>
    </row>
    <row r="445">
      <c r="A445" s="72"/>
    </row>
    <row r="446">
      <c r="A446" s="72"/>
    </row>
    <row r="447">
      <c r="A447" s="72"/>
    </row>
    <row r="448">
      <c r="A448" s="72"/>
    </row>
    <row r="449">
      <c r="A449" s="72"/>
    </row>
    <row r="450">
      <c r="A450" s="72"/>
    </row>
    <row r="451">
      <c r="A451" s="72"/>
    </row>
    <row r="452">
      <c r="A452" s="72"/>
    </row>
    <row r="453">
      <c r="A453" s="72"/>
    </row>
    <row r="454">
      <c r="A454" s="72"/>
    </row>
    <row r="455">
      <c r="A455" s="72"/>
    </row>
    <row r="456">
      <c r="A456" s="72"/>
    </row>
    <row r="457">
      <c r="A457" s="72"/>
    </row>
    <row r="458">
      <c r="A458" s="72"/>
    </row>
    <row r="459">
      <c r="A459" s="72"/>
    </row>
    <row r="460">
      <c r="A460" s="72"/>
    </row>
    <row r="461">
      <c r="A461" s="72"/>
    </row>
    <row r="462">
      <c r="A462" s="72"/>
    </row>
    <row r="463">
      <c r="A463" s="72"/>
    </row>
    <row r="464">
      <c r="A464" s="72"/>
    </row>
    <row r="465">
      <c r="A465" s="72"/>
    </row>
    <row r="466">
      <c r="A466" s="72"/>
    </row>
    <row r="467">
      <c r="A467" s="72"/>
    </row>
    <row r="468">
      <c r="A468" s="72"/>
    </row>
    <row r="469">
      <c r="A469" s="72"/>
    </row>
    <row r="470">
      <c r="A470" s="72"/>
    </row>
    <row r="471">
      <c r="A471" s="72"/>
    </row>
    <row r="472">
      <c r="A472" s="72"/>
    </row>
    <row r="473">
      <c r="A473" s="72"/>
    </row>
    <row r="474">
      <c r="A474" s="72"/>
    </row>
    <row r="475">
      <c r="A475" s="72"/>
    </row>
    <row r="476">
      <c r="A476" s="72"/>
    </row>
    <row r="477">
      <c r="A477" s="72"/>
    </row>
    <row r="478">
      <c r="A478" s="72"/>
    </row>
    <row r="479">
      <c r="A479" s="72"/>
    </row>
    <row r="480">
      <c r="A480" s="72"/>
    </row>
    <row r="481">
      <c r="A481" s="72"/>
    </row>
    <row r="482">
      <c r="A482" s="72"/>
    </row>
    <row r="483">
      <c r="A483" s="72"/>
    </row>
    <row r="484">
      <c r="A484" s="72"/>
    </row>
    <row r="485">
      <c r="A485" s="72"/>
    </row>
    <row r="486">
      <c r="A486" s="72"/>
    </row>
    <row r="487">
      <c r="A487" s="72"/>
    </row>
    <row r="488">
      <c r="A488" s="72"/>
    </row>
    <row r="489">
      <c r="A489" s="72"/>
    </row>
    <row r="490">
      <c r="A490" s="72"/>
    </row>
    <row r="491">
      <c r="A491" s="72"/>
    </row>
    <row r="492">
      <c r="A492" s="72"/>
    </row>
    <row r="493">
      <c r="A493" s="72"/>
    </row>
    <row r="494">
      <c r="A494" s="72"/>
    </row>
    <row r="495">
      <c r="A495" s="72"/>
    </row>
    <row r="496">
      <c r="A496" s="72"/>
    </row>
    <row r="497">
      <c r="A497" s="72"/>
    </row>
    <row r="498">
      <c r="A498" s="72"/>
    </row>
    <row r="499">
      <c r="A499" s="72"/>
    </row>
    <row r="500">
      <c r="A500" s="72"/>
    </row>
    <row r="501">
      <c r="A501" s="72"/>
    </row>
    <row r="502">
      <c r="A502" s="72"/>
    </row>
    <row r="503">
      <c r="A503" s="72"/>
    </row>
    <row r="504">
      <c r="A504" s="72"/>
    </row>
    <row r="505">
      <c r="A505" s="72"/>
    </row>
    <row r="506">
      <c r="A506" s="72"/>
    </row>
    <row r="507">
      <c r="A507" s="72"/>
    </row>
    <row r="508">
      <c r="A508" s="72"/>
    </row>
    <row r="509">
      <c r="A509" s="72"/>
    </row>
    <row r="510">
      <c r="A510" s="72"/>
    </row>
    <row r="511">
      <c r="A511" s="72"/>
    </row>
    <row r="512">
      <c r="A512" s="72"/>
    </row>
    <row r="513">
      <c r="A513" s="72"/>
    </row>
    <row r="514">
      <c r="A514" s="72"/>
    </row>
    <row r="515">
      <c r="A515" s="72"/>
    </row>
    <row r="516">
      <c r="A516" s="72"/>
    </row>
    <row r="517">
      <c r="A517" s="72"/>
    </row>
    <row r="518">
      <c r="A518" s="72"/>
    </row>
    <row r="519">
      <c r="A519" s="72"/>
    </row>
    <row r="520">
      <c r="A520" s="72"/>
    </row>
    <row r="521">
      <c r="A521" s="72"/>
    </row>
    <row r="522">
      <c r="A522" s="72"/>
    </row>
    <row r="523">
      <c r="A523" s="72"/>
    </row>
    <row r="524">
      <c r="A524" s="72"/>
    </row>
    <row r="525">
      <c r="A525" s="72"/>
    </row>
    <row r="526">
      <c r="A526" s="72"/>
    </row>
    <row r="527">
      <c r="A527" s="72"/>
    </row>
    <row r="528">
      <c r="A528" s="72"/>
    </row>
    <row r="529">
      <c r="A529" s="72"/>
    </row>
    <row r="530">
      <c r="A530" s="72"/>
    </row>
    <row r="531">
      <c r="A531" s="72"/>
    </row>
    <row r="532">
      <c r="A532" s="72"/>
    </row>
    <row r="533">
      <c r="A533" s="72"/>
    </row>
    <row r="534">
      <c r="A534" s="72"/>
    </row>
    <row r="535">
      <c r="A535" s="72"/>
    </row>
    <row r="536">
      <c r="A536" s="72"/>
    </row>
    <row r="537">
      <c r="A537" s="72"/>
    </row>
    <row r="538">
      <c r="A538" s="72"/>
    </row>
    <row r="539">
      <c r="A539" s="72"/>
    </row>
    <row r="540">
      <c r="A540" s="72"/>
    </row>
    <row r="541">
      <c r="A541" s="72"/>
    </row>
    <row r="542">
      <c r="A542" s="72"/>
    </row>
    <row r="543">
      <c r="A543" s="72"/>
    </row>
    <row r="544">
      <c r="A544" s="72"/>
    </row>
    <row r="545">
      <c r="A545" s="72"/>
    </row>
    <row r="546">
      <c r="A546" s="72"/>
    </row>
    <row r="547">
      <c r="A547" s="72"/>
    </row>
    <row r="548">
      <c r="A548" s="72"/>
    </row>
    <row r="549">
      <c r="A549" s="72"/>
    </row>
    <row r="550">
      <c r="A550" s="72"/>
    </row>
    <row r="551">
      <c r="A551" s="72"/>
    </row>
    <row r="552">
      <c r="A552" s="72"/>
    </row>
    <row r="553">
      <c r="A553" s="72"/>
    </row>
    <row r="554">
      <c r="A554" s="72"/>
    </row>
    <row r="555">
      <c r="A555" s="72"/>
    </row>
    <row r="556">
      <c r="A556" s="72"/>
    </row>
    <row r="557">
      <c r="A557" s="72"/>
    </row>
    <row r="558">
      <c r="A558" s="72"/>
    </row>
    <row r="559">
      <c r="A559" s="72"/>
    </row>
    <row r="560">
      <c r="A560" s="72"/>
    </row>
    <row r="561">
      <c r="A561" s="72"/>
    </row>
    <row r="562">
      <c r="A562" s="72"/>
    </row>
    <row r="563">
      <c r="A563" s="72"/>
    </row>
    <row r="564">
      <c r="A564" s="72"/>
    </row>
    <row r="565">
      <c r="A565" s="72"/>
    </row>
    <row r="566">
      <c r="A566" s="72"/>
    </row>
    <row r="567">
      <c r="A567" s="72"/>
    </row>
    <row r="568">
      <c r="A568" s="72"/>
    </row>
    <row r="569">
      <c r="A569" s="72"/>
    </row>
    <row r="570">
      <c r="A570" s="72"/>
    </row>
    <row r="571">
      <c r="A571" s="72"/>
    </row>
    <row r="572">
      <c r="A572" s="72"/>
    </row>
    <row r="573">
      <c r="A573" s="72"/>
    </row>
    <row r="574">
      <c r="A574" s="72"/>
    </row>
    <row r="575">
      <c r="A575" s="72"/>
    </row>
    <row r="576">
      <c r="A576" s="72"/>
    </row>
    <row r="577">
      <c r="A577" s="72"/>
    </row>
    <row r="578">
      <c r="A578" s="72"/>
    </row>
    <row r="579">
      <c r="A579" s="72"/>
    </row>
    <row r="580">
      <c r="A580" s="72"/>
    </row>
    <row r="581">
      <c r="A581" s="72"/>
    </row>
    <row r="582">
      <c r="A582" s="72"/>
    </row>
    <row r="583">
      <c r="A583" s="72"/>
    </row>
    <row r="584">
      <c r="A584" s="72"/>
    </row>
    <row r="585">
      <c r="A585" s="72"/>
    </row>
    <row r="586">
      <c r="A586" s="72"/>
    </row>
    <row r="587">
      <c r="A587" s="72"/>
    </row>
    <row r="588">
      <c r="A588" s="72"/>
    </row>
    <row r="589">
      <c r="A589" s="72"/>
    </row>
    <row r="590">
      <c r="A590" s="72"/>
    </row>
    <row r="591">
      <c r="A591" s="72"/>
    </row>
    <row r="592">
      <c r="A592" s="72"/>
    </row>
    <row r="593">
      <c r="A593" s="72"/>
    </row>
    <row r="594">
      <c r="A594" s="72"/>
    </row>
    <row r="595">
      <c r="A595" s="72"/>
    </row>
    <row r="596">
      <c r="A596" s="72"/>
    </row>
    <row r="597">
      <c r="A597" s="72"/>
    </row>
    <row r="598">
      <c r="A598" s="72"/>
    </row>
    <row r="599">
      <c r="A599" s="72"/>
    </row>
    <row r="600">
      <c r="A600" s="72"/>
    </row>
    <row r="601">
      <c r="A601" s="72"/>
    </row>
    <row r="602">
      <c r="A602" s="72"/>
    </row>
    <row r="603">
      <c r="A603" s="72"/>
    </row>
    <row r="604">
      <c r="A604" s="72"/>
    </row>
    <row r="605">
      <c r="A605" s="72"/>
    </row>
    <row r="606">
      <c r="A606" s="72"/>
    </row>
    <row r="607">
      <c r="A607" s="72"/>
    </row>
    <row r="608">
      <c r="A608" s="72"/>
    </row>
    <row r="609">
      <c r="A609" s="72"/>
    </row>
    <row r="610">
      <c r="A610" s="72"/>
    </row>
    <row r="611">
      <c r="A611" s="72"/>
    </row>
    <row r="612">
      <c r="A612" s="72"/>
    </row>
    <row r="613">
      <c r="A613" s="72"/>
    </row>
    <row r="614">
      <c r="A614" s="72"/>
    </row>
    <row r="615">
      <c r="A615" s="72"/>
    </row>
    <row r="616">
      <c r="A616" s="72"/>
    </row>
    <row r="617">
      <c r="A617" s="72"/>
    </row>
    <row r="618">
      <c r="A618" s="72"/>
    </row>
    <row r="619">
      <c r="A619" s="72"/>
    </row>
    <row r="620">
      <c r="A620" s="72"/>
    </row>
    <row r="621">
      <c r="A621" s="72"/>
    </row>
    <row r="622">
      <c r="A622" s="72"/>
    </row>
    <row r="623">
      <c r="A623" s="72"/>
    </row>
    <row r="624">
      <c r="A624" s="72"/>
    </row>
    <row r="625">
      <c r="A625" s="72"/>
    </row>
    <row r="626">
      <c r="A626" s="72"/>
    </row>
    <row r="627">
      <c r="A627" s="72"/>
    </row>
    <row r="628">
      <c r="A628" s="72"/>
    </row>
    <row r="629">
      <c r="A629" s="72"/>
    </row>
    <row r="630">
      <c r="A630" s="72"/>
    </row>
    <row r="631">
      <c r="A631" s="72"/>
    </row>
    <row r="632">
      <c r="A632" s="72"/>
    </row>
    <row r="633">
      <c r="A633" s="72"/>
    </row>
    <row r="634">
      <c r="A634" s="72"/>
    </row>
    <row r="635">
      <c r="A635" s="72"/>
    </row>
    <row r="636">
      <c r="A636" s="72"/>
    </row>
    <row r="637">
      <c r="A637" s="72"/>
    </row>
    <row r="638">
      <c r="A638" s="72"/>
    </row>
    <row r="639">
      <c r="A639" s="72"/>
    </row>
    <row r="640">
      <c r="A640" s="72"/>
    </row>
    <row r="641">
      <c r="A641" s="72"/>
    </row>
    <row r="642">
      <c r="A642" s="72"/>
    </row>
    <row r="643">
      <c r="A643" s="72"/>
    </row>
    <row r="644">
      <c r="A644" s="72"/>
    </row>
    <row r="645">
      <c r="A645" s="72"/>
    </row>
    <row r="646">
      <c r="A646" s="72"/>
    </row>
    <row r="647">
      <c r="A647" s="72"/>
    </row>
    <row r="648">
      <c r="A648" s="72"/>
    </row>
    <row r="649">
      <c r="A649" s="72"/>
    </row>
    <row r="650">
      <c r="A650" s="72"/>
    </row>
    <row r="651">
      <c r="A651" s="72"/>
    </row>
    <row r="652">
      <c r="A652" s="72"/>
    </row>
    <row r="653">
      <c r="A653" s="72"/>
    </row>
    <row r="654">
      <c r="A654" s="72"/>
    </row>
    <row r="655">
      <c r="A655" s="72"/>
    </row>
    <row r="656">
      <c r="A656" s="72"/>
    </row>
    <row r="657">
      <c r="A657" s="72"/>
    </row>
    <row r="658">
      <c r="A658" s="72"/>
    </row>
    <row r="659">
      <c r="A659" s="72"/>
    </row>
    <row r="660">
      <c r="A660" s="72"/>
    </row>
    <row r="661">
      <c r="A661" s="72"/>
    </row>
    <row r="662">
      <c r="A662" s="72"/>
    </row>
    <row r="663">
      <c r="A663" s="72"/>
    </row>
    <row r="664">
      <c r="A664" s="72"/>
    </row>
    <row r="665">
      <c r="A665" s="72"/>
    </row>
    <row r="666">
      <c r="A666" s="72"/>
    </row>
    <row r="667">
      <c r="A667" s="72"/>
    </row>
    <row r="668">
      <c r="A668" s="72"/>
    </row>
    <row r="669">
      <c r="A669" s="72"/>
    </row>
    <row r="670">
      <c r="A670" s="72"/>
    </row>
    <row r="671">
      <c r="A671" s="72"/>
    </row>
    <row r="672">
      <c r="A672" s="72"/>
    </row>
    <row r="673">
      <c r="A673" s="72"/>
    </row>
    <row r="674">
      <c r="A674" s="72"/>
    </row>
    <row r="675">
      <c r="A675" s="72"/>
    </row>
    <row r="676">
      <c r="A676" s="72"/>
    </row>
    <row r="677">
      <c r="A677" s="72"/>
    </row>
    <row r="678">
      <c r="A678" s="72"/>
    </row>
    <row r="679">
      <c r="A679" s="72"/>
    </row>
    <row r="680">
      <c r="A680" s="72"/>
    </row>
    <row r="681">
      <c r="A681" s="72"/>
    </row>
    <row r="682">
      <c r="A682" s="72"/>
    </row>
    <row r="683">
      <c r="A683" s="72"/>
    </row>
    <row r="684">
      <c r="A684" s="72"/>
    </row>
    <row r="685">
      <c r="A685" s="72"/>
    </row>
    <row r="686">
      <c r="A686" s="72"/>
    </row>
    <row r="687">
      <c r="A687" s="72"/>
    </row>
    <row r="688">
      <c r="A688" s="72"/>
    </row>
    <row r="689">
      <c r="A689" s="72"/>
    </row>
    <row r="690">
      <c r="A690" s="72"/>
    </row>
    <row r="691">
      <c r="A691" s="72"/>
    </row>
    <row r="692">
      <c r="A692" s="72"/>
    </row>
    <row r="693">
      <c r="A693" s="72"/>
    </row>
    <row r="694">
      <c r="A694" s="72"/>
    </row>
    <row r="695">
      <c r="A695" s="72"/>
    </row>
    <row r="696">
      <c r="A696" s="72"/>
    </row>
    <row r="697">
      <c r="A697" s="72"/>
    </row>
    <row r="698">
      <c r="A698" s="72"/>
    </row>
    <row r="699">
      <c r="A699" s="72"/>
    </row>
    <row r="700">
      <c r="A700" s="72"/>
    </row>
    <row r="701">
      <c r="A701" s="72"/>
    </row>
    <row r="702">
      <c r="A702" s="72"/>
    </row>
    <row r="703">
      <c r="A703" s="72"/>
    </row>
    <row r="704">
      <c r="A704" s="72"/>
    </row>
    <row r="705">
      <c r="A705" s="72"/>
    </row>
    <row r="706">
      <c r="A706" s="72"/>
    </row>
    <row r="707">
      <c r="A707" s="72"/>
    </row>
    <row r="708">
      <c r="A708" s="72"/>
    </row>
    <row r="709">
      <c r="A709" s="72"/>
    </row>
    <row r="710">
      <c r="A710" s="72"/>
    </row>
    <row r="711">
      <c r="A711" s="72"/>
    </row>
    <row r="712">
      <c r="A712" s="72"/>
    </row>
    <row r="713">
      <c r="A713" s="72"/>
    </row>
    <row r="714">
      <c r="A714" s="72"/>
    </row>
    <row r="715">
      <c r="A715" s="72"/>
    </row>
    <row r="716">
      <c r="A716" s="72"/>
    </row>
    <row r="717">
      <c r="A717" s="72"/>
    </row>
    <row r="718">
      <c r="A718" s="72"/>
    </row>
    <row r="719">
      <c r="A719" s="72"/>
    </row>
    <row r="720">
      <c r="A720" s="72"/>
    </row>
    <row r="721">
      <c r="A721" s="72"/>
    </row>
    <row r="722">
      <c r="A722" s="72"/>
    </row>
    <row r="723">
      <c r="A723" s="72"/>
    </row>
    <row r="724">
      <c r="A724" s="72"/>
    </row>
    <row r="725">
      <c r="A725" s="72"/>
    </row>
    <row r="726">
      <c r="A726" s="72"/>
    </row>
    <row r="727">
      <c r="A727" s="72"/>
    </row>
    <row r="728">
      <c r="A728" s="72"/>
    </row>
    <row r="729">
      <c r="A729" s="72"/>
    </row>
    <row r="730">
      <c r="A730" s="72"/>
    </row>
    <row r="731">
      <c r="A731" s="72"/>
    </row>
    <row r="732">
      <c r="A732" s="72"/>
    </row>
    <row r="733">
      <c r="A733" s="72"/>
    </row>
    <row r="734">
      <c r="A734" s="72"/>
    </row>
    <row r="735">
      <c r="A735" s="72"/>
    </row>
    <row r="736">
      <c r="A736" s="72"/>
    </row>
    <row r="737">
      <c r="A737" s="72"/>
    </row>
    <row r="738">
      <c r="A738" s="72"/>
    </row>
    <row r="739">
      <c r="A739" s="72"/>
    </row>
    <row r="740">
      <c r="A740" s="72"/>
    </row>
    <row r="741">
      <c r="A741" s="72"/>
    </row>
    <row r="742">
      <c r="A742" s="72"/>
    </row>
    <row r="743">
      <c r="A743" s="72"/>
    </row>
    <row r="744">
      <c r="A744" s="72"/>
    </row>
    <row r="745">
      <c r="A745" s="72"/>
    </row>
    <row r="746">
      <c r="A746" s="72"/>
    </row>
    <row r="747">
      <c r="A747" s="72"/>
    </row>
    <row r="748">
      <c r="A748" s="72"/>
    </row>
    <row r="749">
      <c r="A749" s="72"/>
    </row>
    <row r="750">
      <c r="A750" s="72"/>
    </row>
    <row r="751">
      <c r="A751" s="72"/>
    </row>
    <row r="752">
      <c r="A752" s="72"/>
    </row>
    <row r="753">
      <c r="A753" s="72"/>
    </row>
    <row r="754">
      <c r="A754" s="72"/>
    </row>
    <row r="755">
      <c r="A755" s="72"/>
    </row>
    <row r="756">
      <c r="A756" s="72"/>
    </row>
    <row r="757">
      <c r="A757" s="72"/>
    </row>
    <row r="758">
      <c r="A758" s="72"/>
    </row>
    <row r="759">
      <c r="A759" s="72"/>
    </row>
    <row r="760">
      <c r="A760" s="72"/>
    </row>
    <row r="761">
      <c r="A761" s="72"/>
    </row>
    <row r="762">
      <c r="A762" s="72"/>
    </row>
    <row r="763">
      <c r="A763" s="72"/>
    </row>
    <row r="764">
      <c r="A764" s="72"/>
    </row>
    <row r="765">
      <c r="A765" s="72"/>
    </row>
    <row r="766">
      <c r="A766" s="72"/>
    </row>
    <row r="767">
      <c r="A767" s="72"/>
    </row>
    <row r="768">
      <c r="A768" s="72"/>
    </row>
    <row r="769">
      <c r="A769" s="72"/>
    </row>
    <row r="770">
      <c r="A770" s="72"/>
    </row>
    <row r="771">
      <c r="A771" s="72"/>
    </row>
    <row r="772">
      <c r="A772" s="72"/>
    </row>
    <row r="773">
      <c r="A773" s="72"/>
    </row>
    <row r="774">
      <c r="A774" s="72"/>
    </row>
    <row r="775">
      <c r="A775" s="72"/>
    </row>
    <row r="776">
      <c r="A776" s="72"/>
    </row>
    <row r="777">
      <c r="A777" s="72"/>
    </row>
    <row r="778">
      <c r="A778" s="72"/>
    </row>
    <row r="779">
      <c r="A779" s="72"/>
    </row>
    <row r="780">
      <c r="A780" s="72"/>
    </row>
    <row r="781">
      <c r="A781" s="72"/>
    </row>
    <row r="782">
      <c r="A782" s="72"/>
    </row>
    <row r="783">
      <c r="A783" s="72"/>
    </row>
    <row r="784">
      <c r="A784" s="72"/>
    </row>
    <row r="785">
      <c r="A785" s="72"/>
    </row>
    <row r="786">
      <c r="A786" s="72"/>
    </row>
    <row r="787">
      <c r="A787" s="72"/>
    </row>
    <row r="788">
      <c r="A788" s="72"/>
    </row>
    <row r="789">
      <c r="A789" s="72"/>
    </row>
    <row r="790">
      <c r="A790" s="72"/>
    </row>
    <row r="791">
      <c r="A791" s="72"/>
    </row>
    <row r="792">
      <c r="A792" s="72"/>
    </row>
    <row r="793">
      <c r="A793" s="72"/>
    </row>
    <row r="794">
      <c r="A794" s="72"/>
    </row>
    <row r="795">
      <c r="A795" s="72"/>
    </row>
    <row r="796">
      <c r="A796" s="72"/>
    </row>
    <row r="797">
      <c r="A797" s="72"/>
    </row>
    <row r="798">
      <c r="A798" s="72"/>
    </row>
    <row r="799">
      <c r="A799" s="72"/>
    </row>
    <row r="800">
      <c r="A800" s="72"/>
    </row>
    <row r="801">
      <c r="A801" s="72"/>
    </row>
    <row r="802">
      <c r="A802" s="72"/>
    </row>
    <row r="803">
      <c r="A803" s="72"/>
    </row>
    <row r="804">
      <c r="A804" s="72"/>
    </row>
    <row r="805">
      <c r="A805" s="72"/>
    </row>
    <row r="806">
      <c r="A806" s="72"/>
    </row>
    <row r="807">
      <c r="A807" s="72"/>
    </row>
    <row r="808">
      <c r="A808" s="72"/>
    </row>
    <row r="809">
      <c r="A809" s="72"/>
    </row>
    <row r="810">
      <c r="A810" s="72"/>
    </row>
    <row r="811">
      <c r="A811" s="72"/>
    </row>
    <row r="812">
      <c r="A812" s="72"/>
    </row>
    <row r="813">
      <c r="A813" s="72"/>
    </row>
    <row r="814">
      <c r="A814" s="72"/>
    </row>
    <row r="815">
      <c r="A815" s="72"/>
    </row>
    <row r="816">
      <c r="A816" s="72"/>
    </row>
    <row r="817">
      <c r="A817" s="72"/>
    </row>
    <row r="818">
      <c r="A818" s="72"/>
    </row>
    <row r="819">
      <c r="A819" s="72"/>
    </row>
    <row r="820">
      <c r="A820" s="72"/>
    </row>
    <row r="821">
      <c r="A821" s="72"/>
    </row>
    <row r="822">
      <c r="A822" s="72"/>
    </row>
    <row r="823">
      <c r="A823" s="72"/>
    </row>
    <row r="824">
      <c r="A824" s="72"/>
    </row>
    <row r="825">
      <c r="A825" s="72"/>
    </row>
    <row r="826">
      <c r="A826" s="72"/>
    </row>
    <row r="827">
      <c r="A827" s="72"/>
    </row>
    <row r="828">
      <c r="A828" s="72"/>
    </row>
    <row r="829">
      <c r="A829" s="72"/>
    </row>
    <row r="830">
      <c r="A830" s="72"/>
    </row>
    <row r="831">
      <c r="A831" s="72"/>
    </row>
    <row r="832">
      <c r="A832" s="72"/>
    </row>
    <row r="833">
      <c r="A833" s="72"/>
    </row>
    <row r="834">
      <c r="A834" s="72"/>
    </row>
    <row r="835">
      <c r="A835" s="72"/>
    </row>
    <row r="836">
      <c r="A836" s="72"/>
    </row>
    <row r="837">
      <c r="A837" s="72"/>
    </row>
    <row r="838">
      <c r="A838" s="72"/>
    </row>
    <row r="839">
      <c r="A839" s="72"/>
    </row>
    <row r="840">
      <c r="A840" s="72"/>
    </row>
    <row r="841">
      <c r="A841" s="72"/>
    </row>
    <row r="842">
      <c r="A842" s="72"/>
    </row>
    <row r="843">
      <c r="A843" s="72"/>
    </row>
    <row r="844">
      <c r="A844" s="72"/>
    </row>
    <row r="845">
      <c r="A845" s="72"/>
    </row>
    <row r="846">
      <c r="A846" s="72"/>
    </row>
    <row r="847">
      <c r="A847" s="72"/>
    </row>
    <row r="848">
      <c r="A848" s="72"/>
    </row>
    <row r="849">
      <c r="A849" s="72"/>
    </row>
    <row r="850">
      <c r="A850" s="72"/>
    </row>
    <row r="851">
      <c r="A851" s="72"/>
    </row>
    <row r="852">
      <c r="A852" s="72"/>
    </row>
    <row r="853">
      <c r="A853" s="72"/>
    </row>
    <row r="854">
      <c r="A854" s="72"/>
    </row>
    <row r="855">
      <c r="A855" s="72"/>
    </row>
    <row r="856">
      <c r="A856" s="72"/>
    </row>
    <row r="857">
      <c r="A857" s="72"/>
    </row>
    <row r="858">
      <c r="A858" s="72"/>
    </row>
    <row r="859">
      <c r="A859" s="72"/>
    </row>
    <row r="860">
      <c r="A860" s="72"/>
    </row>
    <row r="861">
      <c r="A861" s="72"/>
    </row>
    <row r="862">
      <c r="A862" s="72"/>
    </row>
    <row r="863">
      <c r="A863" s="72"/>
    </row>
    <row r="864">
      <c r="A864" s="72"/>
    </row>
    <row r="865">
      <c r="A865" s="72"/>
    </row>
    <row r="866">
      <c r="A866" s="72"/>
    </row>
    <row r="867">
      <c r="A867" s="72"/>
    </row>
    <row r="868">
      <c r="A868" s="72"/>
    </row>
    <row r="869">
      <c r="A869" s="72"/>
    </row>
    <row r="870">
      <c r="A870" s="72"/>
    </row>
    <row r="871">
      <c r="A871" s="72"/>
    </row>
    <row r="872">
      <c r="A872" s="72"/>
    </row>
    <row r="873">
      <c r="A873" s="72"/>
    </row>
    <row r="874">
      <c r="A874" s="72"/>
    </row>
    <row r="875">
      <c r="A875" s="72"/>
    </row>
    <row r="876">
      <c r="A876" s="72"/>
    </row>
    <row r="877">
      <c r="A877" s="72"/>
    </row>
    <row r="878">
      <c r="A878" s="72"/>
    </row>
    <row r="879">
      <c r="A879" s="72"/>
    </row>
    <row r="880">
      <c r="A880" s="72"/>
    </row>
    <row r="881">
      <c r="A881" s="72"/>
    </row>
    <row r="882">
      <c r="A882" s="72"/>
    </row>
    <row r="883">
      <c r="A883" s="72"/>
    </row>
    <row r="884">
      <c r="A884" s="72"/>
    </row>
    <row r="885">
      <c r="A885" s="72"/>
    </row>
    <row r="886">
      <c r="A886" s="72"/>
    </row>
    <row r="887">
      <c r="A887" s="72"/>
    </row>
    <row r="888">
      <c r="A888" s="72"/>
    </row>
    <row r="889">
      <c r="A889" s="72"/>
    </row>
    <row r="890">
      <c r="A890" s="72"/>
    </row>
    <row r="891">
      <c r="A891" s="72"/>
    </row>
    <row r="892">
      <c r="A892" s="72"/>
    </row>
    <row r="893">
      <c r="A893" s="72"/>
    </row>
    <row r="894">
      <c r="A894" s="72"/>
    </row>
    <row r="895">
      <c r="A895" s="72"/>
    </row>
    <row r="896">
      <c r="A896" s="72"/>
    </row>
    <row r="897">
      <c r="A897" s="72"/>
    </row>
    <row r="898">
      <c r="A898" s="72"/>
    </row>
    <row r="899">
      <c r="A899" s="72"/>
    </row>
    <row r="900">
      <c r="A900" s="72"/>
    </row>
    <row r="901">
      <c r="A901" s="72"/>
    </row>
    <row r="902">
      <c r="A902" s="72"/>
    </row>
    <row r="903">
      <c r="A903" s="72"/>
    </row>
    <row r="904">
      <c r="A904" s="72"/>
    </row>
    <row r="905">
      <c r="A905" s="72"/>
    </row>
    <row r="906">
      <c r="A906" s="72"/>
    </row>
    <row r="907">
      <c r="A907" s="72"/>
    </row>
    <row r="908">
      <c r="A908" s="72"/>
    </row>
    <row r="909">
      <c r="A909" s="72"/>
    </row>
    <row r="910">
      <c r="A910" s="72"/>
    </row>
    <row r="911">
      <c r="A911" s="72"/>
    </row>
    <row r="912">
      <c r="A912" s="72"/>
    </row>
    <row r="913">
      <c r="A913" s="72"/>
    </row>
    <row r="914">
      <c r="A914" s="72"/>
    </row>
    <row r="915">
      <c r="A915" s="72"/>
    </row>
    <row r="916">
      <c r="A916" s="72"/>
    </row>
    <row r="917">
      <c r="A917" s="72"/>
    </row>
    <row r="918">
      <c r="A918" s="72"/>
    </row>
    <row r="919">
      <c r="A919" s="72"/>
    </row>
    <row r="920">
      <c r="A920" s="72"/>
    </row>
    <row r="921">
      <c r="A921" s="72"/>
    </row>
    <row r="922">
      <c r="A922" s="72"/>
    </row>
    <row r="923">
      <c r="A923" s="72"/>
    </row>
    <row r="924">
      <c r="A924" s="72"/>
    </row>
    <row r="925">
      <c r="A925" s="72"/>
    </row>
    <row r="926">
      <c r="A926" s="72"/>
    </row>
    <row r="927">
      <c r="A927" s="72"/>
    </row>
    <row r="928">
      <c r="A928" s="72"/>
    </row>
    <row r="929">
      <c r="A929" s="72"/>
    </row>
    <row r="930">
      <c r="A930" s="72"/>
    </row>
    <row r="931">
      <c r="A931" s="72"/>
    </row>
    <row r="932">
      <c r="A932" s="72"/>
    </row>
    <row r="933">
      <c r="A933" s="72"/>
    </row>
    <row r="934">
      <c r="A934" s="72"/>
    </row>
    <row r="935">
      <c r="A935" s="72"/>
    </row>
    <row r="936">
      <c r="A936" s="72"/>
    </row>
    <row r="937">
      <c r="A937" s="72"/>
    </row>
    <row r="938">
      <c r="A938" s="72"/>
    </row>
    <row r="939">
      <c r="A939" s="72"/>
    </row>
    <row r="940">
      <c r="A940" s="72"/>
    </row>
    <row r="941">
      <c r="A941" s="72"/>
    </row>
    <row r="942">
      <c r="A942" s="72"/>
    </row>
    <row r="943">
      <c r="A943" s="72"/>
    </row>
    <row r="944">
      <c r="A944" s="72"/>
    </row>
    <row r="945">
      <c r="A945" s="72"/>
    </row>
    <row r="946">
      <c r="A946" s="72"/>
    </row>
    <row r="947">
      <c r="A947" s="72"/>
    </row>
    <row r="948">
      <c r="A948" s="72"/>
    </row>
    <row r="949">
      <c r="A949" s="72"/>
    </row>
    <row r="950">
      <c r="A950" s="72"/>
    </row>
    <row r="951">
      <c r="A951" s="72"/>
    </row>
    <row r="952">
      <c r="A952" s="72"/>
    </row>
    <row r="953">
      <c r="A953" s="72"/>
    </row>
    <row r="954">
      <c r="A954" s="72"/>
    </row>
    <row r="955">
      <c r="A955" s="72"/>
    </row>
    <row r="956">
      <c r="A956" s="72"/>
    </row>
    <row r="957">
      <c r="A957" s="72"/>
    </row>
    <row r="958">
      <c r="A958" s="72"/>
    </row>
    <row r="959">
      <c r="A959" s="72"/>
    </row>
    <row r="960">
      <c r="A960" s="72"/>
    </row>
    <row r="961">
      <c r="A961" s="72"/>
    </row>
    <row r="962">
      <c r="A962" s="72"/>
    </row>
    <row r="963">
      <c r="A963" s="72"/>
    </row>
    <row r="964">
      <c r="A964" s="72"/>
    </row>
    <row r="965">
      <c r="A965" s="72"/>
    </row>
    <row r="966">
      <c r="A966" s="72"/>
    </row>
    <row r="967">
      <c r="A967" s="72"/>
    </row>
    <row r="968">
      <c r="A968" s="72"/>
    </row>
    <row r="969">
      <c r="A969" s="72"/>
    </row>
    <row r="970">
      <c r="A970" s="72"/>
    </row>
    <row r="971">
      <c r="A971" s="72"/>
    </row>
    <row r="972">
      <c r="A972" s="72"/>
    </row>
    <row r="973">
      <c r="A973" s="72"/>
    </row>
    <row r="974">
      <c r="A974" s="72"/>
    </row>
    <row r="975">
      <c r="A975" s="72"/>
    </row>
    <row r="976">
      <c r="A976" s="72"/>
    </row>
    <row r="977">
      <c r="A977" s="72"/>
    </row>
    <row r="978">
      <c r="A978" s="72"/>
    </row>
    <row r="979">
      <c r="A979" s="72"/>
    </row>
    <row r="980">
      <c r="A980" s="72"/>
    </row>
    <row r="981">
      <c r="A981" s="72"/>
    </row>
    <row r="982">
      <c r="A982" s="72"/>
    </row>
    <row r="983">
      <c r="A983" s="72"/>
    </row>
    <row r="984">
      <c r="A984" s="72"/>
    </row>
    <row r="985">
      <c r="A985" s="72"/>
    </row>
    <row r="986">
      <c r="A986" s="72"/>
    </row>
    <row r="987">
      <c r="A987" s="72"/>
    </row>
    <row r="988">
      <c r="A988" s="72"/>
    </row>
    <row r="989">
      <c r="A989" s="72"/>
    </row>
    <row r="990">
      <c r="A990" s="72"/>
    </row>
    <row r="991">
      <c r="A991" s="72"/>
    </row>
    <row r="992">
      <c r="A992" s="72"/>
    </row>
    <row r="993">
      <c r="A993" s="72"/>
    </row>
    <row r="994">
      <c r="A994" s="72"/>
    </row>
    <row r="995">
      <c r="A995" s="72"/>
    </row>
    <row r="996">
      <c r="A996" s="72"/>
    </row>
    <row r="997">
      <c r="A997" s="72"/>
    </row>
    <row r="998">
      <c r="A998" s="72"/>
    </row>
    <row r="999">
      <c r="A999" s="72"/>
    </row>
    <row r="1000">
      <c r="A1000" s="72"/>
    </row>
    <row r="1001">
      <c r="A1001" s="7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1.75"/>
  </cols>
  <sheetData>
    <row r="1">
      <c r="A1" s="43" t="s">
        <v>1040</v>
      </c>
      <c r="B1" s="43" t="s">
        <v>1041</v>
      </c>
    </row>
    <row r="2">
      <c r="A2" s="43" t="s">
        <v>1042</v>
      </c>
      <c r="B2" s="43" t="s">
        <v>1043</v>
      </c>
    </row>
    <row r="3">
      <c r="A3" s="43" t="s">
        <v>1044</v>
      </c>
      <c r="B3" s="43" t="s">
        <v>1045</v>
      </c>
    </row>
    <row r="4">
      <c r="A4" s="43" t="s">
        <v>1046</v>
      </c>
      <c r="B4" s="43" t="s">
        <v>1047</v>
      </c>
    </row>
    <row r="5">
      <c r="A5" s="43" t="s">
        <v>1048</v>
      </c>
      <c r="B5" s="43" t="s">
        <v>1049</v>
      </c>
    </row>
    <row r="6">
      <c r="A6" s="43" t="s">
        <v>1050</v>
      </c>
      <c r="B6" s="43" t="s">
        <v>1051</v>
      </c>
    </row>
    <row r="7">
      <c r="A7" s="43" t="s">
        <v>1052</v>
      </c>
      <c r="B7" s="43" t="s">
        <v>1053</v>
      </c>
    </row>
    <row r="8">
      <c r="A8" s="43" t="s">
        <v>1054</v>
      </c>
      <c r="B8" s="43" t="s">
        <v>1055</v>
      </c>
    </row>
    <row r="9">
      <c r="A9" s="43" t="s">
        <v>1056</v>
      </c>
    </row>
  </sheetData>
  <drawing r:id="rId1"/>
</worksheet>
</file>