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\Desktop\New folder (3)\"/>
    </mc:Choice>
  </mc:AlternateContent>
  <xr:revisionPtr revIDLastSave="0" documentId="8_{BFC82581-5FAB-4D53-A3C1-C1DBA24EBECD}" xr6:coauthVersionLast="46" xr6:coauthVersionMax="46" xr10:uidLastSave="{00000000-0000-0000-0000-000000000000}"/>
  <bookViews>
    <workbookView xWindow="28680" yWindow="-120" windowWidth="29040" windowHeight="15840" xr2:uid="{A19BA795-633F-4780-B4B5-180A564751E8}"/>
  </bookViews>
  <sheets>
    <sheet name="DELTA WING" sheetId="1" r:id="rId1"/>
    <sheet name="ELLIPSE" sheetId="2" r:id="rId2"/>
    <sheet name="RE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G13" i="1"/>
  <c r="X10" i="3"/>
  <c r="X9" i="3"/>
  <c r="J8" i="2" s="1"/>
  <c r="X5" i="3"/>
  <c r="X6" i="3" s="1"/>
  <c r="X12" i="3" s="1"/>
  <c r="T5" i="3"/>
  <c r="R5" i="3"/>
  <c r="R6" i="3"/>
  <c r="S5" i="3"/>
  <c r="R7" i="3"/>
  <c r="S6" i="3"/>
  <c r="T6" i="3"/>
  <c r="R8" i="3"/>
  <c r="S7" i="3"/>
  <c r="T7" i="3"/>
  <c r="R9" i="3"/>
  <c r="S8" i="3"/>
  <c r="T8" i="3"/>
  <c r="R10" i="3"/>
  <c r="S9" i="3"/>
  <c r="T9" i="3"/>
  <c r="R11" i="3"/>
  <c r="S10" i="3"/>
  <c r="T10" i="3"/>
  <c r="R12" i="3"/>
  <c r="S11" i="3"/>
  <c r="T11" i="3"/>
  <c r="R13" i="3"/>
  <c r="S12" i="3"/>
  <c r="T12" i="3"/>
  <c r="R14" i="3"/>
  <c r="S13" i="3"/>
  <c r="T13" i="3"/>
  <c r="G8" i="2"/>
  <c r="I8" i="2" l="1"/>
  <c r="I9" i="2" s="1"/>
  <c r="I10" i="2" s="1"/>
  <c r="I11" i="2" s="1"/>
  <c r="I12" i="2" s="1"/>
  <c r="I13" i="2" s="1"/>
  <c r="I14" i="2" s="1"/>
  <c r="I15" i="2" s="1"/>
  <c r="I16" i="2" s="1"/>
  <c r="I17" i="2" s="1"/>
  <c r="J12" i="2"/>
  <c r="K8" i="2"/>
  <c r="K9" i="2" s="1"/>
  <c r="K10" i="2" s="1"/>
  <c r="K11" i="2" s="1"/>
  <c r="K12" i="2" s="1"/>
  <c r="K13" i="2" s="1"/>
  <c r="K14" i="2" s="1"/>
  <c r="K15" i="2" s="1"/>
  <c r="K16" i="2" s="1"/>
  <c r="K17" i="2" s="1"/>
  <c r="J10" i="2"/>
  <c r="J11" i="2"/>
  <c r="J17" i="2"/>
  <c r="J9" i="2"/>
  <c r="J16" i="2"/>
  <c r="J15" i="2"/>
  <c r="J14" i="2"/>
  <c r="J13" i="2"/>
</calcChain>
</file>

<file path=xl/sharedStrings.xml><?xml version="1.0" encoding="utf-8"?>
<sst xmlns="http://schemas.openxmlformats.org/spreadsheetml/2006/main" count="80" uniqueCount="38">
  <si>
    <t>By Span</t>
  </si>
  <si>
    <t>By Angle</t>
  </si>
  <si>
    <t>Span</t>
  </si>
  <si>
    <t>Wing</t>
  </si>
  <si>
    <t>Section</t>
  </si>
  <si>
    <t>Ref Point (For first section only)</t>
  </si>
  <si>
    <t>Root Profile (For first section only)</t>
  </si>
  <si>
    <t>RootChord  (For first section only)</t>
  </si>
  <si>
    <t>Tip Profile</t>
  </si>
  <si>
    <t>Tip Chord</t>
  </si>
  <si>
    <t>Section Span</t>
  </si>
  <si>
    <t>Section Sweep</t>
  </si>
  <si>
    <t>Section Dihedral</t>
  </si>
  <si>
    <t>Root Inc</t>
  </si>
  <si>
    <t>Tip Inc</t>
  </si>
  <si>
    <t>Mirrored in zx-plane</t>
  </si>
  <si>
    <t>Inverted</t>
  </si>
  <si>
    <t>x</t>
  </si>
  <si>
    <t>y</t>
  </si>
  <si>
    <t>z</t>
  </si>
  <si>
    <t>n2412</t>
  </si>
  <si>
    <t>Chord</t>
  </si>
  <si>
    <t>ELLIPSE CALC</t>
  </si>
  <si>
    <t>Chord Ratio</t>
  </si>
  <si>
    <t>Span Ratio</t>
  </si>
  <si>
    <t>Sweep Ratio</t>
  </si>
  <si>
    <t>Total Ref Span</t>
  </si>
  <si>
    <t>Span Input Ratio</t>
  </si>
  <si>
    <t>Chord/Span Input Ratio</t>
  </si>
  <si>
    <t>Chord/Span Ref Ratio</t>
  </si>
  <si>
    <t>Sweep Multiplying Factor</t>
  </si>
  <si>
    <t>INPUT</t>
  </si>
  <si>
    <t>Desired Chord Length</t>
  </si>
  <si>
    <t>Desired Span</t>
  </si>
  <si>
    <t>Desired Sweep Angle</t>
  </si>
  <si>
    <t>OUTPUT - INPUT INTO SWANVLM</t>
  </si>
  <si>
    <t>Sweep Angle</t>
  </si>
  <si>
    <t>Semi-Span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</si>
</sst>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3</xdr:row>
      <xdr:rowOff>142875</xdr:rowOff>
    </xdr:from>
    <xdr:to>
      <xdr:col>17</xdr:col>
      <xdr:colOff>439681</xdr:colOff>
      <xdr:row>18</xdr:row>
      <xdr:rowOff>153281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511A58-B81F-4C23-AA99-ABE5B13D0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825" y="714375"/>
          <a:ext cx="5030731" cy="2867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18</xdr:row>
      <xdr:rowOff>142875</xdr:rowOff>
    </xdr:from>
    <xdr:to>
      <xdr:col>7</xdr:col>
      <xdr:colOff>134399</xdr:colOff>
      <xdr:row>49</xdr:row>
      <xdr:rowOff>162752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1DA401-305D-4761-957A-C1763D156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571875"/>
          <a:ext cx="7516274" cy="5925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79CC-B242-4261-AB96-777B3778D0EE}">
  <dimension ref="B2:G14"/>
  <sheetViews>
    <sheetView tabSelected="1" workbookViewId="0">
      <selection activeCell="M27" sqref="M27"/>
    </sheetView>
  </sheetViews>
  <sheetFormatPr defaultRowHeight="15" x14ac:dyDescent="0.25"/>
  <cols>
    <col min="1" max="1" width="9.28515625" customWidth="1"/>
    <col min="2" max="2" width="21.7109375" customWidth="1"/>
    <col min="4" max="4" width="9.140625" customWidth="1"/>
    <col min="5" max="5" width="9.28515625" customWidth="1"/>
    <col min="6" max="6" width="22" customWidth="1"/>
  </cols>
  <sheetData>
    <row r="2" spans="2:7" x14ac:dyDescent="0.25">
      <c r="B2" s="6" t="s">
        <v>0</v>
      </c>
      <c r="C2" s="6"/>
      <c r="F2" s="6" t="s">
        <v>1</v>
      </c>
      <c r="G2" s="6"/>
    </row>
    <row r="4" spans="2:7" x14ac:dyDescent="0.25">
      <c r="B4" s="7" t="s">
        <v>31</v>
      </c>
      <c r="C4" s="8"/>
      <c r="F4" s="7" t="s">
        <v>31</v>
      </c>
      <c r="G4" s="8"/>
    </row>
    <row r="5" spans="2:7" x14ac:dyDescent="0.25">
      <c r="B5" s="2"/>
      <c r="C5" s="2"/>
      <c r="F5" s="2"/>
      <c r="G5" s="2"/>
    </row>
    <row r="6" spans="2:7" x14ac:dyDescent="0.25">
      <c r="B6" s="2" t="s">
        <v>32</v>
      </c>
      <c r="C6" s="2">
        <v>20</v>
      </c>
      <c r="F6" s="2" t="s">
        <v>32</v>
      </c>
      <c r="G6" s="2">
        <v>20</v>
      </c>
    </row>
    <row r="7" spans="2:7" x14ac:dyDescent="0.25">
      <c r="B7" s="2" t="s">
        <v>33</v>
      </c>
      <c r="C7" s="2">
        <v>15</v>
      </c>
      <c r="F7" s="2" t="s">
        <v>34</v>
      </c>
      <c r="G7" s="2">
        <v>65</v>
      </c>
    </row>
    <row r="11" spans="2:7" x14ac:dyDescent="0.25">
      <c r="B11" s="7" t="s">
        <v>35</v>
      </c>
      <c r="C11" s="8"/>
      <c r="F11" s="7" t="s">
        <v>35</v>
      </c>
      <c r="G11" s="8"/>
    </row>
    <row r="12" spans="2:7" x14ac:dyDescent="0.25">
      <c r="B12" s="2"/>
      <c r="C12" s="2"/>
      <c r="F12" s="2"/>
      <c r="G12" s="2"/>
    </row>
    <row r="13" spans="2:7" x14ac:dyDescent="0.25">
      <c r="B13" s="2" t="s">
        <v>2</v>
      </c>
      <c r="C13" s="5">
        <f>SQRT((C6^2)+(C7^2))</f>
        <v>25</v>
      </c>
      <c r="F13" s="2" t="s">
        <v>2</v>
      </c>
      <c r="G13" s="5">
        <f>G6/SIN(G7/57.296)</f>
        <v>22.067603303309564</v>
      </c>
    </row>
    <row r="14" spans="2:7" x14ac:dyDescent="0.25">
      <c r="B14" s="2" t="s">
        <v>36</v>
      </c>
      <c r="C14" s="5">
        <f>ATAN(C6/C7)*57.296</f>
        <v>53.130306810620368</v>
      </c>
    </row>
  </sheetData>
  <mergeCells count="6">
    <mergeCell ref="B2:C2"/>
    <mergeCell ref="F2:G2"/>
    <mergeCell ref="B11:C11"/>
    <mergeCell ref="B4:C4"/>
    <mergeCell ref="F4:G4"/>
    <mergeCell ref="F11:G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32FE-0870-4B1B-8285-808F4F6303B7}">
  <dimension ref="A2:P44"/>
  <sheetViews>
    <sheetView zoomScaleNormal="100" workbookViewId="0">
      <selection activeCell="H26" sqref="H26"/>
    </sheetView>
  </sheetViews>
  <sheetFormatPr defaultColWidth="8.85546875" defaultRowHeight="15" x14ac:dyDescent="0.25"/>
  <cols>
    <col min="5" max="5" width="11.140625" customWidth="1"/>
    <col min="6" max="6" width="36.28515625" customWidth="1"/>
    <col min="7" max="7" width="31.28515625" customWidth="1"/>
    <col min="8" max="8" width="22.42578125" customWidth="1"/>
    <col min="9" max="9" width="11.28515625" customWidth="1"/>
    <col min="10" max="10" width="14.85546875" customWidth="1"/>
    <col min="11" max="11" width="14.42578125" customWidth="1"/>
    <col min="12" max="12" width="16.140625" customWidth="1"/>
    <col min="13" max="13" width="15.42578125" customWidth="1"/>
    <col min="15" max="15" width="18.7109375" customWidth="1"/>
    <col min="16" max="16" width="10" customWidth="1"/>
    <col min="261" max="261" width="11.140625" customWidth="1"/>
    <col min="262" max="262" width="36.28515625" customWidth="1"/>
    <col min="263" max="263" width="31.28515625" customWidth="1"/>
    <col min="264" max="264" width="22.42578125" customWidth="1"/>
    <col min="265" max="265" width="11.28515625" customWidth="1"/>
    <col min="266" max="266" width="14.85546875" customWidth="1"/>
    <col min="267" max="267" width="14.42578125" customWidth="1"/>
    <col min="268" max="268" width="16.140625" customWidth="1"/>
    <col min="269" max="269" width="15.42578125" customWidth="1"/>
    <col min="271" max="271" width="18.7109375" customWidth="1"/>
    <col min="272" max="272" width="10" customWidth="1"/>
    <col min="517" max="517" width="11.140625" customWidth="1"/>
    <col min="518" max="518" width="36.28515625" customWidth="1"/>
    <col min="519" max="519" width="31.28515625" customWidth="1"/>
    <col min="520" max="520" width="22.42578125" customWidth="1"/>
    <col min="521" max="521" width="11.28515625" customWidth="1"/>
    <col min="522" max="522" width="14.85546875" customWidth="1"/>
    <col min="523" max="523" width="14.42578125" customWidth="1"/>
    <col min="524" max="524" width="16.140625" customWidth="1"/>
    <col min="525" max="525" width="15.42578125" customWidth="1"/>
    <col min="527" max="527" width="18.7109375" customWidth="1"/>
    <col min="528" max="528" width="10" customWidth="1"/>
    <col min="773" max="773" width="11.140625" customWidth="1"/>
    <col min="774" max="774" width="36.28515625" customWidth="1"/>
    <col min="775" max="775" width="31.28515625" customWidth="1"/>
    <col min="776" max="776" width="22.42578125" customWidth="1"/>
    <col min="777" max="777" width="11.28515625" customWidth="1"/>
    <col min="778" max="778" width="14.85546875" customWidth="1"/>
    <col min="779" max="779" width="14.42578125" customWidth="1"/>
    <col min="780" max="780" width="16.140625" customWidth="1"/>
    <col min="781" max="781" width="15.42578125" customWidth="1"/>
    <col min="783" max="783" width="18.7109375" customWidth="1"/>
    <col min="784" max="784" width="10" customWidth="1"/>
    <col min="1029" max="1029" width="11.140625" customWidth="1"/>
    <col min="1030" max="1030" width="36.28515625" customWidth="1"/>
    <col min="1031" max="1031" width="31.28515625" customWidth="1"/>
    <col min="1032" max="1032" width="22.42578125" customWidth="1"/>
    <col min="1033" max="1033" width="11.28515625" customWidth="1"/>
    <col min="1034" max="1034" width="14.85546875" customWidth="1"/>
    <col min="1035" max="1035" width="14.42578125" customWidth="1"/>
    <col min="1036" max="1036" width="16.140625" customWidth="1"/>
    <col min="1037" max="1037" width="15.42578125" customWidth="1"/>
    <col min="1039" max="1039" width="18.7109375" customWidth="1"/>
    <col min="1040" max="1040" width="10" customWidth="1"/>
    <col min="1285" max="1285" width="11.140625" customWidth="1"/>
    <col min="1286" max="1286" width="36.28515625" customWidth="1"/>
    <col min="1287" max="1287" width="31.28515625" customWidth="1"/>
    <col min="1288" max="1288" width="22.42578125" customWidth="1"/>
    <col min="1289" max="1289" width="11.28515625" customWidth="1"/>
    <col min="1290" max="1290" width="14.85546875" customWidth="1"/>
    <col min="1291" max="1291" width="14.42578125" customWidth="1"/>
    <col min="1292" max="1292" width="16.140625" customWidth="1"/>
    <col min="1293" max="1293" width="15.42578125" customWidth="1"/>
    <col min="1295" max="1295" width="18.7109375" customWidth="1"/>
    <col min="1296" max="1296" width="10" customWidth="1"/>
    <col min="1541" max="1541" width="11.140625" customWidth="1"/>
    <col min="1542" max="1542" width="36.28515625" customWidth="1"/>
    <col min="1543" max="1543" width="31.28515625" customWidth="1"/>
    <col min="1544" max="1544" width="22.42578125" customWidth="1"/>
    <col min="1545" max="1545" width="11.28515625" customWidth="1"/>
    <col min="1546" max="1546" width="14.85546875" customWidth="1"/>
    <col min="1547" max="1547" width="14.42578125" customWidth="1"/>
    <col min="1548" max="1548" width="16.140625" customWidth="1"/>
    <col min="1549" max="1549" width="15.42578125" customWidth="1"/>
    <col min="1551" max="1551" width="18.7109375" customWidth="1"/>
    <col min="1552" max="1552" width="10" customWidth="1"/>
    <col min="1797" max="1797" width="11.140625" customWidth="1"/>
    <col min="1798" max="1798" width="36.28515625" customWidth="1"/>
    <col min="1799" max="1799" width="31.28515625" customWidth="1"/>
    <col min="1800" max="1800" width="22.42578125" customWidth="1"/>
    <col min="1801" max="1801" width="11.28515625" customWidth="1"/>
    <col min="1802" max="1802" width="14.85546875" customWidth="1"/>
    <col min="1803" max="1803" width="14.42578125" customWidth="1"/>
    <col min="1804" max="1804" width="16.140625" customWidth="1"/>
    <col min="1805" max="1805" width="15.42578125" customWidth="1"/>
    <col min="1807" max="1807" width="18.7109375" customWidth="1"/>
    <col min="1808" max="1808" width="10" customWidth="1"/>
    <col min="2053" max="2053" width="11.140625" customWidth="1"/>
    <col min="2054" max="2054" width="36.28515625" customWidth="1"/>
    <col min="2055" max="2055" width="31.28515625" customWidth="1"/>
    <col min="2056" max="2056" width="22.42578125" customWidth="1"/>
    <col min="2057" max="2057" width="11.28515625" customWidth="1"/>
    <col min="2058" max="2058" width="14.85546875" customWidth="1"/>
    <col min="2059" max="2059" width="14.42578125" customWidth="1"/>
    <col min="2060" max="2060" width="16.140625" customWidth="1"/>
    <col min="2061" max="2061" width="15.42578125" customWidth="1"/>
    <col min="2063" max="2063" width="18.7109375" customWidth="1"/>
    <col min="2064" max="2064" width="10" customWidth="1"/>
    <col min="2309" max="2309" width="11.140625" customWidth="1"/>
    <col min="2310" max="2310" width="36.28515625" customWidth="1"/>
    <col min="2311" max="2311" width="31.28515625" customWidth="1"/>
    <col min="2312" max="2312" width="22.42578125" customWidth="1"/>
    <col min="2313" max="2313" width="11.28515625" customWidth="1"/>
    <col min="2314" max="2314" width="14.85546875" customWidth="1"/>
    <col min="2315" max="2315" width="14.42578125" customWidth="1"/>
    <col min="2316" max="2316" width="16.140625" customWidth="1"/>
    <col min="2317" max="2317" width="15.42578125" customWidth="1"/>
    <col min="2319" max="2319" width="18.7109375" customWidth="1"/>
    <col min="2320" max="2320" width="10" customWidth="1"/>
    <col min="2565" max="2565" width="11.140625" customWidth="1"/>
    <col min="2566" max="2566" width="36.28515625" customWidth="1"/>
    <col min="2567" max="2567" width="31.28515625" customWidth="1"/>
    <col min="2568" max="2568" width="22.42578125" customWidth="1"/>
    <col min="2569" max="2569" width="11.28515625" customWidth="1"/>
    <col min="2570" max="2570" width="14.85546875" customWidth="1"/>
    <col min="2571" max="2571" width="14.42578125" customWidth="1"/>
    <col min="2572" max="2572" width="16.140625" customWidth="1"/>
    <col min="2573" max="2573" width="15.42578125" customWidth="1"/>
    <col min="2575" max="2575" width="18.7109375" customWidth="1"/>
    <col min="2576" max="2576" width="10" customWidth="1"/>
    <col min="2821" max="2821" width="11.140625" customWidth="1"/>
    <col min="2822" max="2822" width="36.28515625" customWidth="1"/>
    <col min="2823" max="2823" width="31.28515625" customWidth="1"/>
    <col min="2824" max="2824" width="22.42578125" customWidth="1"/>
    <col min="2825" max="2825" width="11.28515625" customWidth="1"/>
    <col min="2826" max="2826" width="14.85546875" customWidth="1"/>
    <col min="2827" max="2827" width="14.42578125" customWidth="1"/>
    <col min="2828" max="2828" width="16.140625" customWidth="1"/>
    <col min="2829" max="2829" width="15.42578125" customWidth="1"/>
    <col min="2831" max="2831" width="18.7109375" customWidth="1"/>
    <col min="2832" max="2832" width="10" customWidth="1"/>
    <col min="3077" max="3077" width="11.140625" customWidth="1"/>
    <col min="3078" max="3078" width="36.28515625" customWidth="1"/>
    <col min="3079" max="3079" width="31.28515625" customWidth="1"/>
    <col min="3080" max="3080" width="22.42578125" customWidth="1"/>
    <col min="3081" max="3081" width="11.28515625" customWidth="1"/>
    <col min="3082" max="3082" width="14.85546875" customWidth="1"/>
    <col min="3083" max="3083" width="14.42578125" customWidth="1"/>
    <col min="3084" max="3084" width="16.140625" customWidth="1"/>
    <col min="3085" max="3085" width="15.42578125" customWidth="1"/>
    <col min="3087" max="3087" width="18.7109375" customWidth="1"/>
    <col min="3088" max="3088" width="10" customWidth="1"/>
    <col min="3333" max="3333" width="11.140625" customWidth="1"/>
    <col min="3334" max="3334" width="36.28515625" customWidth="1"/>
    <col min="3335" max="3335" width="31.28515625" customWidth="1"/>
    <col min="3336" max="3336" width="22.42578125" customWidth="1"/>
    <col min="3337" max="3337" width="11.28515625" customWidth="1"/>
    <col min="3338" max="3338" width="14.85546875" customWidth="1"/>
    <col min="3339" max="3339" width="14.42578125" customWidth="1"/>
    <col min="3340" max="3340" width="16.140625" customWidth="1"/>
    <col min="3341" max="3341" width="15.42578125" customWidth="1"/>
    <col min="3343" max="3343" width="18.7109375" customWidth="1"/>
    <col min="3344" max="3344" width="10" customWidth="1"/>
    <col min="3589" max="3589" width="11.140625" customWidth="1"/>
    <col min="3590" max="3590" width="36.28515625" customWidth="1"/>
    <col min="3591" max="3591" width="31.28515625" customWidth="1"/>
    <col min="3592" max="3592" width="22.42578125" customWidth="1"/>
    <col min="3593" max="3593" width="11.28515625" customWidth="1"/>
    <col min="3594" max="3594" width="14.85546875" customWidth="1"/>
    <col min="3595" max="3595" width="14.42578125" customWidth="1"/>
    <col min="3596" max="3596" width="16.140625" customWidth="1"/>
    <col min="3597" max="3597" width="15.42578125" customWidth="1"/>
    <col min="3599" max="3599" width="18.7109375" customWidth="1"/>
    <col min="3600" max="3600" width="10" customWidth="1"/>
    <col min="3845" max="3845" width="11.140625" customWidth="1"/>
    <col min="3846" max="3846" width="36.28515625" customWidth="1"/>
    <col min="3847" max="3847" width="31.28515625" customWidth="1"/>
    <col min="3848" max="3848" width="22.42578125" customWidth="1"/>
    <col min="3849" max="3849" width="11.28515625" customWidth="1"/>
    <col min="3850" max="3850" width="14.85546875" customWidth="1"/>
    <col min="3851" max="3851" width="14.42578125" customWidth="1"/>
    <col min="3852" max="3852" width="16.140625" customWidth="1"/>
    <col min="3853" max="3853" width="15.42578125" customWidth="1"/>
    <col min="3855" max="3855" width="18.7109375" customWidth="1"/>
    <col min="3856" max="3856" width="10" customWidth="1"/>
    <col min="4101" max="4101" width="11.140625" customWidth="1"/>
    <col min="4102" max="4102" width="36.28515625" customWidth="1"/>
    <col min="4103" max="4103" width="31.28515625" customWidth="1"/>
    <col min="4104" max="4104" width="22.42578125" customWidth="1"/>
    <col min="4105" max="4105" width="11.28515625" customWidth="1"/>
    <col min="4106" max="4106" width="14.85546875" customWidth="1"/>
    <col min="4107" max="4107" width="14.42578125" customWidth="1"/>
    <col min="4108" max="4108" width="16.140625" customWidth="1"/>
    <col min="4109" max="4109" width="15.42578125" customWidth="1"/>
    <col min="4111" max="4111" width="18.7109375" customWidth="1"/>
    <col min="4112" max="4112" width="10" customWidth="1"/>
    <col min="4357" max="4357" width="11.140625" customWidth="1"/>
    <col min="4358" max="4358" width="36.28515625" customWidth="1"/>
    <col min="4359" max="4359" width="31.28515625" customWidth="1"/>
    <col min="4360" max="4360" width="22.42578125" customWidth="1"/>
    <col min="4361" max="4361" width="11.28515625" customWidth="1"/>
    <col min="4362" max="4362" width="14.85546875" customWidth="1"/>
    <col min="4363" max="4363" width="14.42578125" customWidth="1"/>
    <col min="4364" max="4364" width="16.140625" customWidth="1"/>
    <col min="4365" max="4365" width="15.42578125" customWidth="1"/>
    <col min="4367" max="4367" width="18.7109375" customWidth="1"/>
    <col min="4368" max="4368" width="10" customWidth="1"/>
    <col min="4613" max="4613" width="11.140625" customWidth="1"/>
    <col min="4614" max="4614" width="36.28515625" customWidth="1"/>
    <col min="4615" max="4615" width="31.28515625" customWidth="1"/>
    <col min="4616" max="4616" width="22.42578125" customWidth="1"/>
    <col min="4617" max="4617" width="11.28515625" customWidth="1"/>
    <col min="4618" max="4618" width="14.85546875" customWidth="1"/>
    <col min="4619" max="4619" width="14.42578125" customWidth="1"/>
    <col min="4620" max="4620" width="16.140625" customWidth="1"/>
    <col min="4621" max="4621" width="15.42578125" customWidth="1"/>
    <col min="4623" max="4623" width="18.7109375" customWidth="1"/>
    <col min="4624" max="4624" width="10" customWidth="1"/>
    <col min="4869" max="4869" width="11.140625" customWidth="1"/>
    <col min="4870" max="4870" width="36.28515625" customWidth="1"/>
    <col min="4871" max="4871" width="31.28515625" customWidth="1"/>
    <col min="4872" max="4872" width="22.42578125" customWidth="1"/>
    <col min="4873" max="4873" width="11.28515625" customWidth="1"/>
    <col min="4874" max="4874" width="14.85546875" customWidth="1"/>
    <col min="4875" max="4875" width="14.42578125" customWidth="1"/>
    <col min="4876" max="4876" width="16.140625" customWidth="1"/>
    <col min="4877" max="4877" width="15.42578125" customWidth="1"/>
    <col min="4879" max="4879" width="18.7109375" customWidth="1"/>
    <col min="4880" max="4880" width="10" customWidth="1"/>
    <col min="5125" max="5125" width="11.140625" customWidth="1"/>
    <col min="5126" max="5126" width="36.28515625" customWidth="1"/>
    <col min="5127" max="5127" width="31.28515625" customWidth="1"/>
    <col min="5128" max="5128" width="22.42578125" customWidth="1"/>
    <col min="5129" max="5129" width="11.28515625" customWidth="1"/>
    <col min="5130" max="5130" width="14.85546875" customWidth="1"/>
    <col min="5131" max="5131" width="14.42578125" customWidth="1"/>
    <col min="5132" max="5132" width="16.140625" customWidth="1"/>
    <col min="5133" max="5133" width="15.42578125" customWidth="1"/>
    <col min="5135" max="5135" width="18.7109375" customWidth="1"/>
    <col min="5136" max="5136" width="10" customWidth="1"/>
    <col min="5381" max="5381" width="11.140625" customWidth="1"/>
    <col min="5382" max="5382" width="36.28515625" customWidth="1"/>
    <col min="5383" max="5383" width="31.28515625" customWidth="1"/>
    <col min="5384" max="5384" width="22.42578125" customWidth="1"/>
    <col min="5385" max="5385" width="11.28515625" customWidth="1"/>
    <col min="5386" max="5386" width="14.85546875" customWidth="1"/>
    <col min="5387" max="5387" width="14.42578125" customWidth="1"/>
    <col min="5388" max="5388" width="16.140625" customWidth="1"/>
    <col min="5389" max="5389" width="15.42578125" customWidth="1"/>
    <col min="5391" max="5391" width="18.7109375" customWidth="1"/>
    <col min="5392" max="5392" width="10" customWidth="1"/>
    <col min="5637" max="5637" width="11.140625" customWidth="1"/>
    <col min="5638" max="5638" width="36.28515625" customWidth="1"/>
    <col min="5639" max="5639" width="31.28515625" customWidth="1"/>
    <col min="5640" max="5640" width="22.42578125" customWidth="1"/>
    <col min="5641" max="5641" width="11.28515625" customWidth="1"/>
    <col min="5642" max="5642" width="14.85546875" customWidth="1"/>
    <col min="5643" max="5643" width="14.42578125" customWidth="1"/>
    <col min="5644" max="5644" width="16.140625" customWidth="1"/>
    <col min="5645" max="5645" width="15.42578125" customWidth="1"/>
    <col min="5647" max="5647" width="18.7109375" customWidth="1"/>
    <col min="5648" max="5648" width="10" customWidth="1"/>
    <col min="5893" max="5893" width="11.140625" customWidth="1"/>
    <col min="5894" max="5894" width="36.28515625" customWidth="1"/>
    <col min="5895" max="5895" width="31.28515625" customWidth="1"/>
    <col min="5896" max="5896" width="22.42578125" customWidth="1"/>
    <col min="5897" max="5897" width="11.28515625" customWidth="1"/>
    <col min="5898" max="5898" width="14.85546875" customWidth="1"/>
    <col min="5899" max="5899" width="14.42578125" customWidth="1"/>
    <col min="5900" max="5900" width="16.140625" customWidth="1"/>
    <col min="5901" max="5901" width="15.42578125" customWidth="1"/>
    <col min="5903" max="5903" width="18.7109375" customWidth="1"/>
    <col min="5904" max="5904" width="10" customWidth="1"/>
    <col min="6149" max="6149" width="11.140625" customWidth="1"/>
    <col min="6150" max="6150" width="36.28515625" customWidth="1"/>
    <col min="6151" max="6151" width="31.28515625" customWidth="1"/>
    <col min="6152" max="6152" width="22.42578125" customWidth="1"/>
    <col min="6153" max="6153" width="11.28515625" customWidth="1"/>
    <col min="6154" max="6154" width="14.85546875" customWidth="1"/>
    <col min="6155" max="6155" width="14.42578125" customWidth="1"/>
    <col min="6156" max="6156" width="16.140625" customWidth="1"/>
    <col min="6157" max="6157" width="15.42578125" customWidth="1"/>
    <col min="6159" max="6159" width="18.7109375" customWidth="1"/>
    <col min="6160" max="6160" width="10" customWidth="1"/>
    <col min="6405" max="6405" width="11.140625" customWidth="1"/>
    <col min="6406" max="6406" width="36.28515625" customWidth="1"/>
    <col min="6407" max="6407" width="31.28515625" customWidth="1"/>
    <col min="6408" max="6408" width="22.42578125" customWidth="1"/>
    <col min="6409" max="6409" width="11.28515625" customWidth="1"/>
    <col min="6410" max="6410" width="14.85546875" customWidth="1"/>
    <col min="6411" max="6411" width="14.42578125" customWidth="1"/>
    <col min="6412" max="6412" width="16.140625" customWidth="1"/>
    <col min="6413" max="6413" width="15.42578125" customWidth="1"/>
    <col min="6415" max="6415" width="18.7109375" customWidth="1"/>
    <col min="6416" max="6416" width="10" customWidth="1"/>
    <col min="6661" max="6661" width="11.140625" customWidth="1"/>
    <col min="6662" max="6662" width="36.28515625" customWidth="1"/>
    <col min="6663" max="6663" width="31.28515625" customWidth="1"/>
    <col min="6664" max="6664" width="22.42578125" customWidth="1"/>
    <col min="6665" max="6665" width="11.28515625" customWidth="1"/>
    <col min="6666" max="6666" width="14.85546875" customWidth="1"/>
    <col min="6667" max="6667" width="14.42578125" customWidth="1"/>
    <col min="6668" max="6668" width="16.140625" customWidth="1"/>
    <col min="6669" max="6669" width="15.42578125" customWidth="1"/>
    <col min="6671" max="6671" width="18.7109375" customWidth="1"/>
    <col min="6672" max="6672" width="10" customWidth="1"/>
    <col min="6917" max="6917" width="11.140625" customWidth="1"/>
    <col min="6918" max="6918" width="36.28515625" customWidth="1"/>
    <col min="6919" max="6919" width="31.28515625" customWidth="1"/>
    <col min="6920" max="6920" width="22.42578125" customWidth="1"/>
    <col min="6921" max="6921" width="11.28515625" customWidth="1"/>
    <col min="6922" max="6922" width="14.85546875" customWidth="1"/>
    <col min="6923" max="6923" width="14.42578125" customWidth="1"/>
    <col min="6924" max="6924" width="16.140625" customWidth="1"/>
    <col min="6925" max="6925" width="15.42578125" customWidth="1"/>
    <col min="6927" max="6927" width="18.7109375" customWidth="1"/>
    <col min="6928" max="6928" width="10" customWidth="1"/>
    <col min="7173" max="7173" width="11.140625" customWidth="1"/>
    <col min="7174" max="7174" width="36.28515625" customWidth="1"/>
    <col min="7175" max="7175" width="31.28515625" customWidth="1"/>
    <col min="7176" max="7176" width="22.42578125" customWidth="1"/>
    <col min="7177" max="7177" width="11.28515625" customWidth="1"/>
    <col min="7178" max="7178" width="14.85546875" customWidth="1"/>
    <col min="7179" max="7179" width="14.42578125" customWidth="1"/>
    <col min="7180" max="7180" width="16.140625" customWidth="1"/>
    <col min="7181" max="7181" width="15.42578125" customWidth="1"/>
    <col min="7183" max="7183" width="18.7109375" customWidth="1"/>
    <col min="7184" max="7184" width="10" customWidth="1"/>
    <col min="7429" max="7429" width="11.140625" customWidth="1"/>
    <col min="7430" max="7430" width="36.28515625" customWidth="1"/>
    <col min="7431" max="7431" width="31.28515625" customWidth="1"/>
    <col min="7432" max="7432" width="22.42578125" customWidth="1"/>
    <col min="7433" max="7433" width="11.28515625" customWidth="1"/>
    <col min="7434" max="7434" width="14.85546875" customWidth="1"/>
    <col min="7435" max="7435" width="14.42578125" customWidth="1"/>
    <col min="7436" max="7436" width="16.140625" customWidth="1"/>
    <col min="7437" max="7437" width="15.42578125" customWidth="1"/>
    <col min="7439" max="7439" width="18.7109375" customWidth="1"/>
    <col min="7440" max="7440" width="10" customWidth="1"/>
    <col min="7685" max="7685" width="11.140625" customWidth="1"/>
    <col min="7686" max="7686" width="36.28515625" customWidth="1"/>
    <col min="7687" max="7687" width="31.28515625" customWidth="1"/>
    <col min="7688" max="7688" width="22.42578125" customWidth="1"/>
    <col min="7689" max="7689" width="11.28515625" customWidth="1"/>
    <col min="7690" max="7690" width="14.85546875" customWidth="1"/>
    <col min="7691" max="7691" width="14.42578125" customWidth="1"/>
    <col min="7692" max="7692" width="16.140625" customWidth="1"/>
    <col min="7693" max="7693" width="15.42578125" customWidth="1"/>
    <col min="7695" max="7695" width="18.7109375" customWidth="1"/>
    <col min="7696" max="7696" width="10" customWidth="1"/>
    <col min="7941" max="7941" width="11.140625" customWidth="1"/>
    <col min="7942" max="7942" width="36.28515625" customWidth="1"/>
    <col min="7943" max="7943" width="31.28515625" customWidth="1"/>
    <col min="7944" max="7944" width="22.42578125" customWidth="1"/>
    <col min="7945" max="7945" width="11.28515625" customWidth="1"/>
    <col min="7946" max="7946" width="14.85546875" customWidth="1"/>
    <col min="7947" max="7947" width="14.42578125" customWidth="1"/>
    <col min="7948" max="7948" width="16.140625" customWidth="1"/>
    <col min="7949" max="7949" width="15.42578125" customWidth="1"/>
    <col min="7951" max="7951" width="18.7109375" customWidth="1"/>
    <col min="7952" max="7952" width="10" customWidth="1"/>
    <col min="8197" max="8197" width="11.140625" customWidth="1"/>
    <col min="8198" max="8198" width="36.28515625" customWidth="1"/>
    <col min="8199" max="8199" width="31.28515625" customWidth="1"/>
    <col min="8200" max="8200" width="22.42578125" customWidth="1"/>
    <col min="8201" max="8201" width="11.28515625" customWidth="1"/>
    <col min="8202" max="8202" width="14.85546875" customWidth="1"/>
    <col min="8203" max="8203" width="14.42578125" customWidth="1"/>
    <col min="8204" max="8204" width="16.140625" customWidth="1"/>
    <col min="8205" max="8205" width="15.42578125" customWidth="1"/>
    <col min="8207" max="8207" width="18.7109375" customWidth="1"/>
    <col min="8208" max="8208" width="10" customWidth="1"/>
    <col min="8453" max="8453" width="11.140625" customWidth="1"/>
    <col min="8454" max="8454" width="36.28515625" customWidth="1"/>
    <col min="8455" max="8455" width="31.28515625" customWidth="1"/>
    <col min="8456" max="8456" width="22.42578125" customWidth="1"/>
    <col min="8457" max="8457" width="11.28515625" customWidth="1"/>
    <col min="8458" max="8458" width="14.85546875" customWidth="1"/>
    <col min="8459" max="8459" width="14.42578125" customWidth="1"/>
    <col min="8460" max="8460" width="16.140625" customWidth="1"/>
    <col min="8461" max="8461" width="15.42578125" customWidth="1"/>
    <col min="8463" max="8463" width="18.7109375" customWidth="1"/>
    <col min="8464" max="8464" width="10" customWidth="1"/>
    <col min="8709" max="8709" width="11.140625" customWidth="1"/>
    <col min="8710" max="8710" width="36.28515625" customWidth="1"/>
    <col min="8711" max="8711" width="31.28515625" customWidth="1"/>
    <col min="8712" max="8712" width="22.42578125" customWidth="1"/>
    <col min="8713" max="8713" width="11.28515625" customWidth="1"/>
    <col min="8714" max="8714" width="14.85546875" customWidth="1"/>
    <col min="8715" max="8715" width="14.42578125" customWidth="1"/>
    <col min="8716" max="8716" width="16.140625" customWidth="1"/>
    <col min="8717" max="8717" width="15.42578125" customWidth="1"/>
    <col min="8719" max="8719" width="18.7109375" customWidth="1"/>
    <col min="8720" max="8720" width="10" customWidth="1"/>
    <col min="8965" max="8965" width="11.140625" customWidth="1"/>
    <col min="8966" max="8966" width="36.28515625" customWidth="1"/>
    <col min="8967" max="8967" width="31.28515625" customWidth="1"/>
    <col min="8968" max="8968" width="22.42578125" customWidth="1"/>
    <col min="8969" max="8969" width="11.28515625" customWidth="1"/>
    <col min="8970" max="8970" width="14.85546875" customWidth="1"/>
    <col min="8971" max="8971" width="14.42578125" customWidth="1"/>
    <col min="8972" max="8972" width="16.140625" customWidth="1"/>
    <col min="8973" max="8973" width="15.42578125" customWidth="1"/>
    <col min="8975" max="8975" width="18.7109375" customWidth="1"/>
    <col min="8976" max="8976" width="10" customWidth="1"/>
    <col min="9221" max="9221" width="11.140625" customWidth="1"/>
    <col min="9222" max="9222" width="36.28515625" customWidth="1"/>
    <col min="9223" max="9223" width="31.28515625" customWidth="1"/>
    <col min="9224" max="9224" width="22.42578125" customWidth="1"/>
    <col min="9225" max="9225" width="11.28515625" customWidth="1"/>
    <col min="9226" max="9226" width="14.85546875" customWidth="1"/>
    <col min="9227" max="9227" width="14.42578125" customWidth="1"/>
    <col min="9228" max="9228" width="16.140625" customWidth="1"/>
    <col min="9229" max="9229" width="15.42578125" customWidth="1"/>
    <col min="9231" max="9231" width="18.7109375" customWidth="1"/>
    <col min="9232" max="9232" width="10" customWidth="1"/>
    <col min="9477" max="9477" width="11.140625" customWidth="1"/>
    <col min="9478" max="9478" width="36.28515625" customWidth="1"/>
    <col min="9479" max="9479" width="31.28515625" customWidth="1"/>
    <col min="9480" max="9480" width="22.42578125" customWidth="1"/>
    <col min="9481" max="9481" width="11.28515625" customWidth="1"/>
    <col min="9482" max="9482" width="14.85546875" customWidth="1"/>
    <col min="9483" max="9483" width="14.42578125" customWidth="1"/>
    <col min="9484" max="9484" width="16.140625" customWidth="1"/>
    <col min="9485" max="9485" width="15.42578125" customWidth="1"/>
    <col min="9487" max="9487" width="18.7109375" customWidth="1"/>
    <col min="9488" max="9488" width="10" customWidth="1"/>
    <col min="9733" max="9733" width="11.140625" customWidth="1"/>
    <col min="9734" max="9734" width="36.28515625" customWidth="1"/>
    <col min="9735" max="9735" width="31.28515625" customWidth="1"/>
    <col min="9736" max="9736" width="22.42578125" customWidth="1"/>
    <col min="9737" max="9737" width="11.28515625" customWidth="1"/>
    <col min="9738" max="9738" width="14.85546875" customWidth="1"/>
    <col min="9739" max="9739" width="14.42578125" customWidth="1"/>
    <col min="9740" max="9740" width="16.140625" customWidth="1"/>
    <col min="9741" max="9741" width="15.42578125" customWidth="1"/>
    <col min="9743" max="9743" width="18.7109375" customWidth="1"/>
    <col min="9744" max="9744" width="10" customWidth="1"/>
    <col min="9989" max="9989" width="11.140625" customWidth="1"/>
    <col min="9990" max="9990" width="36.28515625" customWidth="1"/>
    <col min="9991" max="9991" width="31.28515625" customWidth="1"/>
    <col min="9992" max="9992" width="22.42578125" customWidth="1"/>
    <col min="9993" max="9993" width="11.28515625" customWidth="1"/>
    <col min="9994" max="9994" width="14.85546875" customWidth="1"/>
    <col min="9995" max="9995" width="14.42578125" customWidth="1"/>
    <col min="9996" max="9996" width="16.140625" customWidth="1"/>
    <col min="9997" max="9997" width="15.42578125" customWidth="1"/>
    <col min="9999" max="9999" width="18.7109375" customWidth="1"/>
    <col min="10000" max="10000" width="10" customWidth="1"/>
    <col min="10245" max="10245" width="11.140625" customWidth="1"/>
    <col min="10246" max="10246" width="36.28515625" customWidth="1"/>
    <col min="10247" max="10247" width="31.28515625" customWidth="1"/>
    <col min="10248" max="10248" width="22.42578125" customWidth="1"/>
    <col min="10249" max="10249" width="11.28515625" customWidth="1"/>
    <col min="10250" max="10250" width="14.85546875" customWidth="1"/>
    <col min="10251" max="10251" width="14.42578125" customWidth="1"/>
    <col min="10252" max="10252" width="16.140625" customWidth="1"/>
    <col min="10253" max="10253" width="15.42578125" customWidth="1"/>
    <col min="10255" max="10255" width="18.7109375" customWidth="1"/>
    <col min="10256" max="10256" width="10" customWidth="1"/>
    <col min="10501" max="10501" width="11.140625" customWidth="1"/>
    <col min="10502" max="10502" width="36.28515625" customWidth="1"/>
    <col min="10503" max="10503" width="31.28515625" customWidth="1"/>
    <col min="10504" max="10504" width="22.42578125" customWidth="1"/>
    <col min="10505" max="10505" width="11.28515625" customWidth="1"/>
    <col min="10506" max="10506" width="14.85546875" customWidth="1"/>
    <col min="10507" max="10507" width="14.42578125" customWidth="1"/>
    <col min="10508" max="10508" width="16.140625" customWidth="1"/>
    <col min="10509" max="10509" width="15.42578125" customWidth="1"/>
    <col min="10511" max="10511" width="18.7109375" customWidth="1"/>
    <col min="10512" max="10512" width="10" customWidth="1"/>
    <col min="10757" max="10757" width="11.140625" customWidth="1"/>
    <col min="10758" max="10758" width="36.28515625" customWidth="1"/>
    <col min="10759" max="10759" width="31.28515625" customWidth="1"/>
    <col min="10760" max="10760" width="22.42578125" customWidth="1"/>
    <col min="10761" max="10761" width="11.28515625" customWidth="1"/>
    <col min="10762" max="10762" width="14.85546875" customWidth="1"/>
    <col min="10763" max="10763" width="14.42578125" customWidth="1"/>
    <col min="10764" max="10764" width="16.140625" customWidth="1"/>
    <col min="10765" max="10765" width="15.42578125" customWidth="1"/>
    <col min="10767" max="10767" width="18.7109375" customWidth="1"/>
    <col min="10768" max="10768" width="10" customWidth="1"/>
    <col min="11013" max="11013" width="11.140625" customWidth="1"/>
    <col min="11014" max="11014" width="36.28515625" customWidth="1"/>
    <col min="11015" max="11015" width="31.28515625" customWidth="1"/>
    <col min="11016" max="11016" width="22.42578125" customWidth="1"/>
    <col min="11017" max="11017" width="11.28515625" customWidth="1"/>
    <col min="11018" max="11018" width="14.85546875" customWidth="1"/>
    <col min="11019" max="11019" width="14.42578125" customWidth="1"/>
    <col min="11020" max="11020" width="16.140625" customWidth="1"/>
    <col min="11021" max="11021" width="15.42578125" customWidth="1"/>
    <col min="11023" max="11023" width="18.7109375" customWidth="1"/>
    <col min="11024" max="11024" width="10" customWidth="1"/>
    <col min="11269" max="11269" width="11.140625" customWidth="1"/>
    <col min="11270" max="11270" width="36.28515625" customWidth="1"/>
    <col min="11271" max="11271" width="31.28515625" customWidth="1"/>
    <col min="11272" max="11272" width="22.42578125" customWidth="1"/>
    <col min="11273" max="11273" width="11.28515625" customWidth="1"/>
    <col min="11274" max="11274" width="14.85546875" customWidth="1"/>
    <col min="11275" max="11275" width="14.42578125" customWidth="1"/>
    <col min="11276" max="11276" width="16.140625" customWidth="1"/>
    <col min="11277" max="11277" width="15.42578125" customWidth="1"/>
    <col min="11279" max="11279" width="18.7109375" customWidth="1"/>
    <col min="11280" max="11280" width="10" customWidth="1"/>
    <col min="11525" max="11525" width="11.140625" customWidth="1"/>
    <col min="11526" max="11526" width="36.28515625" customWidth="1"/>
    <col min="11527" max="11527" width="31.28515625" customWidth="1"/>
    <col min="11528" max="11528" width="22.42578125" customWidth="1"/>
    <col min="11529" max="11529" width="11.28515625" customWidth="1"/>
    <col min="11530" max="11530" width="14.85546875" customWidth="1"/>
    <col min="11531" max="11531" width="14.42578125" customWidth="1"/>
    <col min="11532" max="11532" width="16.140625" customWidth="1"/>
    <col min="11533" max="11533" width="15.42578125" customWidth="1"/>
    <col min="11535" max="11535" width="18.7109375" customWidth="1"/>
    <col min="11536" max="11536" width="10" customWidth="1"/>
    <col min="11781" max="11781" width="11.140625" customWidth="1"/>
    <col min="11782" max="11782" width="36.28515625" customWidth="1"/>
    <col min="11783" max="11783" width="31.28515625" customWidth="1"/>
    <col min="11784" max="11784" width="22.42578125" customWidth="1"/>
    <col min="11785" max="11785" width="11.28515625" customWidth="1"/>
    <col min="11786" max="11786" width="14.85546875" customWidth="1"/>
    <col min="11787" max="11787" width="14.42578125" customWidth="1"/>
    <col min="11788" max="11788" width="16.140625" customWidth="1"/>
    <col min="11789" max="11789" width="15.42578125" customWidth="1"/>
    <col min="11791" max="11791" width="18.7109375" customWidth="1"/>
    <col min="11792" max="11792" width="10" customWidth="1"/>
    <col min="12037" max="12037" width="11.140625" customWidth="1"/>
    <col min="12038" max="12038" width="36.28515625" customWidth="1"/>
    <col min="12039" max="12039" width="31.28515625" customWidth="1"/>
    <col min="12040" max="12040" width="22.42578125" customWidth="1"/>
    <col min="12041" max="12041" width="11.28515625" customWidth="1"/>
    <col min="12042" max="12042" width="14.85546875" customWidth="1"/>
    <col min="12043" max="12043" width="14.42578125" customWidth="1"/>
    <col min="12044" max="12044" width="16.140625" customWidth="1"/>
    <col min="12045" max="12045" width="15.42578125" customWidth="1"/>
    <col min="12047" max="12047" width="18.7109375" customWidth="1"/>
    <col min="12048" max="12048" width="10" customWidth="1"/>
    <col min="12293" max="12293" width="11.140625" customWidth="1"/>
    <col min="12294" max="12294" width="36.28515625" customWidth="1"/>
    <col min="12295" max="12295" width="31.28515625" customWidth="1"/>
    <col min="12296" max="12296" width="22.42578125" customWidth="1"/>
    <col min="12297" max="12297" width="11.28515625" customWidth="1"/>
    <col min="12298" max="12298" width="14.85546875" customWidth="1"/>
    <col min="12299" max="12299" width="14.42578125" customWidth="1"/>
    <col min="12300" max="12300" width="16.140625" customWidth="1"/>
    <col min="12301" max="12301" width="15.42578125" customWidth="1"/>
    <col min="12303" max="12303" width="18.7109375" customWidth="1"/>
    <col min="12304" max="12304" width="10" customWidth="1"/>
    <col min="12549" max="12549" width="11.140625" customWidth="1"/>
    <col min="12550" max="12550" width="36.28515625" customWidth="1"/>
    <col min="12551" max="12551" width="31.28515625" customWidth="1"/>
    <col min="12552" max="12552" width="22.42578125" customWidth="1"/>
    <col min="12553" max="12553" width="11.28515625" customWidth="1"/>
    <col min="12554" max="12554" width="14.85546875" customWidth="1"/>
    <col min="12555" max="12555" width="14.42578125" customWidth="1"/>
    <col min="12556" max="12556" width="16.140625" customWidth="1"/>
    <col min="12557" max="12557" width="15.42578125" customWidth="1"/>
    <col min="12559" max="12559" width="18.7109375" customWidth="1"/>
    <col min="12560" max="12560" width="10" customWidth="1"/>
    <col min="12805" max="12805" width="11.140625" customWidth="1"/>
    <col min="12806" max="12806" width="36.28515625" customWidth="1"/>
    <col min="12807" max="12807" width="31.28515625" customWidth="1"/>
    <col min="12808" max="12808" width="22.42578125" customWidth="1"/>
    <col min="12809" max="12809" width="11.28515625" customWidth="1"/>
    <col min="12810" max="12810" width="14.85546875" customWidth="1"/>
    <col min="12811" max="12811" width="14.42578125" customWidth="1"/>
    <col min="12812" max="12812" width="16.140625" customWidth="1"/>
    <col min="12813" max="12813" width="15.42578125" customWidth="1"/>
    <col min="12815" max="12815" width="18.7109375" customWidth="1"/>
    <col min="12816" max="12816" width="10" customWidth="1"/>
    <col min="13061" max="13061" width="11.140625" customWidth="1"/>
    <col min="13062" max="13062" width="36.28515625" customWidth="1"/>
    <col min="13063" max="13063" width="31.28515625" customWidth="1"/>
    <col min="13064" max="13064" width="22.42578125" customWidth="1"/>
    <col min="13065" max="13065" width="11.28515625" customWidth="1"/>
    <col min="13066" max="13066" width="14.85546875" customWidth="1"/>
    <col min="13067" max="13067" width="14.42578125" customWidth="1"/>
    <col min="13068" max="13068" width="16.140625" customWidth="1"/>
    <col min="13069" max="13069" width="15.42578125" customWidth="1"/>
    <col min="13071" max="13071" width="18.7109375" customWidth="1"/>
    <col min="13072" max="13072" width="10" customWidth="1"/>
    <col min="13317" max="13317" width="11.140625" customWidth="1"/>
    <col min="13318" max="13318" width="36.28515625" customWidth="1"/>
    <col min="13319" max="13319" width="31.28515625" customWidth="1"/>
    <col min="13320" max="13320" width="22.42578125" customWidth="1"/>
    <col min="13321" max="13321" width="11.28515625" customWidth="1"/>
    <col min="13322" max="13322" width="14.85546875" customWidth="1"/>
    <col min="13323" max="13323" width="14.42578125" customWidth="1"/>
    <col min="13324" max="13324" width="16.140625" customWidth="1"/>
    <col min="13325" max="13325" width="15.42578125" customWidth="1"/>
    <col min="13327" max="13327" width="18.7109375" customWidth="1"/>
    <col min="13328" max="13328" width="10" customWidth="1"/>
    <col min="13573" max="13573" width="11.140625" customWidth="1"/>
    <col min="13574" max="13574" width="36.28515625" customWidth="1"/>
    <col min="13575" max="13575" width="31.28515625" customWidth="1"/>
    <col min="13576" max="13576" width="22.42578125" customWidth="1"/>
    <col min="13577" max="13577" width="11.28515625" customWidth="1"/>
    <col min="13578" max="13578" width="14.85546875" customWidth="1"/>
    <col min="13579" max="13579" width="14.42578125" customWidth="1"/>
    <col min="13580" max="13580" width="16.140625" customWidth="1"/>
    <col min="13581" max="13581" width="15.42578125" customWidth="1"/>
    <col min="13583" max="13583" width="18.7109375" customWidth="1"/>
    <col min="13584" max="13584" width="10" customWidth="1"/>
    <col min="13829" max="13829" width="11.140625" customWidth="1"/>
    <col min="13830" max="13830" width="36.28515625" customWidth="1"/>
    <col min="13831" max="13831" width="31.28515625" customWidth="1"/>
    <col min="13832" max="13832" width="22.42578125" customWidth="1"/>
    <col min="13833" max="13833" width="11.28515625" customWidth="1"/>
    <col min="13834" max="13834" width="14.85546875" customWidth="1"/>
    <col min="13835" max="13835" width="14.42578125" customWidth="1"/>
    <col min="13836" max="13836" width="16.140625" customWidth="1"/>
    <col min="13837" max="13837" width="15.42578125" customWidth="1"/>
    <col min="13839" max="13839" width="18.7109375" customWidth="1"/>
    <col min="13840" max="13840" width="10" customWidth="1"/>
    <col min="14085" max="14085" width="11.140625" customWidth="1"/>
    <col min="14086" max="14086" width="36.28515625" customWidth="1"/>
    <col min="14087" max="14087" width="31.28515625" customWidth="1"/>
    <col min="14088" max="14088" width="22.42578125" customWidth="1"/>
    <col min="14089" max="14089" width="11.28515625" customWidth="1"/>
    <col min="14090" max="14090" width="14.85546875" customWidth="1"/>
    <col min="14091" max="14091" width="14.42578125" customWidth="1"/>
    <col min="14092" max="14092" width="16.140625" customWidth="1"/>
    <col min="14093" max="14093" width="15.42578125" customWidth="1"/>
    <col min="14095" max="14095" width="18.7109375" customWidth="1"/>
    <col min="14096" max="14096" width="10" customWidth="1"/>
    <col min="14341" max="14341" width="11.140625" customWidth="1"/>
    <col min="14342" max="14342" width="36.28515625" customWidth="1"/>
    <col min="14343" max="14343" width="31.28515625" customWidth="1"/>
    <col min="14344" max="14344" width="22.42578125" customWidth="1"/>
    <col min="14345" max="14345" width="11.28515625" customWidth="1"/>
    <col min="14346" max="14346" width="14.85546875" customWidth="1"/>
    <col min="14347" max="14347" width="14.42578125" customWidth="1"/>
    <col min="14348" max="14348" width="16.140625" customWidth="1"/>
    <col min="14349" max="14349" width="15.42578125" customWidth="1"/>
    <col min="14351" max="14351" width="18.7109375" customWidth="1"/>
    <col min="14352" max="14352" width="10" customWidth="1"/>
    <col min="14597" max="14597" width="11.140625" customWidth="1"/>
    <col min="14598" max="14598" width="36.28515625" customWidth="1"/>
    <col min="14599" max="14599" width="31.28515625" customWidth="1"/>
    <col min="14600" max="14600" width="22.42578125" customWidth="1"/>
    <col min="14601" max="14601" width="11.28515625" customWidth="1"/>
    <col min="14602" max="14602" width="14.85546875" customWidth="1"/>
    <col min="14603" max="14603" width="14.42578125" customWidth="1"/>
    <col min="14604" max="14604" width="16.140625" customWidth="1"/>
    <col min="14605" max="14605" width="15.42578125" customWidth="1"/>
    <col min="14607" max="14607" width="18.7109375" customWidth="1"/>
    <col min="14608" max="14608" width="10" customWidth="1"/>
    <col min="14853" max="14853" width="11.140625" customWidth="1"/>
    <col min="14854" max="14854" width="36.28515625" customWidth="1"/>
    <col min="14855" max="14855" width="31.28515625" customWidth="1"/>
    <col min="14856" max="14856" width="22.42578125" customWidth="1"/>
    <col min="14857" max="14857" width="11.28515625" customWidth="1"/>
    <col min="14858" max="14858" width="14.85546875" customWidth="1"/>
    <col min="14859" max="14859" width="14.42578125" customWidth="1"/>
    <col min="14860" max="14860" width="16.140625" customWidth="1"/>
    <col min="14861" max="14861" width="15.42578125" customWidth="1"/>
    <col min="14863" max="14863" width="18.7109375" customWidth="1"/>
    <col min="14864" max="14864" width="10" customWidth="1"/>
    <col min="15109" max="15109" width="11.140625" customWidth="1"/>
    <col min="15110" max="15110" width="36.28515625" customWidth="1"/>
    <col min="15111" max="15111" width="31.28515625" customWidth="1"/>
    <col min="15112" max="15112" width="22.42578125" customWidth="1"/>
    <col min="15113" max="15113" width="11.28515625" customWidth="1"/>
    <col min="15114" max="15114" width="14.85546875" customWidth="1"/>
    <col min="15115" max="15115" width="14.42578125" customWidth="1"/>
    <col min="15116" max="15116" width="16.140625" customWidth="1"/>
    <col min="15117" max="15117" width="15.42578125" customWidth="1"/>
    <col min="15119" max="15119" width="18.7109375" customWidth="1"/>
    <col min="15120" max="15120" width="10" customWidth="1"/>
    <col min="15365" max="15365" width="11.140625" customWidth="1"/>
    <col min="15366" max="15366" width="36.28515625" customWidth="1"/>
    <col min="15367" max="15367" width="31.28515625" customWidth="1"/>
    <col min="15368" max="15368" width="22.42578125" customWidth="1"/>
    <col min="15369" max="15369" width="11.28515625" customWidth="1"/>
    <col min="15370" max="15370" width="14.85546875" customWidth="1"/>
    <col min="15371" max="15371" width="14.42578125" customWidth="1"/>
    <col min="15372" max="15372" width="16.140625" customWidth="1"/>
    <col min="15373" max="15373" width="15.42578125" customWidth="1"/>
    <col min="15375" max="15375" width="18.7109375" customWidth="1"/>
    <col min="15376" max="15376" width="10" customWidth="1"/>
    <col min="15621" max="15621" width="11.140625" customWidth="1"/>
    <col min="15622" max="15622" width="36.28515625" customWidth="1"/>
    <col min="15623" max="15623" width="31.28515625" customWidth="1"/>
    <col min="15624" max="15624" width="22.42578125" customWidth="1"/>
    <col min="15625" max="15625" width="11.28515625" customWidth="1"/>
    <col min="15626" max="15626" width="14.85546875" customWidth="1"/>
    <col min="15627" max="15627" width="14.42578125" customWidth="1"/>
    <col min="15628" max="15628" width="16.140625" customWidth="1"/>
    <col min="15629" max="15629" width="15.42578125" customWidth="1"/>
    <col min="15631" max="15631" width="18.7109375" customWidth="1"/>
    <col min="15632" max="15632" width="10" customWidth="1"/>
    <col min="15877" max="15877" width="11.140625" customWidth="1"/>
    <col min="15878" max="15878" width="36.28515625" customWidth="1"/>
    <col min="15879" max="15879" width="31.28515625" customWidth="1"/>
    <col min="15880" max="15880" width="22.42578125" customWidth="1"/>
    <col min="15881" max="15881" width="11.28515625" customWidth="1"/>
    <col min="15882" max="15882" width="14.85546875" customWidth="1"/>
    <col min="15883" max="15883" width="14.42578125" customWidth="1"/>
    <col min="15884" max="15884" width="16.140625" customWidth="1"/>
    <col min="15885" max="15885" width="15.42578125" customWidth="1"/>
    <col min="15887" max="15887" width="18.7109375" customWidth="1"/>
    <col min="15888" max="15888" width="10" customWidth="1"/>
    <col min="16133" max="16133" width="11.140625" customWidth="1"/>
    <col min="16134" max="16134" width="36.28515625" customWidth="1"/>
    <col min="16135" max="16135" width="31.28515625" customWidth="1"/>
    <col min="16136" max="16136" width="22.42578125" customWidth="1"/>
    <col min="16137" max="16137" width="11.28515625" customWidth="1"/>
    <col min="16138" max="16138" width="14.85546875" customWidth="1"/>
    <col min="16139" max="16139" width="14.42578125" customWidth="1"/>
    <col min="16140" max="16140" width="16.140625" customWidth="1"/>
    <col min="16141" max="16141" width="15.42578125" customWidth="1"/>
    <col min="16143" max="16143" width="18.7109375" customWidth="1"/>
    <col min="16144" max="16144" width="10" customWidth="1"/>
  </cols>
  <sheetData>
    <row r="2" spans="1:16" x14ac:dyDescent="0.25">
      <c r="E2" s="2" t="s">
        <v>21</v>
      </c>
      <c r="F2" s="2">
        <v>15</v>
      </c>
    </row>
    <row r="3" spans="1:16" x14ac:dyDescent="0.25">
      <c r="E3" s="2" t="s">
        <v>37</v>
      </c>
      <c r="F3" s="2">
        <v>50</v>
      </c>
    </row>
    <row r="6" spans="1:16" x14ac:dyDescent="0.25">
      <c r="A6" s="1" t="s">
        <v>3</v>
      </c>
      <c r="B6" s="1" t="s">
        <v>4</v>
      </c>
      <c r="C6" s="6" t="s">
        <v>5</v>
      </c>
      <c r="D6" s="6"/>
      <c r="E6" s="6"/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16</v>
      </c>
    </row>
    <row r="7" spans="1:16" x14ac:dyDescent="0.25">
      <c r="A7" s="1"/>
      <c r="B7" s="1"/>
      <c r="C7" s="1" t="s">
        <v>17</v>
      </c>
      <c r="D7" s="1" t="s">
        <v>18</v>
      </c>
      <c r="E7" s="1" t="s">
        <v>19</v>
      </c>
      <c r="F7" s="1"/>
      <c r="G7" s="1"/>
      <c r="H7" s="1"/>
      <c r="I7" s="1"/>
      <c r="J7" s="1"/>
      <c r="K7" s="1"/>
      <c r="L7" s="1"/>
      <c r="M7" s="2"/>
      <c r="N7" s="2"/>
      <c r="O7" s="2"/>
      <c r="P7" s="2"/>
    </row>
    <row r="8" spans="1:16" x14ac:dyDescent="0.25">
      <c r="A8" s="3">
        <v>1</v>
      </c>
      <c r="B8" s="3">
        <v>1</v>
      </c>
      <c r="C8" s="3">
        <v>0</v>
      </c>
      <c r="D8" s="3">
        <v>0</v>
      </c>
      <c r="E8" s="3">
        <v>0</v>
      </c>
      <c r="F8" s="3" t="s">
        <v>20</v>
      </c>
      <c r="G8" s="3">
        <f>F2</f>
        <v>15</v>
      </c>
      <c r="H8" s="3" t="s">
        <v>20</v>
      </c>
      <c r="I8" s="3">
        <f>REF!R5*G8</f>
        <v>14.847321628213995</v>
      </c>
      <c r="J8" s="3">
        <f>REF!J5*REF!$X$9</f>
        <v>7.6246698196176252</v>
      </c>
      <c r="K8" s="3">
        <f>REF!X10*REF!X12</f>
        <v>0.28685655996313919</v>
      </c>
      <c r="L8" s="3">
        <v>0</v>
      </c>
      <c r="M8" s="3">
        <v>0</v>
      </c>
      <c r="N8" s="3">
        <v>0</v>
      </c>
      <c r="O8" s="3">
        <v>1</v>
      </c>
      <c r="P8" s="3">
        <v>0</v>
      </c>
    </row>
    <row r="9" spans="1:16" x14ac:dyDescent="0.25">
      <c r="A9" s="3">
        <v>1</v>
      </c>
      <c r="B9" s="3">
        <v>2</v>
      </c>
      <c r="C9" s="3"/>
      <c r="D9" s="3"/>
      <c r="E9" s="3"/>
      <c r="F9" s="3"/>
      <c r="G9" s="3"/>
      <c r="H9" s="3" t="s">
        <v>20</v>
      </c>
      <c r="I9" s="3">
        <f>I8*REF!R6</f>
        <v>14.392394604217461</v>
      </c>
      <c r="J9" s="3">
        <f>REF!J6*REF!$X$9</f>
        <v>7.391047322789408</v>
      </c>
      <c r="K9" s="3">
        <f>K8*REF!T5</f>
        <v>0.88143301654436235</v>
      </c>
      <c r="L9" s="3">
        <v>0</v>
      </c>
      <c r="M9" s="3">
        <v>0</v>
      </c>
      <c r="N9" s="3">
        <v>0</v>
      </c>
      <c r="O9" s="3">
        <v>1</v>
      </c>
      <c r="P9" s="3">
        <v>0</v>
      </c>
    </row>
    <row r="10" spans="1:16" x14ac:dyDescent="0.25">
      <c r="A10" s="3">
        <v>1</v>
      </c>
      <c r="B10" s="3">
        <v>3</v>
      </c>
      <c r="C10" s="3"/>
      <c r="D10" s="3"/>
      <c r="E10" s="3"/>
      <c r="F10" s="3"/>
      <c r="G10" s="3"/>
      <c r="H10" s="3" t="s">
        <v>20</v>
      </c>
      <c r="I10" s="3">
        <f>I9*REF!R7</f>
        <v>13.644479930317774</v>
      </c>
      <c r="J10" s="3">
        <f>REF!J7*REF!$X$9</f>
        <v>7.0069644164896401</v>
      </c>
      <c r="K10" s="3">
        <f>K9*REF!T6</f>
        <v>1.5279725599537519</v>
      </c>
      <c r="L10" s="3">
        <v>0</v>
      </c>
      <c r="M10" s="3">
        <v>0</v>
      </c>
      <c r="N10" s="3">
        <v>0</v>
      </c>
      <c r="O10" s="3">
        <v>1</v>
      </c>
      <c r="P10" s="3">
        <v>0</v>
      </c>
    </row>
    <row r="11" spans="1:16" x14ac:dyDescent="0.25">
      <c r="A11" s="3">
        <v>1</v>
      </c>
      <c r="B11" s="3">
        <v>4</v>
      </c>
      <c r="C11" s="3"/>
      <c r="D11" s="3"/>
      <c r="E11" s="3"/>
      <c r="F11" s="3"/>
      <c r="G11" s="3"/>
      <c r="H11" s="3" t="s">
        <v>20</v>
      </c>
      <c r="I11" s="3">
        <f>I10*REF!R8</f>
        <v>12.618802992467712</v>
      </c>
      <c r="J11" s="3">
        <f>REF!J8*REF!$X$9</f>
        <v>6.4802399210868833</v>
      </c>
      <c r="K11" s="3">
        <f>K10*REF!T7</f>
        <v>2.2636077793969105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</row>
    <row r="12" spans="1:16" x14ac:dyDescent="0.25">
      <c r="A12" s="3">
        <v>1</v>
      </c>
      <c r="B12" s="3">
        <v>5</v>
      </c>
      <c r="C12" s="3"/>
      <c r="D12" s="3"/>
      <c r="E12" s="3"/>
      <c r="F12" s="3"/>
      <c r="G12" s="3"/>
      <c r="H12" s="3" t="s">
        <v>20</v>
      </c>
      <c r="I12" s="3">
        <f>I11*REF!R9</f>
        <v>11.336243615313865</v>
      </c>
      <c r="J12" s="3">
        <f>REF!J9*REF!$X$9</f>
        <v>5.8215964283595767</v>
      </c>
      <c r="K12" s="3">
        <f>K11*REF!T8</f>
        <v>3.1465101592843645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</row>
    <row r="13" spans="1:16" x14ac:dyDescent="0.25">
      <c r="A13" s="3">
        <v>1</v>
      </c>
      <c r="B13" s="3">
        <v>6</v>
      </c>
      <c r="C13" s="3"/>
      <c r="D13" s="3"/>
      <c r="E13" s="3"/>
      <c r="F13" s="3"/>
      <c r="G13" s="3"/>
      <c r="H13" s="3" t="s">
        <v>20</v>
      </c>
      <c r="I13" s="3">
        <f>I12*REF!R10</f>
        <v>9.8229110091792702</v>
      </c>
      <c r="J13" s="3">
        <f>REF!J10*REF!$X$9</f>
        <v>5.044442020448674</v>
      </c>
      <c r="K13" s="3">
        <f>K12*REF!T9</f>
        <v>4.273901176548117</v>
      </c>
      <c r="L13" s="3">
        <v>0</v>
      </c>
      <c r="M13" s="3">
        <v>0</v>
      </c>
      <c r="N13" s="3">
        <v>0</v>
      </c>
      <c r="O13" s="3">
        <v>1</v>
      </c>
      <c r="P13" s="3">
        <v>0</v>
      </c>
    </row>
    <row r="14" spans="1:16" x14ac:dyDescent="0.25">
      <c r="A14" s="3">
        <v>1</v>
      </c>
      <c r="B14" s="3">
        <v>7</v>
      </c>
      <c r="H14" s="3" t="s">
        <v>20</v>
      </c>
      <c r="I14" s="3">
        <f>I13*REF!R11</f>
        <v>8.109612261833961</v>
      </c>
      <c r="J14" s="3">
        <f>REF!J11*REF!$X$9</f>
        <v>4.1645973199709232</v>
      </c>
      <c r="K14" s="3">
        <f>K13*REF!T10</f>
        <v>5.8330997901840131</v>
      </c>
      <c r="L14" s="3">
        <v>0</v>
      </c>
      <c r="M14" s="3">
        <v>0</v>
      </c>
      <c r="N14" s="3">
        <v>0</v>
      </c>
      <c r="O14" s="3">
        <v>1</v>
      </c>
      <c r="P14" s="3">
        <v>0</v>
      </c>
    </row>
    <row r="15" spans="1:16" x14ac:dyDescent="0.25">
      <c r="A15" s="3">
        <v>1</v>
      </c>
      <c r="B15" s="3">
        <v>8</v>
      </c>
      <c r="C15" s="3"/>
      <c r="D15" s="3"/>
      <c r="E15" s="3"/>
      <c r="F15" s="3"/>
      <c r="G15" s="3"/>
      <c r="H15" s="3" t="s">
        <v>20</v>
      </c>
      <c r="I15" s="3">
        <f>I14*REF!R12</f>
        <v>6.2312251950282924</v>
      </c>
      <c r="J15" s="3">
        <f>REF!J12*REF!$X$9</f>
        <v>3.1999734277655292</v>
      </c>
      <c r="K15" s="3">
        <f>K14*REF!T11</f>
        <v>8.237736730705004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</row>
    <row r="16" spans="1:16" x14ac:dyDescent="0.25">
      <c r="A16" s="3">
        <v>1</v>
      </c>
      <c r="B16" s="3">
        <v>9</v>
      </c>
      <c r="H16" s="3" t="s">
        <v>20</v>
      </c>
      <c r="I16" s="3">
        <f>I15*REF!R13</f>
        <v>4.2259883526214468</v>
      </c>
      <c r="J16" s="3">
        <f>REF!J13*REF!$X$9</f>
        <v>2.1702073045321599</v>
      </c>
      <c r="K16" s="3">
        <f>K15*REF!T12</f>
        <v>12.603302500259622</v>
      </c>
      <c r="L16" s="3">
        <v>0</v>
      </c>
      <c r="M16" s="3">
        <v>0</v>
      </c>
      <c r="N16" s="3">
        <v>0</v>
      </c>
      <c r="O16" s="3">
        <v>1</v>
      </c>
      <c r="P16" s="3">
        <v>0</v>
      </c>
    </row>
    <row r="17" spans="1:16" x14ac:dyDescent="0.25">
      <c r="A17" s="3">
        <v>1</v>
      </c>
      <c r="B17" s="3">
        <v>10</v>
      </c>
      <c r="H17" s="3" t="s">
        <v>20</v>
      </c>
      <c r="I17" s="3">
        <f>I16*REF!R14</f>
        <v>2.134722574099277</v>
      </c>
      <c r="J17" s="3">
        <f>REF!J14*REF!$X$9</f>
        <v>1.0962620189395815</v>
      </c>
      <c r="K17" s="3">
        <f>K16*REF!T13</f>
        <v>22.916031713058</v>
      </c>
      <c r="L17" s="3">
        <v>0</v>
      </c>
      <c r="M17" s="3">
        <v>0</v>
      </c>
      <c r="N17" s="3">
        <v>0</v>
      </c>
      <c r="O17" s="3">
        <v>1</v>
      </c>
      <c r="P17" s="3">
        <v>0</v>
      </c>
    </row>
    <row r="44" spans="9:9" x14ac:dyDescent="0.25">
      <c r="I44" s="3"/>
    </row>
  </sheetData>
  <mergeCells count="1">
    <mergeCell ref="C6:E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355AF-FE57-427A-B612-2B0CECA59095}">
  <dimension ref="A1:X14"/>
  <sheetViews>
    <sheetView topLeftCell="C1" workbookViewId="0">
      <selection activeCell="Q22" sqref="Q22"/>
    </sheetView>
  </sheetViews>
  <sheetFormatPr defaultRowHeight="15" x14ac:dyDescent="0.25"/>
  <cols>
    <col min="1" max="1" width="12.28515625" bestFit="1" customWidth="1"/>
    <col min="2" max="2" width="7.5703125" bestFit="1" customWidth="1"/>
    <col min="3" max="3" width="9.140625" customWidth="1"/>
    <col min="5" max="5" width="9.140625" customWidth="1"/>
    <col min="6" max="6" width="32.140625" bestFit="1" customWidth="1"/>
    <col min="7" max="7" width="31.42578125" bestFit="1" customWidth="1"/>
    <col min="8" max="8" width="10.140625" bestFit="1" customWidth="1"/>
    <col min="9" max="9" width="12" bestFit="1" customWidth="1"/>
    <col min="10" max="10" width="12.28515625" bestFit="1" customWidth="1"/>
    <col min="11" max="11" width="14.140625" bestFit="1" customWidth="1"/>
    <col min="12" max="12" width="15.7109375" bestFit="1" customWidth="1"/>
    <col min="15" max="15" width="19.28515625" bestFit="1" customWidth="1"/>
    <col min="18" max="20" width="12" bestFit="1" customWidth="1"/>
    <col min="23" max="23" width="23.85546875" bestFit="1" customWidth="1"/>
  </cols>
  <sheetData>
    <row r="1" spans="1:24" x14ac:dyDescent="0.25">
      <c r="A1" t="s">
        <v>22</v>
      </c>
    </row>
    <row r="3" spans="1:24" x14ac:dyDescent="0.25">
      <c r="A3" s="1" t="s">
        <v>3</v>
      </c>
      <c r="B3" s="1" t="s">
        <v>4</v>
      </c>
      <c r="C3" s="6" t="s">
        <v>5</v>
      </c>
      <c r="D3" s="6"/>
      <c r="E3" s="6"/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R3" s="4" t="s">
        <v>23</v>
      </c>
      <c r="S3" s="4" t="s">
        <v>24</v>
      </c>
      <c r="T3" s="4" t="s">
        <v>25</v>
      </c>
    </row>
    <row r="4" spans="1:24" x14ac:dyDescent="0.25">
      <c r="A4" s="1"/>
      <c r="B4" s="1"/>
      <c r="C4" s="1" t="s">
        <v>17</v>
      </c>
      <c r="D4" s="1" t="s">
        <v>18</v>
      </c>
      <c r="E4" s="1" t="s">
        <v>19</v>
      </c>
      <c r="F4" s="1"/>
      <c r="G4" s="1"/>
      <c r="H4" s="1"/>
      <c r="I4" s="1"/>
      <c r="J4" s="1"/>
      <c r="K4" s="1"/>
      <c r="L4" s="1"/>
      <c r="M4" s="2"/>
      <c r="N4" s="2"/>
      <c r="O4" s="2"/>
      <c r="P4" s="2"/>
      <c r="R4" s="2"/>
      <c r="S4" s="2"/>
      <c r="T4" s="2"/>
    </row>
    <row r="5" spans="1:24" x14ac:dyDescent="0.25">
      <c r="A5" s="3">
        <v>1</v>
      </c>
      <c r="B5" s="3">
        <v>1</v>
      </c>
      <c r="C5" s="3">
        <v>0</v>
      </c>
      <c r="D5" s="3">
        <v>0</v>
      </c>
      <c r="E5" s="3">
        <v>0</v>
      </c>
      <c r="F5" s="3" t="s">
        <v>20</v>
      </c>
      <c r="G5" s="3">
        <v>2</v>
      </c>
      <c r="H5" s="3" t="s">
        <v>20</v>
      </c>
      <c r="I5" s="3">
        <v>1.979642883761866</v>
      </c>
      <c r="J5" s="3">
        <v>0.59389286512855999</v>
      </c>
      <c r="K5" s="3">
        <v>0.49103953114210719</v>
      </c>
      <c r="L5" s="3">
        <v>0</v>
      </c>
      <c r="M5" s="3">
        <v>0</v>
      </c>
      <c r="N5" s="3">
        <v>0</v>
      </c>
      <c r="O5" s="3">
        <v>1</v>
      </c>
      <c r="P5" s="3">
        <v>0</v>
      </c>
      <c r="R5" s="3">
        <f>I5/G5</f>
        <v>0.98982144188093302</v>
      </c>
      <c r="S5" s="3">
        <f t="shared" ref="S5:S13" si="0">J6/J5</f>
        <v>0.969359657223828</v>
      </c>
      <c r="T5" s="3">
        <f t="shared" ref="T5:T13" si="1">K6/K5</f>
        <v>3.0727309030604903</v>
      </c>
      <c r="W5" s="2" t="s">
        <v>26</v>
      </c>
      <c r="X5" s="2">
        <f>SUM(J5:J14)</f>
        <v>3.894548086531723</v>
      </c>
    </row>
    <row r="6" spans="1:24" x14ac:dyDescent="0.25">
      <c r="A6" s="3">
        <v>1</v>
      </c>
      <c r="B6" s="3">
        <v>2</v>
      </c>
      <c r="C6" s="3"/>
      <c r="D6" s="3"/>
      <c r="E6" s="3"/>
      <c r="F6" s="3"/>
      <c r="G6" s="3"/>
      <c r="H6" s="3" t="s">
        <v>20</v>
      </c>
      <c r="I6" s="3">
        <v>1.9189859472289947</v>
      </c>
      <c r="J6" s="3">
        <v>0.57569578416869804</v>
      </c>
      <c r="K6" s="3">
        <v>1.5088323419646867</v>
      </c>
      <c r="L6" s="3">
        <v>0</v>
      </c>
      <c r="M6" s="3">
        <v>0</v>
      </c>
      <c r="N6" s="3">
        <v>0</v>
      </c>
      <c r="O6" s="3">
        <v>1</v>
      </c>
      <c r="P6" s="3">
        <v>0</v>
      </c>
      <c r="R6" s="3">
        <f t="shared" ref="R6:R14" si="2">I6/I5</f>
        <v>0.969359657223829</v>
      </c>
      <c r="S6" s="3">
        <f t="shared" si="0"/>
        <v>0.94803403502565942</v>
      </c>
      <c r="T6" s="3">
        <f t="shared" si="1"/>
        <v>1.733509559176865</v>
      </c>
      <c r="W6" s="2" t="s">
        <v>29</v>
      </c>
      <c r="X6" s="2">
        <f>G5/X5</f>
        <v>0.51353840177669841</v>
      </c>
    </row>
    <row r="7" spans="1:24" x14ac:dyDescent="0.25">
      <c r="A7" s="3">
        <v>1</v>
      </c>
      <c r="B7" s="3">
        <v>3</v>
      </c>
      <c r="C7" s="3"/>
      <c r="D7" s="3"/>
      <c r="E7" s="3"/>
      <c r="F7" s="3"/>
      <c r="G7" s="3"/>
      <c r="H7" s="3" t="s">
        <v>20</v>
      </c>
      <c r="I7" s="3">
        <v>1.8192639907090362</v>
      </c>
      <c r="J7" s="3">
        <v>0.54577919721271195</v>
      </c>
      <c r="K7" s="3">
        <v>2.615575287991001</v>
      </c>
      <c r="L7" s="3">
        <v>0</v>
      </c>
      <c r="M7" s="3">
        <v>0</v>
      </c>
      <c r="N7" s="3">
        <v>0</v>
      </c>
      <c r="O7" s="3">
        <v>1</v>
      </c>
      <c r="P7" s="3">
        <v>0</v>
      </c>
      <c r="R7" s="3">
        <f t="shared" si="2"/>
        <v>0.94803403502565697</v>
      </c>
      <c r="S7" s="3">
        <f t="shared" si="0"/>
        <v>0.92482843295690143</v>
      </c>
      <c r="T7" s="3">
        <f t="shared" si="1"/>
        <v>1.4814453078041039</v>
      </c>
    </row>
    <row r="8" spans="1:24" x14ac:dyDescent="0.25">
      <c r="A8" s="3">
        <v>1</v>
      </c>
      <c r="B8" s="3">
        <v>4</v>
      </c>
      <c r="C8" s="3"/>
      <c r="D8" s="3"/>
      <c r="E8" s="3"/>
      <c r="F8" s="3"/>
      <c r="G8" s="3"/>
      <c r="H8" s="3" t="s">
        <v>20</v>
      </c>
      <c r="I8" s="3">
        <v>1.6825070656623615</v>
      </c>
      <c r="J8" s="3">
        <v>0.50475211969870803</v>
      </c>
      <c r="K8" s="3">
        <v>3.8748317376026362</v>
      </c>
      <c r="L8" s="3">
        <v>0</v>
      </c>
      <c r="M8" s="3">
        <v>0</v>
      </c>
      <c r="N8" s="3">
        <v>0</v>
      </c>
      <c r="O8" s="3">
        <v>1</v>
      </c>
      <c r="P8" s="3">
        <v>0</v>
      </c>
      <c r="R8" s="3">
        <f t="shared" si="2"/>
        <v>0.92482843295690398</v>
      </c>
      <c r="S8" s="3">
        <f t="shared" si="0"/>
        <v>0.89836124885066959</v>
      </c>
      <c r="T8" s="3">
        <f t="shared" si="1"/>
        <v>1.3900421212206138</v>
      </c>
    </row>
    <row r="9" spans="1:24" x14ac:dyDescent="0.25">
      <c r="A9" s="3">
        <v>1</v>
      </c>
      <c r="B9" s="3">
        <v>5</v>
      </c>
      <c r="C9" s="3"/>
      <c r="D9" s="3"/>
      <c r="E9" s="3"/>
      <c r="F9" s="3"/>
      <c r="G9" s="3"/>
      <c r="H9" s="3" t="s">
        <v>20</v>
      </c>
      <c r="I9" s="3">
        <v>1.5114991487085154</v>
      </c>
      <c r="J9" s="3">
        <v>0.453449744612554</v>
      </c>
      <c r="K9" s="3">
        <v>5.3861793279101251</v>
      </c>
      <c r="L9" s="3">
        <v>0</v>
      </c>
      <c r="M9" s="3">
        <v>0</v>
      </c>
      <c r="N9" s="3">
        <v>0</v>
      </c>
      <c r="O9" s="3">
        <v>1</v>
      </c>
      <c r="P9" s="3">
        <v>0</v>
      </c>
      <c r="R9" s="3">
        <f t="shared" si="2"/>
        <v>0.89836124885067004</v>
      </c>
      <c r="S9" s="3">
        <f t="shared" si="0"/>
        <v>0.86650493254306682</v>
      </c>
      <c r="T9" s="3">
        <f t="shared" si="1"/>
        <v>1.3582988645173051</v>
      </c>
      <c r="W9" s="2" t="s">
        <v>27</v>
      </c>
      <c r="X9" s="2">
        <f>ELLIPSE!F3/X5</f>
        <v>12.838460044417461</v>
      </c>
    </row>
    <row r="10" spans="1:24" x14ac:dyDescent="0.25">
      <c r="A10" s="3">
        <v>1</v>
      </c>
      <c r="B10" s="3">
        <v>6</v>
      </c>
      <c r="C10" s="3"/>
      <c r="D10" s="3"/>
      <c r="E10" s="3"/>
      <c r="F10" s="3"/>
      <c r="G10" s="3"/>
      <c r="H10" s="3" t="s">
        <v>20</v>
      </c>
      <c r="I10" s="3">
        <v>1.3097214678905693</v>
      </c>
      <c r="J10" s="3">
        <v>0.39291644036717199</v>
      </c>
      <c r="K10" s="3">
        <v>7.3160412651869038</v>
      </c>
      <c r="L10" s="3">
        <v>0</v>
      </c>
      <c r="M10" s="3">
        <v>0</v>
      </c>
      <c r="N10" s="3">
        <v>0</v>
      </c>
      <c r="O10" s="3">
        <v>1</v>
      </c>
      <c r="P10" s="3">
        <v>0</v>
      </c>
      <c r="R10" s="3">
        <f t="shared" si="2"/>
        <v>0.86650493254306304</v>
      </c>
      <c r="S10" s="3">
        <f t="shared" si="0"/>
        <v>0.82558136322885256</v>
      </c>
      <c r="T10" s="3">
        <f t="shared" si="1"/>
        <v>1.3648185929500614</v>
      </c>
      <c r="W10" s="2" t="s">
        <v>28</v>
      </c>
      <c r="X10" s="2">
        <f>ELLIPSE!F2/ELLIPSE!F3</f>
        <v>0.3</v>
      </c>
    </row>
    <row r="11" spans="1:24" x14ac:dyDescent="0.25">
      <c r="A11" s="3">
        <v>1</v>
      </c>
      <c r="B11" s="3">
        <v>7</v>
      </c>
      <c r="H11" s="3" t="s">
        <v>20</v>
      </c>
      <c r="I11" s="3">
        <v>1.0812816349111947</v>
      </c>
      <c r="J11" s="3">
        <v>0.32438449047335799</v>
      </c>
      <c r="K11" s="3">
        <v>9.9850691455169773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  <c r="R11" s="3">
        <f t="shared" si="2"/>
        <v>0.82558136322885611</v>
      </c>
      <c r="S11" s="3">
        <f t="shared" si="0"/>
        <v>0.76837523100261496</v>
      </c>
      <c r="T11" s="3">
        <f t="shared" si="1"/>
        <v>1.4122399799447172</v>
      </c>
    </row>
    <row r="12" spans="1:24" x14ac:dyDescent="0.25">
      <c r="A12" s="3">
        <v>1</v>
      </c>
      <c r="B12" s="3">
        <v>8</v>
      </c>
      <c r="C12" s="3"/>
      <c r="D12" s="3"/>
      <c r="E12" s="3"/>
      <c r="F12" s="3"/>
      <c r="G12" s="3"/>
      <c r="H12" s="3" t="s">
        <v>20</v>
      </c>
      <c r="I12" s="3">
        <v>0.8308300260037722</v>
      </c>
      <c r="J12" s="3">
        <v>0.24924900780113199</v>
      </c>
      <c r="K12" s="3">
        <v>14.101313849811509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  <c r="R12" s="3">
        <f t="shared" si="2"/>
        <v>0.76837523100261296</v>
      </c>
      <c r="S12" s="3">
        <f t="shared" si="0"/>
        <v>0.67819541428116403</v>
      </c>
      <c r="T12" s="3">
        <f t="shared" si="1"/>
        <v>1.5299472309284401</v>
      </c>
      <c r="W12" s="2" t="s">
        <v>30</v>
      </c>
      <c r="X12" s="2">
        <f>K5/X6</f>
        <v>0.95618853321046404</v>
      </c>
    </row>
    <row r="13" spans="1:24" x14ac:dyDescent="0.25">
      <c r="A13" s="3">
        <v>1</v>
      </c>
      <c r="B13" s="3">
        <v>9</v>
      </c>
      <c r="H13" s="3" t="s">
        <v>20</v>
      </c>
      <c r="I13">
        <v>0.56346511368285945</v>
      </c>
      <c r="J13" s="3">
        <v>0.16903953410485781</v>
      </c>
      <c r="K13" s="3">
        <v>21.574266076971981</v>
      </c>
      <c r="L13" s="3">
        <v>0</v>
      </c>
      <c r="M13" s="3">
        <v>0</v>
      </c>
      <c r="N13" s="3">
        <v>0</v>
      </c>
      <c r="O13" s="3">
        <v>1</v>
      </c>
      <c r="P13" s="3">
        <v>0</v>
      </c>
      <c r="R13" s="3">
        <f t="shared" si="2"/>
        <v>0.67819541428116514</v>
      </c>
      <c r="S13" s="3">
        <f t="shared" si="0"/>
        <v>0.50514161326901763</v>
      </c>
      <c r="T13" s="3">
        <f t="shared" si="1"/>
        <v>1.8182561049047219</v>
      </c>
    </row>
    <row r="14" spans="1:24" x14ac:dyDescent="0.25">
      <c r="A14" s="3">
        <v>1</v>
      </c>
      <c r="B14" s="3">
        <v>10</v>
      </c>
      <c r="H14" s="3" t="s">
        <v>20</v>
      </c>
      <c r="I14">
        <v>0.28462967654657023</v>
      </c>
      <c r="J14" s="3">
        <v>8.5388902963971003E-2</v>
      </c>
      <c r="K14" s="3">
        <v>39.227541003293148</v>
      </c>
      <c r="L14" s="3">
        <v>0</v>
      </c>
      <c r="M14" s="3">
        <v>0</v>
      </c>
      <c r="N14" s="3">
        <v>0</v>
      </c>
      <c r="O14" s="3">
        <v>1</v>
      </c>
      <c r="P14" s="3">
        <v>0</v>
      </c>
      <c r="R14" s="3">
        <f t="shared" si="2"/>
        <v>0.50514161326901796</v>
      </c>
      <c r="S14" s="3"/>
      <c r="T14" s="3"/>
    </row>
  </sheetData>
  <mergeCells count="1">
    <mergeCell ref="C3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1B31924EEAB8448AA18E903DF5DE91" ma:contentTypeVersion="12" ma:contentTypeDescription="Create a new document." ma:contentTypeScope="" ma:versionID="0449a7b3959195eafba87488da5ccd26">
  <xsd:schema xmlns:xsd="http://www.w3.org/2001/XMLSchema" xmlns:xs="http://www.w3.org/2001/XMLSchema" xmlns:p="http://schemas.microsoft.com/office/2006/metadata/properties" xmlns:ns3="234d98dd-d790-4c71-9d60-e059e8bdea49" xmlns:ns4="4a6f5f1e-e51e-405c-aa04-978883ec8cee" targetNamespace="http://schemas.microsoft.com/office/2006/metadata/properties" ma:root="true" ma:fieldsID="c109fdbb384fd307e8006bbfc4cb98d6" ns3:_="" ns4:_="">
    <xsd:import namespace="234d98dd-d790-4c71-9d60-e059e8bdea49"/>
    <xsd:import namespace="4a6f5f1e-e51e-405c-aa04-978883ec8c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4d98dd-d790-4c71-9d60-e059e8bdea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6f5f1e-e51e-405c-aa04-978883ec8ce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DD977D-FD44-4F4F-B219-D124B609118E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234d98dd-d790-4c71-9d60-e059e8bdea4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4a6f5f1e-e51e-405c-aa04-978883ec8cee"/>
  </ds:schemaRefs>
</ds:datastoreItem>
</file>

<file path=customXml/itemProps2.xml><?xml version="1.0" encoding="utf-8"?>
<ds:datastoreItem xmlns:ds="http://schemas.openxmlformats.org/officeDocument/2006/customXml" ds:itemID="{FCAFB542-2238-4952-80DF-F0EE1C1A73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A267A1-A310-4F26-BC6E-56DFE8825A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4d98dd-d790-4c71-9d60-e059e8bdea49"/>
    <ds:schemaRef ds:uri="4a6f5f1e-e51e-405c-aa04-978883ec8c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DELTA WING</vt:lpstr>
      <vt:lpstr>ELLIPSE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SOORIYAKANTHAN Y. (970070)</cp:lastModifiedBy>
  <dcterms:created xsi:type="dcterms:W3CDTF">2021-03-10T11:55:34Z</dcterms:created>
  <dcterms:modified xsi:type="dcterms:W3CDTF">2021-03-15T07:08:25Z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0x010100E71B31924EEAB8448AA18E903DF5DE91</vt:lpwstr>
  </property>
</Properties>
</file>