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.sharepoint.com/sites/JuniorDesignSp2021/Shared Documents/General/Modules - Teacher View - Symlinks in Canvas Files/Actuators/Parts/"/>
    </mc:Choice>
  </mc:AlternateContent>
  <xr:revisionPtr revIDLastSave="4" documentId="8_{E581B7D9-273C-492F-BEF7-CD414716DBDB}" xr6:coauthVersionLast="46" xr6:coauthVersionMax="46" xr10:uidLastSave="{E097E041-1928-46C4-A394-CA590195CB2E}"/>
  <bookViews>
    <workbookView xWindow="380" yWindow="380" windowWidth="31200" windowHeight="17850" xr2:uid="{AD8FD1FA-0795-E54C-9B64-CFC344878889}"/>
  </bookViews>
  <sheets>
    <sheet name="Parts List Ea Student" sheetId="5" r:id="rId1"/>
    <sheet name="Survey Answers" sheetId="3" r:id="rId2"/>
    <sheet name="Parts Order List 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4" l="1"/>
  <c r="H20" i="4"/>
  <c r="J21" i="4"/>
  <c r="H21" i="4"/>
  <c r="J25" i="4"/>
  <c r="I16" i="4"/>
  <c r="J16" i="4" s="1"/>
  <c r="J32" i="4"/>
  <c r="J23" i="4"/>
  <c r="J27" i="4"/>
  <c r="J26" i="4"/>
  <c r="J24" i="4"/>
  <c r="J22" i="4"/>
  <c r="H23" i="4"/>
  <c r="H24" i="4"/>
  <c r="H25" i="4"/>
  <c r="H26" i="4"/>
  <c r="H27" i="4"/>
  <c r="H30" i="4"/>
  <c r="I30" i="4" s="1"/>
  <c r="J30" i="4" s="1"/>
  <c r="H31" i="4"/>
  <c r="H22" i="4"/>
  <c r="H13" i="4"/>
  <c r="H18" i="4"/>
  <c r="I18" i="4" s="1"/>
  <c r="H17" i="4"/>
  <c r="I17" i="4" s="1"/>
  <c r="J17" i="4" s="1"/>
  <c r="J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C39" i="3"/>
  <c r="D39" i="3"/>
  <c r="E39" i="3"/>
  <c r="B39" i="3"/>
  <c r="B37" i="3"/>
  <c r="C40" i="3" s="1"/>
  <c r="J19" i="4" l="1"/>
  <c r="J14" i="4"/>
  <c r="J33" i="4"/>
  <c r="B40" i="3"/>
  <c r="E40" i="3"/>
  <c r="D40" i="3"/>
  <c r="J42" i="4" l="1"/>
  <c r="J43" i="4" s="1"/>
</calcChain>
</file>

<file path=xl/sharedStrings.xml><?xml version="1.0" encoding="utf-8"?>
<sst xmlns="http://schemas.openxmlformats.org/spreadsheetml/2006/main" count="227" uniqueCount="135">
  <si>
    <t>92000A118</t>
  </si>
  <si>
    <t>97259A101</t>
  </si>
  <si>
    <t>90710A030</t>
  </si>
  <si>
    <t>91828A211</t>
  </si>
  <si>
    <t>92000A116</t>
  </si>
  <si>
    <t>98689A112</t>
  </si>
  <si>
    <t>92141A029</t>
  </si>
  <si>
    <t>McMaster</t>
  </si>
  <si>
    <t>Servo City</t>
  </si>
  <si>
    <t>Pan Head  M3 x 0.5,  8mm</t>
  </si>
  <si>
    <t>Thin Square Nut M3 x 0.5</t>
  </si>
  <si>
    <t>Pan Head  M3 x 0.5,  6mm</t>
  </si>
  <si>
    <t>Thin Hex Nut M3 x 0.5</t>
  </si>
  <si>
    <t xml:space="preserve">Hex Nut M3 x 0.5 </t>
  </si>
  <si>
    <t>Washer M3, 3.2 ID, 6 OD</t>
  </si>
  <si>
    <t>Washer 1/4" , 0.281" ID, 0.625" OD</t>
  </si>
  <si>
    <t>1/8" ID x 3/8" OD Flang Ball Bearing</t>
  </si>
  <si>
    <t>92000A128</t>
  </si>
  <si>
    <t>Number of Students</t>
  </si>
  <si>
    <t>34 + 1</t>
  </si>
  <si>
    <t>Vendor</t>
  </si>
  <si>
    <t xml:space="preserve">Part Number </t>
  </si>
  <si>
    <t>Description</t>
  </si>
  <si>
    <t>Cost Per Pkg</t>
  </si>
  <si>
    <t>Pkg pcs</t>
  </si>
  <si>
    <t>Total Cost</t>
  </si>
  <si>
    <t>Website</t>
  </si>
  <si>
    <t>Quantity each student</t>
  </si>
  <si>
    <t>Stepper</t>
  </si>
  <si>
    <t>Pump Housing</t>
  </si>
  <si>
    <t>Pump Rotor</t>
  </si>
  <si>
    <t>Pan Head  M3 x 0.5,  20mm</t>
  </si>
  <si>
    <t>92000A126</t>
  </si>
  <si>
    <t>Pan Head  M3 x 0.5,  16mm</t>
  </si>
  <si>
    <t>Tygon Tubing</t>
  </si>
  <si>
    <t>Mechanical</t>
  </si>
  <si>
    <t>Electrical</t>
  </si>
  <si>
    <t>Other</t>
  </si>
  <si>
    <t>Printed Parts</t>
  </si>
  <si>
    <t>pushbutton</t>
  </si>
  <si>
    <t>Stepper Driver</t>
  </si>
  <si>
    <t xml:space="preserve">100uF Cap </t>
  </si>
  <si>
    <t>wiring kits</t>
  </si>
  <si>
    <t>breadboard</t>
  </si>
  <si>
    <t>power supply</t>
  </si>
  <si>
    <t xml:space="preserve">LED  </t>
  </si>
  <si>
    <t>tubing fittings</t>
  </si>
  <si>
    <t>Arduino</t>
  </si>
  <si>
    <t>LED resistor - 165 Ohm</t>
  </si>
  <si>
    <t>PB pulldown resistor - 56k Ohm</t>
  </si>
  <si>
    <t>step pin pulldown  - 56k Ohm</t>
  </si>
  <si>
    <t>Stepper Header Drivers - 1x4 0.1" long header</t>
  </si>
  <si>
    <t>Amazon</t>
  </si>
  <si>
    <t>B01GD4ZQRS</t>
  </si>
  <si>
    <t>https://www.amazon.com/gp/product/B01GD4ZQRS/ref=ppx_yo_dt_b_asin_title_o01_s00?ie=UTF8&amp;psc=1</t>
  </si>
  <si>
    <t>B07QW21PXK</t>
  </si>
  <si>
    <t>https://www.amazon.com/gp/product/B07QW21PXK/ref=ppx_yo_dt_b_asin_title_o00_s00?ie=UTF8&amp;psc=1</t>
  </si>
  <si>
    <t>B06XT3FLVM</t>
  </si>
  <si>
    <t>https://www.amazon.com/gp/product/B06XT3FLVM/ref=ppx_yo_dt_b_asin_title_o00_s00?ie=UTF8&amp;psc=1</t>
  </si>
  <si>
    <t>B01FFGAKK8</t>
  </si>
  <si>
    <t>https://www.amazon.com/gp/product/B01FFGAKK8/ref=ppx_yo_dt_b_asin_title_o00_s00?ie=UTF8&amp;psc=1</t>
  </si>
  <si>
    <t>Lily Bearing</t>
  </si>
  <si>
    <t>https://www.lily-bearing.com/ball-bearings/miniature-bearing/miniature-flanged-bearings/inch-miniature-flanged-bearings/fr2zz/</t>
  </si>
  <si>
    <t># Pkgs Needed</t>
  </si>
  <si>
    <t>https://www.servocity.com/1-8-id-x-3-8-od-flanged-ball-bearing-2-pack/</t>
  </si>
  <si>
    <t>FR2-ZZ</t>
  </si>
  <si>
    <t>FR2zz Flanged Bearing Sealed</t>
  </si>
  <si>
    <t>Other Bearing Co</t>
  </si>
  <si>
    <t>Pcs needed</t>
  </si>
  <si>
    <t>Fatima</t>
  </si>
  <si>
    <t>Breadboard</t>
  </si>
  <si>
    <t>Wiring Kit</t>
  </si>
  <si>
    <t>Uno</t>
  </si>
  <si>
    <t>Can Print</t>
  </si>
  <si>
    <t>Brenda</t>
  </si>
  <si>
    <t>Ashley</t>
  </si>
  <si>
    <t>Layla</t>
  </si>
  <si>
    <t>Anthony Nongiorno</t>
  </si>
  <si>
    <t>Anthony Disaverio</t>
  </si>
  <si>
    <t>Cameron</t>
  </si>
  <si>
    <t>Nasim</t>
  </si>
  <si>
    <t>Huda</t>
  </si>
  <si>
    <t>Derek</t>
  </si>
  <si>
    <t>Areeb</t>
  </si>
  <si>
    <t>Evgeni</t>
  </si>
  <si>
    <t>Elizabeth</t>
  </si>
  <si>
    <t>Abby</t>
  </si>
  <si>
    <t>Karl</t>
  </si>
  <si>
    <t>Carli</t>
  </si>
  <si>
    <t>Michael Millan</t>
  </si>
  <si>
    <t>Jacqueline</t>
  </si>
  <si>
    <t>Victoria</t>
  </si>
  <si>
    <t>2nd attempt?</t>
  </si>
  <si>
    <t>Leslie</t>
  </si>
  <si>
    <t>Tala</t>
  </si>
  <si>
    <t>Martha</t>
  </si>
  <si>
    <t>Cameron Ortiez</t>
  </si>
  <si>
    <t>Chris</t>
  </si>
  <si>
    <t>Gabriela</t>
  </si>
  <si>
    <t>Juilan</t>
  </si>
  <si>
    <t>Laura</t>
  </si>
  <si>
    <t>Nestor</t>
  </si>
  <si>
    <t>Dena</t>
  </si>
  <si>
    <t>Aria</t>
  </si>
  <si>
    <t>Wendy</t>
  </si>
  <si>
    <t>Kristin</t>
  </si>
  <si>
    <t>Kala</t>
  </si>
  <si>
    <t>Num Students</t>
  </si>
  <si>
    <t>Sum Answers</t>
  </si>
  <si>
    <t>Parts Needed</t>
  </si>
  <si>
    <t>Num Submitted</t>
  </si>
  <si>
    <t>S1241E-04-ND‎</t>
  </si>
  <si>
    <t>2057-PH1-04-UA-ND‎</t>
  </si>
  <si>
    <t>P5152-ND‎</t>
  </si>
  <si>
    <t>CF14JT56K0CT-ND‎</t>
  </si>
  <si>
    <t>MFR-25FBF52-165R‎</t>
  </si>
  <si>
    <t>Digikey</t>
  </si>
  <si>
    <t>https://www.amazon.com/gp/product/B073QMYKDM/ref=ppx_yo_dt_b_asin_title_o00_s00?ie=UTF8&amp;psc=1</t>
  </si>
  <si>
    <t>N/A</t>
  </si>
  <si>
    <t>https://www.amazon.com/gp/product/B008GRTSV6/ref=ppx_yo_dt_b_asin_title_o00_s00?ie=UTF8&amp;psc=1</t>
  </si>
  <si>
    <t>total</t>
  </si>
  <si>
    <t>per student</t>
  </si>
  <si>
    <t>Some Students can Print this themselves</t>
  </si>
  <si>
    <t>Ziplock Bags Gallon</t>
  </si>
  <si>
    <t>Ziplock Bag Gallon</t>
  </si>
  <si>
    <t>Screws</t>
  </si>
  <si>
    <t>Nuts</t>
  </si>
  <si>
    <t>Washers</t>
  </si>
  <si>
    <t>Ball Bearings</t>
  </si>
  <si>
    <t>Pulldown resistors - 56k Ohm</t>
  </si>
  <si>
    <t>Pulldown resistors - 10k Ohm</t>
  </si>
  <si>
    <t>Stepper Parts</t>
  </si>
  <si>
    <t>Misc Electrical Parts</t>
  </si>
  <si>
    <t>Power | uC | Arduino</t>
  </si>
  <si>
    <t>~12in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</si>
</sst>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2" borderId="4" xfId="0" applyFill="1" applyBorder="1" applyAlignment="1">
      <alignment horizontal="center"/>
    </xf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3" fillId="0" borderId="0" xfId="1"/>
    <xf numFmtId="0" fontId="1" fillId="0" borderId="0" xfId="0" applyFont="1" applyAlignment="1">
      <alignment vertical="center" textRotation="90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4" fillId="0" borderId="5" xfId="0" applyFont="1" applyFill="1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3" fillId="0" borderId="7" xfId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8" xfId="0" applyFont="1" applyFill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3" fillId="0" borderId="8" xfId="1" applyBorder="1" applyAlignment="1">
      <alignment horizontal="left"/>
    </xf>
    <xf numFmtId="0" fontId="1" fillId="0" borderId="9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0" fillId="0" borderId="7" xfId="0" applyBorder="1" applyAlignment="1">
      <alignment horizontal="left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nchout.digikey.com/product-detail/en/CF14JT56K0/CF14JT56K0CT-ND/1830393/?itemSeq=356240625" TargetMode="External"/><Relationship Id="rId2" Type="http://schemas.openxmlformats.org/officeDocument/2006/relationships/hyperlink" Target="https://punchout.digikey.com/product-detail/en/ECA-1EM101/P5152-ND/245011/?itemSeq=356241435" TargetMode="External"/><Relationship Id="rId1" Type="http://schemas.openxmlformats.org/officeDocument/2006/relationships/hyperlink" Target="https://punchout.digikey.com/product-detail/en/PBC04SFDN/S1241E-04-ND/860021/?itemSeq=356242687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nchout.digikey.com/product-detail/en/ECA-1EM101/P5152-ND/245011/?itemSeq=356241435" TargetMode="External"/><Relationship Id="rId2" Type="http://schemas.openxmlformats.org/officeDocument/2006/relationships/hyperlink" Target="https://punchout.digikey.com/product-detail/en/PH1-04-UA/2057-PH1-04-UA-ND/9829296/?itemSeq=356242569" TargetMode="External"/><Relationship Id="rId1" Type="http://schemas.openxmlformats.org/officeDocument/2006/relationships/hyperlink" Target="https://punchout.digikey.com/product-detail/en/PBC04SFDN/S1241E-04-ND/860021/?itemSeq=356242687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unchout.digikey.com/product-detail/en/CF14JT56K0/CF14JT56K0CT-ND/1830393/?itemSeq=356240625" TargetMode="External"/><Relationship Id="rId4" Type="http://schemas.openxmlformats.org/officeDocument/2006/relationships/hyperlink" Target="https://punchout.digikey.com/product-detail/en/CF14JT56K0/CF14JT56K0CT-ND/1830393/?itemSeq=356240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BB76-36A8-43C6-8238-DD34D7ABF8D6}">
  <sheetPr>
    <pageSetUpPr fitToPage="1"/>
  </sheetPr>
  <dimension ref="B1:F44"/>
  <sheetViews>
    <sheetView showGridLines="0" tabSelected="1" workbookViewId="0">
      <selection activeCell="J14" sqref="J14"/>
    </sheetView>
  </sheetViews>
  <sheetFormatPr defaultColWidth="10.6640625" defaultRowHeight="15.5" x14ac:dyDescent="0.35"/>
  <cols>
    <col min="1" max="1" width="3" customWidth="1"/>
    <col min="2" max="2" width="6.5" customWidth="1"/>
    <col min="3" max="3" width="38.6640625" customWidth="1"/>
    <col min="4" max="4" width="12" customWidth="1"/>
    <col min="5" max="5" width="16.6640625" bestFit="1" customWidth="1"/>
    <col min="6" max="6" width="19" bestFit="1" customWidth="1"/>
  </cols>
  <sheetData>
    <row r="1" spans="2:6" ht="16" thickBot="1" x14ac:dyDescent="0.4"/>
    <row r="2" spans="2:6" x14ac:dyDescent="0.35">
      <c r="C2" s="9" t="s">
        <v>22</v>
      </c>
      <c r="D2" s="1" t="s">
        <v>20</v>
      </c>
      <c r="E2" s="1" t="s">
        <v>21</v>
      </c>
      <c r="F2" s="1" t="s">
        <v>27</v>
      </c>
    </row>
    <row r="3" spans="2:6" ht="16" customHeight="1" x14ac:dyDescent="0.35">
      <c r="B3" s="34" t="s">
        <v>35</v>
      </c>
      <c r="C3" s="20" t="s">
        <v>125</v>
      </c>
      <c r="D3" s="21"/>
      <c r="E3" s="21"/>
      <c r="F3" s="21"/>
    </row>
    <row r="4" spans="2:6" ht="16" customHeight="1" x14ac:dyDescent="0.35">
      <c r="B4" s="35"/>
      <c r="C4" s="22" t="s">
        <v>9</v>
      </c>
      <c r="D4" s="23" t="s">
        <v>7</v>
      </c>
      <c r="E4" s="29" t="s">
        <v>0</v>
      </c>
      <c r="F4" s="23">
        <v>4</v>
      </c>
    </row>
    <row r="5" spans="2:6" x14ac:dyDescent="0.35">
      <c r="B5" s="35"/>
      <c r="C5" s="24" t="s">
        <v>11</v>
      </c>
      <c r="D5" s="25" t="s">
        <v>7</v>
      </c>
      <c r="E5" s="26" t="s">
        <v>4</v>
      </c>
      <c r="F5" s="25">
        <v>1</v>
      </c>
    </row>
    <row r="6" spans="2:6" x14ac:dyDescent="0.35">
      <c r="B6" s="35"/>
      <c r="C6" s="24" t="s">
        <v>33</v>
      </c>
      <c r="D6" s="25" t="s">
        <v>7</v>
      </c>
      <c r="E6" s="26" t="s">
        <v>32</v>
      </c>
      <c r="F6" s="25">
        <v>2</v>
      </c>
    </row>
    <row r="7" spans="2:6" x14ac:dyDescent="0.35">
      <c r="B7" s="35"/>
      <c r="C7" s="30" t="s">
        <v>126</v>
      </c>
      <c r="D7" s="31"/>
      <c r="E7" s="31"/>
      <c r="F7" s="31"/>
    </row>
    <row r="8" spans="2:6" x14ac:dyDescent="0.35">
      <c r="B8" s="35"/>
      <c r="C8" s="22" t="s">
        <v>13</v>
      </c>
      <c r="D8" s="23" t="s">
        <v>7</v>
      </c>
      <c r="E8" s="29" t="s">
        <v>3</v>
      </c>
      <c r="F8" s="23">
        <v>4</v>
      </c>
    </row>
    <row r="9" spans="2:6" x14ac:dyDescent="0.35">
      <c r="B9" s="35"/>
      <c r="C9" s="24" t="s">
        <v>12</v>
      </c>
      <c r="D9" s="25" t="s">
        <v>7</v>
      </c>
      <c r="E9" s="26" t="s">
        <v>2</v>
      </c>
      <c r="F9" s="25">
        <v>1</v>
      </c>
    </row>
    <row r="10" spans="2:6" x14ac:dyDescent="0.35">
      <c r="B10" s="35"/>
      <c r="C10" s="24" t="s">
        <v>10</v>
      </c>
      <c r="D10" s="25" t="s">
        <v>7</v>
      </c>
      <c r="E10" s="26" t="s">
        <v>1</v>
      </c>
      <c r="F10" s="25">
        <v>1</v>
      </c>
    </row>
    <row r="11" spans="2:6" x14ac:dyDescent="0.35">
      <c r="B11" s="35"/>
      <c r="C11" s="30" t="s">
        <v>127</v>
      </c>
      <c r="D11" s="31"/>
      <c r="E11" s="31"/>
      <c r="F11" s="31"/>
    </row>
    <row r="12" spans="2:6" x14ac:dyDescent="0.35">
      <c r="B12" s="35"/>
      <c r="C12" s="22" t="s">
        <v>14</v>
      </c>
      <c r="D12" s="23" t="s">
        <v>7</v>
      </c>
      <c r="E12" s="29" t="s">
        <v>5</v>
      </c>
      <c r="F12" s="23">
        <v>8</v>
      </c>
    </row>
    <row r="13" spans="2:6" x14ac:dyDescent="0.35">
      <c r="B13" s="35"/>
      <c r="C13" s="24" t="s">
        <v>15</v>
      </c>
      <c r="D13" s="25" t="s">
        <v>7</v>
      </c>
      <c r="E13" s="26" t="s">
        <v>6</v>
      </c>
      <c r="F13" s="25">
        <v>1</v>
      </c>
    </row>
    <row r="14" spans="2:6" x14ac:dyDescent="0.35">
      <c r="B14" s="35"/>
      <c r="C14" s="30" t="s">
        <v>128</v>
      </c>
      <c r="D14" s="31"/>
      <c r="E14" s="32"/>
      <c r="F14" s="31"/>
    </row>
    <row r="15" spans="2:6" x14ac:dyDescent="0.35">
      <c r="B15" s="36"/>
      <c r="C15" s="22" t="s">
        <v>16</v>
      </c>
      <c r="D15" s="23" t="s">
        <v>8</v>
      </c>
      <c r="E15" s="29">
        <v>535206</v>
      </c>
      <c r="F15" s="23">
        <v>4</v>
      </c>
    </row>
    <row r="16" spans="2:6" x14ac:dyDescent="0.35">
      <c r="C16" s="24"/>
      <c r="D16" s="25"/>
      <c r="E16" s="26"/>
      <c r="F16" s="25"/>
    </row>
    <row r="17" spans="2:6" ht="16" customHeight="1" x14ac:dyDescent="0.35">
      <c r="B17" s="34" t="s">
        <v>36</v>
      </c>
      <c r="C17" s="30" t="s">
        <v>131</v>
      </c>
      <c r="D17" s="31"/>
      <c r="E17" s="33"/>
      <c r="F17" s="31"/>
    </row>
    <row r="18" spans="2:6" ht="15.5" customHeight="1" x14ac:dyDescent="0.35">
      <c r="B18" s="35"/>
      <c r="C18" s="22" t="s">
        <v>28</v>
      </c>
      <c r="D18" s="23" t="s">
        <v>52</v>
      </c>
      <c r="E18" s="29" t="s">
        <v>55</v>
      </c>
      <c r="F18" s="23">
        <v>1</v>
      </c>
    </row>
    <row r="19" spans="2:6" x14ac:dyDescent="0.35">
      <c r="B19" s="35"/>
      <c r="C19" s="24" t="s">
        <v>40</v>
      </c>
      <c r="D19" s="25" t="s">
        <v>52</v>
      </c>
      <c r="E19" s="26" t="s">
        <v>59</v>
      </c>
      <c r="F19" s="25">
        <v>1</v>
      </c>
    </row>
    <row r="20" spans="2:6" x14ac:dyDescent="0.35">
      <c r="B20" s="35"/>
      <c r="C20" s="24" t="s">
        <v>51</v>
      </c>
      <c r="D20" s="25"/>
      <c r="E20" s="27" t="s">
        <v>111</v>
      </c>
      <c r="F20" s="25">
        <v>1</v>
      </c>
    </row>
    <row r="21" spans="2:6" x14ac:dyDescent="0.35">
      <c r="B21" s="35"/>
      <c r="C21" s="24" t="s">
        <v>39</v>
      </c>
      <c r="D21" s="25" t="s">
        <v>52</v>
      </c>
      <c r="E21" s="26" t="s">
        <v>57</v>
      </c>
      <c r="F21" s="25">
        <v>1</v>
      </c>
    </row>
    <row r="22" spans="2:6" x14ac:dyDescent="0.35">
      <c r="B22" s="35"/>
      <c r="C22" s="30" t="s">
        <v>132</v>
      </c>
      <c r="D22" s="31"/>
      <c r="E22" s="33"/>
      <c r="F22" s="31"/>
    </row>
    <row r="23" spans="2:6" x14ac:dyDescent="0.35">
      <c r="B23" s="35"/>
      <c r="C23" s="22" t="s">
        <v>45</v>
      </c>
      <c r="D23" s="23" t="s">
        <v>52</v>
      </c>
      <c r="E23" s="29"/>
      <c r="F23" s="23">
        <v>2</v>
      </c>
    </row>
    <row r="24" spans="2:6" x14ac:dyDescent="0.35">
      <c r="B24" s="35"/>
      <c r="C24" s="24" t="s">
        <v>48</v>
      </c>
      <c r="D24" s="25" t="s">
        <v>116</v>
      </c>
      <c r="E24" s="26" t="s">
        <v>115</v>
      </c>
      <c r="F24" s="25">
        <v>1</v>
      </c>
    </row>
    <row r="25" spans="2:6" x14ac:dyDescent="0.35">
      <c r="B25" s="35"/>
      <c r="C25" s="24" t="s">
        <v>129</v>
      </c>
      <c r="D25" s="25" t="s">
        <v>116</v>
      </c>
      <c r="E25" s="27" t="s">
        <v>114</v>
      </c>
      <c r="F25" s="25">
        <v>3</v>
      </c>
    </row>
    <row r="26" spans="2:6" x14ac:dyDescent="0.35">
      <c r="B26" s="35"/>
      <c r="C26" s="24" t="s">
        <v>130</v>
      </c>
      <c r="D26" s="25"/>
      <c r="E26" s="27"/>
      <c r="F26" s="25">
        <v>2</v>
      </c>
    </row>
    <row r="27" spans="2:6" x14ac:dyDescent="0.35">
      <c r="B27" s="35"/>
      <c r="C27" s="24" t="s">
        <v>41</v>
      </c>
      <c r="D27" s="25" t="s">
        <v>116</v>
      </c>
      <c r="E27" s="27" t="s">
        <v>113</v>
      </c>
      <c r="F27" s="25">
        <v>1</v>
      </c>
    </row>
    <row r="28" spans="2:6" x14ac:dyDescent="0.35">
      <c r="B28" s="35"/>
      <c r="C28" s="30" t="s">
        <v>133</v>
      </c>
      <c r="D28" s="31"/>
      <c r="E28" s="33"/>
      <c r="F28" s="31"/>
    </row>
    <row r="29" spans="2:6" x14ac:dyDescent="0.35">
      <c r="B29" s="35"/>
      <c r="C29" s="22" t="s">
        <v>44</v>
      </c>
      <c r="D29" s="23" t="s">
        <v>52</v>
      </c>
      <c r="E29" s="29" t="s">
        <v>53</v>
      </c>
      <c r="F29" s="23">
        <v>1</v>
      </c>
    </row>
    <row r="30" spans="2:6" x14ac:dyDescent="0.35">
      <c r="B30" s="35"/>
      <c r="C30" s="24" t="s">
        <v>47</v>
      </c>
      <c r="D30" s="25" t="s">
        <v>52</v>
      </c>
      <c r="E30" s="26"/>
      <c r="F30" s="25">
        <v>1</v>
      </c>
    </row>
    <row r="31" spans="2:6" x14ac:dyDescent="0.35">
      <c r="B31" s="35"/>
      <c r="C31" s="24" t="s">
        <v>42</v>
      </c>
      <c r="D31" s="25" t="s">
        <v>118</v>
      </c>
      <c r="E31" s="26"/>
      <c r="F31" s="28" t="s">
        <v>118</v>
      </c>
    </row>
    <row r="32" spans="2:6" x14ac:dyDescent="0.35">
      <c r="B32" s="36"/>
      <c r="C32" s="24" t="s">
        <v>43</v>
      </c>
      <c r="D32" s="25" t="s">
        <v>118</v>
      </c>
      <c r="E32" s="26"/>
      <c r="F32" s="28" t="s">
        <v>118</v>
      </c>
    </row>
    <row r="33" spans="2:6" x14ac:dyDescent="0.35">
      <c r="C33" s="25"/>
      <c r="D33" s="25"/>
      <c r="E33" s="25"/>
      <c r="F33" s="25"/>
    </row>
    <row r="34" spans="2:6" ht="25" customHeight="1" x14ac:dyDescent="0.35">
      <c r="B34" s="34" t="s">
        <v>37</v>
      </c>
      <c r="C34" s="24" t="s">
        <v>34</v>
      </c>
      <c r="D34" s="25" t="s">
        <v>134</v>
      </c>
      <c r="E34" s="26"/>
      <c r="F34" s="25">
        <v>1</v>
      </c>
    </row>
    <row r="35" spans="2:6" ht="25" customHeight="1" x14ac:dyDescent="0.35">
      <c r="B35" s="35"/>
      <c r="C35" s="24" t="s">
        <v>46</v>
      </c>
      <c r="D35" s="25" t="s">
        <v>118</v>
      </c>
      <c r="E35" s="26"/>
      <c r="F35" s="28" t="s">
        <v>118</v>
      </c>
    </row>
    <row r="36" spans="2:6" ht="25" customHeight="1" x14ac:dyDescent="0.35">
      <c r="B36" s="36"/>
      <c r="C36" s="24" t="s">
        <v>124</v>
      </c>
      <c r="D36" s="25"/>
      <c r="E36" s="26"/>
      <c r="F36" s="28"/>
    </row>
    <row r="37" spans="2:6" x14ac:dyDescent="0.35">
      <c r="C37" s="24"/>
      <c r="D37" s="25"/>
      <c r="E37" s="26"/>
      <c r="F37" s="25"/>
    </row>
    <row r="38" spans="2:6" ht="34.5" customHeight="1" x14ac:dyDescent="0.35">
      <c r="B38" s="38" t="s">
        <v>38</v>
      </c>
      <c r="C38" s="24" t="s">
        <v>29</v>
      </c>
      <c r="D38" s="37" t="s">
        <v>122</v>
      </c>
      <c r="E38" s="37"/>
      <c r="F38" s="25">
        <v>1</v>
      </c>
    </row>
    <row r="39" spans="2:6" ht="30.5" customHeight="1" x14ac:dyDescent="0.35">
      <c r="B39" s="39"/>
      <c r="C39" s="24" t="s">
        <v>30</v>
      </c>
      <c r="D39" s="37" t="s">
        <v>122</v>
      </c>
      <c r="E39" s="37"/>
      <c r="F39" s="25">
        <v>1</v>
      </c>
    </row>
    <row r="40" spans="2:6" x14ac:dyDescent="0.35">
      <c r="E40" s="19"/>
    </row>
    <row r="44" spans="2:6" x14ac:dyDescent="0.35">
      <c r="C44" s="18"/>
      <c r="E44" s="19"/>
    </row>
  </sheetData>
  <mergeCells count="6">
    <mergeCell ref="B3:B15"/>
    <mergeCell ref="B17:B32"/>
    <mergeCell ref="D38:E38"/>
    <mergeCell ref="D39:E39"/>
    <mergeCell ref="B34:B36"/>
    <mergeCell ref="B38:B39"/>
  </mergeCells>
  <hyperlinks>
    <hyperlink ref="E20" r:id="rId1" display="https://punchout.digikey.com/product-detail/en/PBC04SFDN/S1241E-04-ND/860021/?itemSeq=356242687" xr:uid="{F4D7A348-58EF-4401-911D-0E7EA0338397}"/>
    <hyperlink ref="E27" r:id="rId2" display="https://punchout.digikey.com/product-detail/en/ECA-1EM101/P5152-ND/245011/?itemSeq=356241435" xr:uid="{6FDB2E0A-035F-497B-84B8-014B50327430}"/>
    <hyperlink ref="E25" r:id="rId3" display="https://punchout.digikey.com/product-detail/en/CF14JT56K0/CF14JT56K0CT-ND/1830393/?itemSeq=356240625" xr:uid="{C4DB3904-1CAC-48CC-A17D-2E8705CB4A34}"/>
  </hyperlinks>
  <pageMargins left="0.7" right="0.7" top="0.75" bottom="0.75" header="0.3" footer="0.3"/>
  <pageSetup scale="88" orientation="portrait" copies="4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1110-0A6C-400B-B7B0-1AF9C4EDD4EC}">
  <dimension ref="A2:G40"/>
  <sheetViews>
    <sheetView workbookViewId="0">
      <selection activeCell="J14" sqref="J14"/>
    </sheetView>
  </sheetViews>
  <sheetFormatPr defaultColWidth="8.83203125" defaultRowHeight="15.5" x14ac:dyDescent="0.35"/>
  <cols>
    <col min="1" max="1" width="17.1640625" bestFit="1" customWidth="1"/>
    <col min="2" max="2" width="10.5" bestFit="1" customWidth="1"/>
    <col min="3" max="3" width="8.6640625" bestFit="1" customWidth="1"/>
  </cols>
  <sheetData>
    <row r="2" spans="1:7" x14ac:dyDescent="0.35">
      <c r="B2" t="s">
        <v>70</v>
      </c>
      <c r="C2" t="s">
        <v>71</v>
      </c>
      <c r="D2" t="s">
        <v>72</v>
      </c>
      <c r="E2" t="s">
        <v>73</v>
      </c>
    </row>
    <row r="3" spans="1:7" x14ac:dyDescent="0.35">
      <c r="A3" t="s">
        <v>69</v>
      </c>
      <c r="B3">
        <v>1</v>
      </c>
      <c r="C3">
        <v>1</v>
      </c>
      <c r="D3">
        <v>1</v>
      </c>
      <c r="E3">
        <v>1</v>
      </c>
    </row>
    <row r="4" spans="1:7" x14ac:dyDescent="0.35">
      <c r="A4" t="s">
        <v>74</v>
      </c>
      <c r="B4">
        <v>1</v>
      </c>
      <c r="C4">
        <v>1</v>
      </c>
      <c r="D4">
        <v>1</v>
      </c>
      <c r="E4">
        <v>1</v>
      </c>
    </row>
    <row r="5" spans="1:7" x14ac:dyDescent="0.35">
      <c r="A5" t="s">
        <v>75</v>
      </c>
      <c r="B5">
        <v>1</v>
      </c>
      <c r="C5">
        <v>1</v>
      </c>
      <c r="D5" s="5">
        <v>0</v>
      </c>
      <c r="E5" s="5">
        <v>0</v>
      </c>
    </row>
    <row r="6" spans="1:7" x14ac:dyDescent="0.35">
      <c r="A6" t="s">
        <v>76</v>
      </c>
      <c r="B6">
        <v>1</v>
      </c>
      <c r="C6">
        <v>1</v>
      </c>
      <c r="D6">
        <v>1</v>
      </c>
      <c r="E6" s="5">
        <v>0</v>
      </c>
    </row>
    <row r="7" spans="1:7" x14ac:dyDescent="0.35">
      <c r="A7" t="s">
        <v>77</v>
      </c>
      <c r="B7">
        <v>1</v>
      </c>
      <c r="C7">
        <v>1</v>
      </c>
      <c r="D7" s="5">
        <v>0</v>
      </c>
      <c r="E7">
        <v>1</v>
      </c>
    </row>
    <row r="8" spans="1:7" x14ac:dyDescent="0.35">
      <c r="A8" t="s">
        <v>78</v>
      </c>
      <c r="B8">
        <v>1</v>
      </c>
      <c r="C8">
        <v>1</v>
      </c>
      <c r="D8">
        <v>1</v>
      </c>
      <c r="E8">
        <v>1</v>
      </c>
    </row>
    <row r="9" spans="1:7" x14ac:dyDescent="0.35">
      <c r="A9" t="s">
        <v>79</v>
      </c>
      <c r="B9">
        <v>1</v>
      </c>
      <c r="C9">
        <v>1</v>
      </c>
      <c r="D9" s="5">
        <v>0</v>
      </c>
      <c r="E9" s="5">
        <v>0</v>
      </c>
      <c r="G9" t="s">
        <v>92</v>
      </c>
    </row>
    <row r="10" spans="1:7" x14ac:dyDescent="0.35">
      <c r="A10" t="s">
        <v>80</v>
      </c>
      <c r="B10">
        <v>1</v>
      </c>
      <c r="C10">
        <v>1</v>
      </c>
      <c r="D10">
        <v>1</v>
      </c>
      <c r="E10" s="5">
        <v>0</v>
      </c>
    </row>
    <row r="11" spans="1:7" x14ac:dyDescent="0.35">
      <c r="A11" t="s">
        <v>81</v>
      </c>
      <c r="B11">
        <v>1</v>
      </c>
      <c r="C11">
        <v>1</v>
      </c>
      <c r="D11">
        <v>1</v>
      </c>
      <c r="E11">
        <v>1</v>
      </c>
    </row>
    <row r="12" spans="1:7" x14ac:dyDescent="0.35">
      <c r="A12" t="s">
        <v>93</v>
      </c>
      <c r="B12">
        <v>1</v>
      </c>
      <c r="C12">
        <v>1</v>
      </c>
      <c r="D12">
        <v>1</v>
      </c>
      <c r="E12" s="5">
        <v>0</v>
      </c>
    </row>
    <row r="13" spans="1:7" x14ac:dyDescent="0.35">
      <c r="A13" t="s">
        <v>82</v>
      </c>
      <c r="B13">
        <v>1</v>
      </c>
      <c r="C13">
        <v>1</v>
      </c>
      <c r="D13" s="5">
        <v>0</v>
      </c>
      <c r="E13" s="5">
        <v>0</v>
      </c>
    </row>
    <row r="14" spans="1:7" x14ac:dyDescent="0.35">
      <c r="A14" t="s">
        <v>83</v>
      </c>
      <c r="B14">
        <v>1</v>
      </c>
      <c r="C14">
        <v>1</v>
      </c>
      <c r="D14" s="5">
        <v>0</v>
      </c>
      <c r="E14" s="5">
        <v>0</v>
      </c>
    </row>
    <row r="15" spans="1:7" x14ac:dyDescent="0.35">
      <c r="A15" t="s">
        <v>84</v>
      </c>
      <c r="B15">
        <v>1</v>
      </c>
      <c r="C15">
        <v>1</v>
      </c>
      <c r="D15">
        <v>1</v>
      </c>
      <c r="E15" s="5">
        <v>0</v>
      </c>
    </row>
    <row r="16" spans="1:7" x14ac:dyDescent="0.35">
      <c r="A16" t="s">
        <v>85</v>
      </c>
      <c r="B16">
        <v>1</v>
      </c>
      <c r="C16">
        <v>1</v>
      </c>
      <c r="D16">
        <v>1</v>
      </c>
      <c r="E16">
        <v>1</v>
      </c>
    </row>
    <row r="17" spans="1:5" x14ac:dyDescent="0.35">
      <c r="A17" t="s">
        <v>86</v>
      </c>
      <c r="B17">
        <v>1</v>
      </c>
      <c r="C17">
        <v>1</v>
      </c>
      <c r="D17">
        <v>1</v>
      </c>
      <c r="E17">
        <v>1</v>
      </c>
    </row>
    <row r="18" spans="1:5" x14ac:dyDescent="0.35">
      <c r="A18" t="s">
        <v>87</v>
      </c>
      <c r="B18">
        <v>1</v>
      </c>
      <c r="C18">
        <v>1</v>
      </c>
      <c r="D18">
        <v>1</v>
      </c>
      <c r="E18">
        <v>1</v>
      </c>
    </row>
    <row r="19" spans="1:5" x14ac:dyDescent="0.35">
      <c r="A19" t="s">
        <v>88</v>
      </c>
      <c r="B19">
        <v>1</v>
      </c>
      <c r="C19">
        <v>1</v>
      </c>
      <c r="D19">
        <v>1</v>
      </c>
      <c r="E19">
        <v>1</v>
      </c>
    </row>
    <row r="20" spans="1:5" x14ac:dyDescent="0.35">
      <c r="A20" t="s">
        <v>89</v>
      </c>
      <c r="B20">
        <v>1</v>
      </c>
      <c r="C20" s="5">
        <v>0</v>
      </c>
      <c r="D20">
        <v>1</v>
      </c>
      <c r="E20">
        <v>1</v>
      </c>
    </row>
    <row r="21" spans="1:5" x14ac:dyDescent="0.35">
      <c r="A21" t="s">
        <v>90</v>
      </c>
      <c r="B21">
        <v>1</v>
      </c>
      <c r="C21">
        <v>1</v>
      </c>
      <c r="D21">
        <v>1</v>
      </c>
      <c r="E21" s="5">
        <v>0</v>
      </c>
    </row>
    <row r="22" spans="1:5" x14ac:dyDescent="0.35">
      <c r="A22" t="s">
        <v>91</v>
      </c>
      <c r="B22">
        <v>1</v>
      </c>
      <c r="C22">
        <v>1</v>
      </c>
      <c r="D22">
        <v>1</v>
      </c>
      <c r="E22">
        <v>1</v>
      </c>
    </row>
    <row r="23" spans="1:5" x14ac:dyDescent="0.35">
      <c r="A23" t="s">
        <v>94</v>
      </c>
      <c r="B23">
        <v>1</v>
      </c>
      <c r="C23">
        <v>1</v>
      </c>
      <c r="D23">
        <v>1</v>
      </c>
      <c r="E23">
        <v>1</v>
      </c>
    </row>
    <row r="24" spans="1:5" x14ac:dyDescent="0.35">
      <c r="A24" t="s">
        <v>95</v>
      </c>
      <c r="B24">
        <v>1</v>
      </c>
      <c r="C24">
        <v>1</v>
      </c>
      <c r="D24">
        <v>1</v>
      </c>
      <c r="E24" s="5">
        <v>0</v>
      </c>
    </row>
    <row r="25" spans="1:5" x14ac:dyDescent="0.35">
      <c r="A25" t="s">
        <v>96</v>
      </c>
      <c r="B25">
        <v>1</v>
      </c>
      <c r="C25">
        <v>1</v>
      </c>
      <c r="D25">
        <v>1</v>
      </c>
      <c r="E25">
        <v>1</v>
      </c>
    </row>
    <row r="26" spans="1:5" x14ac:dyDescent="0.35">
      <c r="A26" t="s">
        <v>97</v>
      </c>
      <c r="B26">
        <v>1</v>
      </c>
      <c r="C26">
        <v>1</v>
      </c>
      <c r="D26">
        <v>1</v>
      </c>
      <c r="E26">
        <v>1</v>
      </c>
    </row>
    <row r="27" spans="1:5" x14ac:dyDescent="0.35">
      <c r="A27" t="s">
        <v>98</v>
      </c>
      <c r="B27">
        <v>1</v>
      </c>
      <c r="C27">
        <v>1</v>
      </c>
      <c r="D27">
        <v>1</v>
      </c>
      <c r="E27" s="5">
        <v>0</v>
      </c>
    </row>
    <row r="28" spans="1:5" x14ac:dyDescent="0.35">
      <c r="A28" t="s">
        <v>99</v>
      </c>
      <c r="B28">
        <v>1</v>
      </c>
      <c r="C28">
        <v>1</v>
      </c>
      <c r="D28">
        <v>1</v>
      </c>
      <c r="E28">
        <v>1</v>
      </c>
    </row>
    <row r="29" spans="1:5" x14ac:dyDescent="0.35">
      <c r="A29" t="s">
        <v>100</v>
      </c>
      <c r="B29">
        <v>1</v>
      </c>
      <c r="C29">
        <v>1</v>
      </c>
      <c r="D29">
        <v>1</v>
      </c>
      <c r="E29">
        <v>1</v>
      </c>
    </row>
    <row r="30" spans="1:5" x14ac:dyDescent="0.35">
      <c r="A30" t="s">
        <v>101</v>
      </c>
      <c r="B30">
        <v>1</v>
      </c>
      <c r="C30">
        <v>1</v>
      </c>
      <c r="D30">
        <v>1</v>
      </c>
      <c r="E30">
        <v>1</v>
      </c>
    </row>
    <row r="31" spans="1:5" x14ac:dyDescent="0.35">
      <c r="A31" t="s">
        <v>102</v>
      </c>
      <c r="B31">
        <v>1</v>
      </c>
      <c r="C31">
        <v>1</v>
      </c>
      <c r="D31">
        <v>1</v>
      </c>
      <c r="E31">
        <v>1</v>
      </c>
    </row>
    <row r="32" spans="1:5" x14ac:dyDescent="0.35">
      <c r="A32" t="s">
        <v>103</v>
      </c>
      <c r="B32">
        <v>1</v>
      </c>
      <c r="C32">
        <v>1</v>
      </c>
      <c r="D32">
        <v>1</v>
      </c>
      <c r="E32">
        <v>1</v>
      </c>
    </row>
    <row r="33" spans="1:5" x14ac:dyDescent="0.35">
      <c r="A33" t="s">
        <v>104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t="s">
        <v>105</v>
      </c>
      <c r="B34">
        <v>1</v>
      </c>
      <c r="C34">
        <v>1</v>
      </c>
      <c r="D34" s="5">
        <v>0</v>
      </c>
      <c r="E34">
        <v>1</v>
      </c>
    </row>
    <row r="35" spans="1:5" x14ac:dyDescent="0.35">
      <c r="A35" t="s">
        <v>106</v>
      </c>
      <c r="B35">
        <v>1</v>
      </c>
      <c r="C35">
        <v>1</v>
      </c>
      <c r="D35">
        <v>1</v>
      </c>
      <c r="E35">
        <v>1</v>
      </c>
    </row>
    <row r="37" spans="1:5" x14ac:dyDescent="0.35">
      <c r="A37" t="s">
        <v>110</v>
      </c>
      <c r="B37">
        <f>COUNT(B3:B35)</f>
        <v>33</v>
      </c>
    </row>
    <row r="38" spans="1:5" x14ac:dyDescent="0.35">
      <c r="A38" t="s">
        <v>107</v>
      </c>
      <c r="B38">
        <v>33</v>
      </c>
    </row>
    <row r="39" spans="1:5" x14ac:dyDescent="0.35">
      <c r="A39" t="s">
        <v>108</v>
      </c>
      <c r="B39">
        <f>SUM(B3:B35)</f>
        <v>33</v>
      </c>
      <c r="C39">
        <f t="shared" ref="C39:E39" si="0">SUM(C3:C35)</f>
        <v>32</v>
      </c>
      <c r="D39">
        <f t="shared" si="0"/>
        <v>27</v>
      </c>
      <c r="E39">
        <f t="shared" si="0"/>
        <v>22</v>
      </c>
    </row>
    <row r="40" spans="1:5" x14ac:dyDescent="0.35">
      <c r="A40" t="s">
        <v>109</v>
      </c>
      <c r="B40">
        <f>$B$37-B39</f>
        <v>0</v>
      </c>
      <c r="C40">
        <f t="shared" ref="C40:E40" si="1">$B$37-C39</f>
        <v>1</v>
      </c>
      <c r="D40">
        <f t="shared" si="1"/>
        <v>6</v>
      </c>
      <c r="E40">
        <f t="shared" si="1"/>
        <v>11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0C7B-ADA0-456D-B0B2-248D7EE96BDC}">
  <dimension ref="A2:K43"/>
  <sheetViews>
    <sheetView workbookViewId="0">
      <selection activeCell="C39" sqref="C39"/>
    </sheetView>
  </sheetViews>
  <sheetFormatPr defaultColWidth="10.6640625" defaultRowHeight="15.5" x14ac:dyDescent="0.35"/>
  <cols>
    <col min="1" max="1" width="6.6640625" customWidth="1"/>
    <col min="2" max="2" width="30.1640625" bestFit="1" customWidth="1"/>
    <col min="3" max="4" width="20.6640625" customWidth="1"/>
    <col min="5" max="5" width="19" bestFit="1" customWidth="1"/>
  </cols>
  <sheetData>
    <row r="2" spans="1:11" x14ac:dyDescent="0.35">
      <c r="B2" t="s">
        <v>18</v>
      </c>
      <c r="C2">
        <v>35</v>
      </c>
      <c r="D2" t="s">
        <v>19</v>
      </c>
    </row>
    <row r="3" spans="1:11" ht="16" thickBot="1" x14ac:dyDescent="0.4"/>
    <row r="4" spans="1:11" x14ac:dyDescent="0.35">
      <c r="B4" s="9" t="s">
        <v>22</v>
      </c>
      <c r="C4" s="1" t="s">
        <v>20</v>
      </c>
      <c r="D4" s="1" t="s">
        <v>21</v>
      </c>
      <c r="E4" s="1" t="s">
        <v>27</v>
      </c>
      <c r="F4" s="2" t="s">
        <v>23</v>
      </c>
      <c r="G4" s="3" t="s">
        <v>24</v>
      </c>
      <c r="H4" s="4" t="s">
        <v>68</v>
      </c>
      <c r="I4" s="3" t="s">
        <v>63</v>
      </c>
      <c r="J4" s="4" t="s">
        <v>25</v>
      </c>
      <c r="K4" s="4" t="s">
        <v>26</v>
      </c>
    </row>
    <row r="5" spans="1:11" ht="15.5" customHeight="1" x14ac:dyDescent="0.35">
      <c r="A5" s="41" t="s">
        <v>35</v>
      </c>
      <c r="B5" s="6" t="s">
        <v>9</v>
      </c>
      <c r="C5" t="s">
        <v>7</v>
      </c>
      <c r="D5" t="s">
        <v>0</v>
      </c>
      <c r="E5">
        <v>4</v>
      </c>
      <c r="F5">
        <v>4.5599999999999996</v>
      </c>
      <c r="G5">
        <v>100</v>
      </c>
      <c r="H5">
        <f>E5*$C$2</f>
        <v>140</v>
      </c>
      <c r="I5" s="10">
        <v>2</v>
      </c>
      <c r="J5">
        <f>I5*F5</f>
        <v>9.1199999999999992</v>
      </c>
    </row>
    <row r="6" spans="1:11" x14ac:dyDescent="0.35">
      <c r="A6" s="41"/>
      <c r="B6" s="6" t="s">
        <v>10</v>
      </c>
      <c r="C6" t="s">
        <v>7</v>
      </c>
      <c r="D6" t="s">
        <v>1</v>
      </c>
      <c r="E6">
        <v>1</v>
      </c>
      <c r="F6">
        <v>8</v>
      </c>
      <c r="G6">
        <v>100</v>
      </c>
      <c r="H6">
        <f t="shared" ref="H6:H12" si="0">E6*$C$2</f>
        <v>35</v>
      </c>
      <c r="I6" s="10">
        <v>1</v>
      </c>
      <c r="J6">
        <f t="shared" ref="J6:J13" si="1">I6*F6</f>
        <v>8</v>
      </c>
    </row>
    <row r="7" spans="1:11" x14ac:dyDescent="0.35">
      <c r="A7" s="41"/>
      <c r="B7" s="6" t="s">
        <v>12</v>
      </c>
      <c r="C7" t="s">
        <v>7</v>
      </c>
      <c r="D7" t="s">
        <v>2</v>
      </c>
      <c r="E7">
        <v>1</v>
      </c>
      <c r="F7">
        <v>6.86</v>
      </c>
      <c r="G7">
        <v>100</v>
      </c>
      <c r="H7">
        <f t="shared" si="0"/>
        <v>35</v>
      </c>
      <c r="I7" s="10">
        <v>1</v>
      </c>
      <c r="J7">
        <f t="shared" si="1"/>
        <v>6.86</v>
      </c>
    </row>
    <row r="8" spans="1:11" x14ac:dyDescent="0.35">
      <c r="A8" s="41"/>
      <c r="B8" s="6" t="s">
        <v>13</v>
      </c>
      <c r="C8" t="s">
        <v>7</v>
      </c>
      <c r="D8" t="s">
        <v>3</v>
      </c>
      <c r="E8">
        <v>4</v>
      </c>
      <c r="F8">
        <v>5.55</v>
      </c>
      <c r="G8">
        <v>100</v>
      </c>
      <c r="H8">
        <f t="shared" si="0"/>
        <v>140</v>
      </c>
      <c r="I8" s="10">
        <v>2</v>
      </c>
      <c r="J8">
        <f t="shared" si="1"/>
        <v>11.1</v>
      </c>
    </row>
    <row r="9" spans="1:11" x14ac:dyDescent="0.35">
      <c r="A9" s="41"/>
      <c r="B9" s="6" t="s">
        <v>11</v>
      </c>
      <c r="C9" t="s">
        <v>7</v>
      </c>
      <c r="D9" t="s">
        <v>4</v>
      </c>
      <c r="E9">
        <v>1</v>
      </c>
      <c r="F9">
        <v>5.83</v>
      </c>
      <c r="G9">
        <v>100</v>
      </c>
      <c r="H9">
        <f t="shared" si="0"/>
        <v>35</v>
      </c>
      <c r="I9" s="10">
        <v>1</v>
      </c>
      <c r="J9">
        <f t="shared" si="1"/>
        <v>5.83</v>
      </c>
    </row>
    <row r="10" spans="1:11" x14ac:dyDescent="0.35">
      <c r="A10" s="41"/>
      <c r="B10" s="6" t="s">
        <v>14</v>
      </c>
      <c r="C10" t="s">
        <v>7</v>
      </c>
      <c r="D10" t="s">
        <v>5</v>
      </c>
      <c r="E10">
        <v>8</v>
      </c>
      <c r="F10">
        <v>2.71</v>
      </c>
      <c r="G10">
        <v>100</v>
      </c>
      <c r="H10">
        <f t="shared" si="0"/>
        <v>280</v>
      </c>
      <c r="I10" s="10">
        <v>3</v>
      </c>
      <c r="J10">
        <f t="shared" si="1"/>
        <v>8.129999999999999</v>
      </c>
    </row>
    <row r="11" spans="1:11" x14ac:dyDescent="0.35">
      <c r="A11" s="41"/>
      <c r="B11" s="6" t="s">
        <v>15</v>
      </c>
      <c r="C11" t="s">
        <v>7</v>
      </c>
      <c r="D11" t="s">
        <v>6</v>
      </c>
      <c r="E11">
        <v>1</v>
      </c>
      <c r="F11">
        <v>3.47</v>
      </c>
      <c r="G11">
        <v>100</v>
      </c>
      <c r="H11">
        <f t="shared" si="0"/>
        <v>35</v>
      </c>
      <c r="I11" s="10">
        <v>1</v>
      </c>
      <c r="J11">
        <f t="shared" si="1"/>
        <v>3.47</v>
      </c>
    </row>
    <row r="12" spans="1:11" x14ac:dyDescent="0.35">
      <c r="A12" s="41"/>
      <c r="B12" s="6" t="s">
        <v>31</v>
      </c>
      <c r="C12" t="s">
        <v>7</v>
      </c>
      <c r="D12" t="s">
        <v>17</v>
      </c>
      <c r="E12">
        <v>2</v>
      </c>
      <c r="F12">
        <v>6.87</v>
      </c>
      <c r="G12">
        <v>100</v>
      </c>
      <c r="H12">
        <f t="shared" si="0"/>
        <v>70</v>
      </c>
      <c r="I12" s="10">
        <v>1</v>
      </c>
      <c r="J12">
        <f t="shared" si="1"/>
        <v>6.87</v>
      </c>
    </row>
    <row r="13" spans="1:11" x14ac:dyDescent="0.35">
      <c r="A13" s="41"/>
      <c r="B13" s="6" t="s">
        <v>33</v>
      </c>
      <c r="C13" t="s">
        <v>7</v>
      </c>
      <c r="D13" t="s">
        <v>32</v>
      </c>
      <c r="E13">
        <v>2</v>
      </c>
      <c r="F13">
        <v>6.29</v>
      </c>
      <c r="G13">
        <v>100</v>
      </c>
      <c r="H13">
        <f>E13*$C$2</f>
        <v>70</v>
      </c>
      <c r="I13" s="10">
        <v>1</v>
      </c>
      <c r="J13">
        <f t="shared" si="1"/>
        <v>6.29</v>
      </c>
    </row>
    <row r="14" spans="1:11" x14ac:dyDescent="0.35">
      <c r="A14" s="41"/>
      <c r="I14" s="10"/>
      <c r="J14" s="11">
        <f>SUM(J5:J13)</f>
        <v>65.669999999999987</v>
      </c>
    </row>
    <row r="15" spans="1:11" x14ac:dyDescent="0.35">
      <c r="A15" s="41"/>
    </row>
    <row r="16" spans="1:11" x14ac:dyDescent="0.35">
      <c r="A16" s="41"/>
      <c r="B16" s="6" t="s">
        <v>16</v>
      </c>
      <c r="C16" t="s">
        <v>8</v>
      </c>
      <c r="D16">
        <v>535206</v>
      </c>
      <c r="E16">
        <v>4</v>
      </c>
      <c r="F16">
        <v>3.79</v>
      </c>
      <c r="G16">
        <v>2</v>
      </c>
      <c r="H16">
        <v>62</v>
      </c>
      <c r="I16">
        <f>H16/G16</f>
        <v>31</v>
      </c>
      <c r="J16">
        <f>I16*F16</f>
        <v>117.49</v>
      </c>
      <c r="K16" t="s">
        <v>64</v>
      </c>
    </row>
    <row r="17" spans="1:11" ht="15.5" customHeight="1" x14ac:dyDescent="0.35">
      <c r="A17" s="41"/>
      <c r="B17" s="6" t="s">
        <v>66</v>
      </c>
      <c r="C17" t="s">
        <v>61</v>
      </c>
      <c r="D17" t="s">
        <v>65</v>
      </c>
      <c r="E17">
        <v>4</v>
      </c>
      <c r="F17">
        <v>1.5</v>
      </c>
      <c r="G17">
        <v>1</v>
      </c>
      <c r="H17">
        <f>E17*$C$2/G17</f>
        <v>140</v>
      </c>
      <c r="I17">
        <f t="shared" ref="I17:I18" si="2">H17/G17</f>
        <v>140</v>
      </c>
      <c r="J17">
        <f>F17*I17</f>
        <v>210</v>
      </c>
      <c r="K17" t="s">
        <v>62</v>
      </c>
    </row>
    <row r="18" spans="1:11" x14ac:dyDescent="0.35">
      <c r="A18" s="14"/>
      <c r="C18" s="8" t="s">
        <v>67</v>
      </c>
      <c r="D18" t="s">
        <v>65</v>
      </c>
      <c r="E18">
        <v>4</v>
      </c>
      <c r="F18">
        <v>2.62</v>
      </c>
      <c r="G18">
        <v>1</v>
      </c>
      <c r="H18">
        <f>E18*$C$2/G18</f>
        <v>140</v>
      </c>
      <c r="I18">
        <f t="shared" si="2"/>
        <v>140</v>
      </c>
    </row>
    <row r="19" spans="1:11" x14ac:dyDescent="0.35">
      <c r="A19" s="14"/>
      <c r="J19" s="11">
        <f>SUM(J16:J17)</f>
        <v>327.49</v>
      </c>
    </row>
    <row r="20" spans="1:11" ht="18.5" customHeight="1" x14ac:dyDescent="0.35">
      <c r="A20" s="41" t="s">
        <v>36</v>
      </c>
      <c r="B20" s="6" t="s">
        <v>28</v>
      </c>
      <c r="C20" t="s">
        <v>52</v>
      </c>
      <c r="D20" t="s">
        <v>55</v>
      </c>
      <c r="E20">
        <v>1</v>
      </c>
      <c r="F20">
        <v>39.97</v>
      </c>
      <c r="G20">
        <v>5</v>
      </c>
      <c r="H20">
        <f t="shared" ref="H20:H27" si="3">E20*$C$2</f>
        <v>35</v>
      </c>
      <c r="I20">
        <v>7</v>
      </c>
      <c r="J20">
        <f t="shared" ref="J20:J23" si="4">I20*F20</f>
        <v>279.78999999999996</v>
      </c>
      <c r="K20" t="s">
        <v>56</v>
      </c>
    </row>
    <row r="21" spans="1:11" x14ac:dyDescent="0.35">
      <c r="A21" s="41"/>
      <c r="B21" s="6" t="s">
        <v>39</v>
      </c>
      <c r="C21" t="s">
        <v>52</v>
      </c>
      <c r="D21" t="s">
        <v>57</v>
      </c>
      <c r="E21">
        <v>1</v>
      </c>
      <c r="F21">
        <v>6.99</v>
      </c>
      <c r="G21">
        <v>10</v>
      </c>
      <c r="H21">
        <f t="shared" si="3"/>
        <v>35</v>
      </c>
      <c r="I21">
        <v>4</v>
      </c>
      <c r="J21">
        <f t="shared" si="4"/>
        <v>27.96</v>
      </c>
      <c r="K21" t="s">
        <v>58</v>
      </c>
    </row>
    <row r="22" spans="1:11" x14ac:dyDescent="0.35">
      <c r="A22" s="41"/>
      <c r="B22" s="6" t="s">
        <v>48</v>
      </c>
      <c r="C22" t="s">
        <v>116</v>
      </c>
      <c r="D22" t="s">
        <v>115</v>
      </c>
      <c r="E22">
        <v>1</v>
      </c>
      <c r="F22">
        <v>2.1999999999999999E-2</v>
      </c>
      <c r="G22">
        <v>1</v>
      </c>
      <c r="H22">
        <f t="shared" si="3"/>
        <v>35</v>
      </c>
      <c r="I22">
        <v>250</v>
      </c>
      <c r="J22">
        <f t="shared" si="4"/>
        <v>5.5</v>
      </c>
    </row>
    <row r="23" spans="1:11" x14ac:dyDescent="0.35">
      <c r="A23" s="41"/>
      <c r="B23" s="6" t="s">
        <v>45</v>
      </c>
      <c r="C23" t="s">
        <v>52</v>
      </c>
      <c r="E23">
        <v>2</v>
      </c>
      <c r="F23">
        <v>14.99</v>
      </c>
      <c r="G23">
        <v>450</v>
      </c>
      <c r="H23">
        <f t="shared" si="3"/>
        <v>70</v>
      </c>
      <c r="I23">
        <v>1</v>
      </c>
      <c r="J23">
        <f t="shared" si="4"/>
        <v>14.99</v>
      </c>
      <c r="K23" t="s">
        <v>117</v>
      </c>
    </row>
    <row r="24" spans="1:11" x14ac:dyDescent="0.35">
      <c r="A24" s="41"/>
      <c r="B24" s="6" t="s">
        <v>49</v>
      </c>
      <c r="C24" t="s">
        <v>116</v>
      </c>
      <c r="D24" s="13" t="s">
        <v>114</v>
      </c>
      <c r="E24">
        <v>2</v>
      </c>
      <c r="F24">
        <v>0.01</v>
      </c>
      <c r="G24">
        <v>1</v>
      </c>
      <c r="H24">
        <f t="shared" si="3"/>
        <v>70</v>
      </c>
      <c r="I24">
        <v>250</v>
      </c>
      <c r="J24">
        <f t="shared" ref="J24:J27" si="5">I24*F24</f>
        <v>2.5</v>
      </c>
    </row>
    <row r="25" spans="1:11" x14ac:dyDescent="0.35">
      <c r="A25" s="41"/>
      <c r="B25" s="6" t="s">
        <v>40</v>
      </c>
      <c r="C25" t="s">
        <v>52</v>
      </c>
      <c r="D25" t="s">
        <v>59</v>
      </c>
      <c r="E25">
        <v>1</v>
      </c>
      <c r="F25">
        <v>9.5</v>
      </c>
      <c r="G25">
        <v>5</v>
      </c>
      <c r="H25">
        <f t="shared" si="3"/>
        <v>35</v>
      </c>
      <c r="I25">
        <v>6</v>
      </c>
      <c r="J25">
        <f t="shared" si="5"/>
        <v>57</v>
      </c>
      <c r="K25" t="s">
        <v>60</v>
      </c>
    </row>
    <row r="26" spans="1:11" x14ac:dyDescent="0.35">
      <c r="A26" s="41"/>
      <c r="B26" s="6" t="s">
        <v>51</v>
      </c>
      <c r="D26" s="13" t="s">
        <v>111</v>
      </c>
      <c r="E26">
        <v>1</v>
      </c>
      <c r="F26">
        <v>0.41499999999999998</v>
      </c>
      <c r="G26">
        <v>1</v>
      </c>
      <c r="H26">
        <f t="shared" si="3"/>
        <v>35</v>
      </c>
      <c r="I26">
        <v>50</v>
      </c>
      <c r="J26">
        <f t="shared" si="5"/>
        <v>20.75</v>
      </c>
    </row>
    <row r="27" spans="1:11" x14ac:dyDescent="0.35">
      <c r="A27" s="41"/>
      <c r="B27" s="6" t="s">
        <v>41</v>
      </c>
      <c r="C27" t="s">
        <v>116</v>
      </c>
      <c r="D27" s="13" t="s">
        <v>113</v>
      </c>
      <c r="E27">
        <v>1</v>
      </c>
      <c r="F27">
        <v>0.09</v>
      </c>
      <c r="G27">
        <v>1</v>
      </c>
      <c r="H27">
        <f t="shared" si="3"/>
        <v>35</v>
      </c>
      <c r="I27">
        <v>100</v>
      </c>
      <c r="J27">
        <f t="shared" si="5"/>
        <v>9</v>
      </c>
    </row>
    <row r="28" spans="1:11" x14ac:dyDescent="0.35">
      <c r="A28" s="41"/>
      <c r="B28" s="6" t="s">
        <v>42</v>
      </c>
      <c r="C28" t="s">
        <v>118</v>
      </c>
    </row>
    <row r="29" spans="1:11" x14ac:dyDescent="0.35">
      <c r="A29" s="41"/>
      <c r="B29" s="6" t="s">
        <v>43</v>
      </c>
      <c r="C29" t="s">
        <v>118</v>
      </c>
    </row>
    <row r="30" spans="1:11" x14ac:dyDescent="0.35">
      <c r="A30" s="41"/>
      <c r="B30" s="6" t="s">
        <v>44</v>
      </c>
      <c r="C30" t="s">
        <v>52</v>
      </c>
      <c r="D30" t="s">
        <v>53</v>
      </c>
      <c r="E30">
        <v>1</v>
      </c>
      <c r="F30">
        <v>7.99</v>
      </c>
      <c r="G30">
        <v>1</v>
      </c>
      <c r="H30">
        <f>E30*$C$2</f>
        <v>35</v>
      </c>
      <c r="I30">
        <f>H30/G30</f>
        <v>35</v>
      </c>
      <c r="J30">
        <f t="shared" ref="J30" si="6">I30*F30</f>
        <v>279.65000000000003</v>
      </c>
      <c r="K30" t="s">
        <v>54</v>
      </c>
    </row>
    <row r="31" spans="1:11" x14ac:dyDescent="0.35">
      <c r="A31" s="41"/>
      <c r="B31" s="6" t="s">
        <v>50</v>
      </c>
      <c r="C31" t="s">
        <v>116</v>
      </c>
      <c r="D31" s="13" t="s">
        <v>114</v>
      </c>
      <c r="E31">
        <v>1</v>
      </c>
      <c r="F31">
        <v>0.01</v>
      </c>
      <c r="G31">
        <v>1</v>
      </c>
      <c r="H31">
        <f>E31*$C$2</f>
        <v>35</v>
      </c>
      <c r="I31">
        <v>0</v>
      </c>
      <c r="J31">
        <v>0</v>
      </c>
    </row>
    <row r="32" spans="1:11" x14ac:dyDescent="0.35">
      <c r="A32" s="41"/>
      <c r="B32" s="6" t="s">
        <v>47</v>
      </c>
      <c r="C32" t="s">
        <v>52</v>
      </c>
      <c r="E32">
        <v>1</v>
      </c>
      <c r="F32">
        <v>26</v>
      </c>
      <c r="G32">
        <v>1</v>
      </c>
      <c r="H32" s="12">
        <v>6</v>
      </c>
      <c r="I32">
        <v>8</v>
      </c>
      <c r="J32">
        <f t="shared" ref="J32" si="7">I32*F32</f>
        <v>208</v>
      </c>
      <c r="K32" t="s">
        <v>119</v>
      </c>
    </row>
    <row r="33" spans="1:10" x14ac:dyDescent="0.35">
      <c r="J33" s="11">
        <f>SUM(J22:J32)</f>
        <v>597.3900000000001</v>
      </c>
    </row>
    <row r="34" spans="1:10" ht="15.5" customHeight="1" x14ac:dyDescent="0.35">
      <c r="A34" s="41" t="s">
        <v>37</v>
      </c>
      <c r="B34" s="5" t="s">
        <v>34</v>
      </c>
    </row>
    <row r="35" spans="1:10" ht="15.5" customHeight="1" x14ac:dyDescent="0.35">
      <c r="A35" s="41"/>
      <c r="B35" t="s">
        <v>46</v>
      </c>
    </row>
    <row r="36" spans="1:10" x14ac:dyDescent="0.35">
      <c r="A36" s="41"/>
      <c r="B36" t="s">
        <v>123</v>
      </c>
    </row>
    <row r="38" spans="1:10" s="16" customFormat="1" ht="30.5" customHeight="1" x14ac:dyDescent="0.35">
      <c r="A38" s="40" t="s">
        <v>38</v>
      </c>
      <c r="B38" s="15" t="s">
        <v>29</v>
      </c>
      <c r="H38" s="17">
        <v>11</v>
      </c>
    </row>
    <row r="39" spans="1:10" ht="27" customHeight="1" x14ac:dyDescent="0.35">
      <c r="A39" s="40"/>
      <c r="B39" s="7" t="s">
        <v>30</v>
      </c>
      <c r="H39" s="12">
        <v>11</v>
      </c>
    </row>
    <row r="42" spans="1:10" x14ac:dyDescent="0.35">
      <c r="I42" t="s">
        <v>120</v>
      </c>
      <c r="J42" s="11">
        <f>J14+J19+J33</f>
        <v>990.55000000000007</v>
      </c>
    </row>
    <row r="43" spans="1:10" x14ac:dyDescent="0.35">
      <c r="D43" s="13" t="s">
        <v>112</v>
      </c>
      <c r="I43" t="s">
        <v>121</v>
      </c>
      <c r="J43">
        <f>J42/35</f>
        <v>28.301428571428573</v>
      </c>
    </row>
  </sheetData>
  <mergeCells count="4">
    <mergeCell ref="A38:A39"/>
    <mergeCell ref="A20:A32"/>
    <mergeCell ref="A5:A17"/>
    <mergeCell ref="A34:A36"/>
  </mergeCells>
  <hyperlinks>
    <hyperlink ref="D26" r:id="rId1" display="https://punchout.digikey.com/product-detail/en/PBC04SFDN/S1241E-04-ND/860021/?itemSeq=356242687" xr:uid="{435E9B1A-CE09-4575-A01F-734EDD500DEB}"/>
    <hyperlink ref="D43" r:id="rId2" display="https://punchout.digikey.com/product-detail/en/PH1-04-UA/2057-PH1-04-UA-ND/9829296/?itemSeq=356242569" xr:uid="{9CE0D39B-5556-48D8-9732-32C6FDAD8F18}"/>
    <hyperlink ref="D27" r:id="rId3" display="https://punchout.digikey.com/product-detail/en/ECA-1EM101/P5152-ND/245011/?itemSeq=356241435" xr:uid="{A8C8BEE6-DC84-4998-9892-352EBD174905}"/>
    <hyperlink ref="D24" r:id="rId4" display="https://punchout.digikey.com/product-detail/en/CF14JT56K0/CF14JT56K0CT-ND/1830393/?itemSeq=356240625" xr:uid="{3F688F0F-6952-47D8-867C-64C8ED52AC19}"/>
    <hyperlink ref="D31" r:id="rId5" display="https://punchout.digikey.com/product-detail/en/CF14JT56K0/CF14JT56K0CT-ND/1830393/?itemSeq=356240625" xr:uid="{40B8C879-FC56-4893-9305-29B46446F836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F84A702702F4EB4B48EE280548CFE" ma:contentTypeVersion="12" ma:contentTypeDescription="Create a new document." ma:contentTypeScope="" ma:versionID="18c51f140931980b554d7e0106658ae2">
  <xsd:schema xmlns:xsd="http://www.w3.org/2001/XMLSchema" xmlns:xs="http://www.w3.org/2001/XMLSchema" xmlns:p="http://schemas.microsoft.com/office/2006/metadata/properties" xmlns:ns2="01b0f637-917a-42ca-929f-3d4d619c5162" xmlns:ns3="411610a0-c011-41d1-8696-e839b63ee08a" targetNamespace="http://schemas.microsoft.com/office/2006/metadata/properties" ma:root="true" ma:fieldsID="ff1daea9ff383c72f8f93b354f8f168c" ns2:_="" ns3:_="">
    <xsd:import namespace="01b0f637-917a-42ca-929f-3d4d619c5162"/>
    <xsd:import namespace="411610a0-c011-41d1-8696-e839b63ee0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0f637-917a-42ca-929f-3d4d619c51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610a0-c011-41d1-8696-e839b63ee0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DBC67-4F00-4777-BB20-CC0066B345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F3636-7458-4FAC-9582-B33C0B0C786F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411610a0-c011-41d1-8696-e839b63ee08a"/>
    <ds:schemaRef ds:uri="01b0f637-917a-42ca-929f-3d4d619c5162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B33FBA3-0AFC-472B-B3E3-355B7E7DD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 Ea Student</vt:lpstr>
      <vt:lpstr>Survey Answers</vt:lpstr>
      <vt:lpstr>Parts Order List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cp:lastPrinted>2021-03-02T15:40:08Z</cp:lastPrinted>
  <dcterms:created xsi:type="dcterms:W3CDTF">2020-03-11T13:05:39Z</dcterms:created>
  <dcterms:modified xsi:type="dcterms:W3CDTF">2021-03-08T21:38:04Z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0x010100E9BF84A702702F4EB4B48EE280548CFE</vt:lpwstr>
  </property>
</Properties>
</file>