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rgan Diepart\Dropbox\projets\FencingTester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 s="1"/>
  <c r="D21" i="1" s="1"/>
  <c r="B23" i="1"/>
  <c r="C23" i="1" s="1"/>
  <c r="B25" i="1"/>
  <c r="C25" i="1" s="1"/>
  <c r="B27" i="1"/>
  <c r="C27" i="1" s="1"/>
  <c r="B29" i="1"/>
  <c r="C29" i="1" s="1"/>
  <c r="B24" i="1"/>
  <c r="C24" i="1" s="1"/>
  <c r="B28" i="1"/>
  <c r="C28" i="1" s="1"/>
  <c r="B31" i="1"/>
  <c r="C31" i="1" s="1"/>
  <c r="B33" i="1"/>
  <c r="C33" i="1" s="1"/>
  <c r="B35" i="1"/>
  <c r="C35" i="1" s="1"/>
  <c r="B20" i="1"/>
  <c r="C20" i="1" s="1"/>
  <c r="B32" i="1"/>
  <c r="C32" i="1" s="1"/>
  <c r="E21" i="1" l="1"/>
  <c r="G21" i="1" s="1"/>
  <c r="H21" i="1" s="1"/>
  <c r="I21" i="1" s="1"/>
  <c r="D23" i="1"/>
  <c r="E23" i="1"/>
  <c r="G23" i="1" s="1"/>
  <c r="H23" i="1" s="1"/>
  <c r="E25" i="1"/>
  <c r="G25" i="1" s="1"/>
  <c r="H25" i="1" s="1"/>
  <c r="D25" i="1"/>
  <c r="D27" i="1"/>
  <c r="E27" i="1"/>
  <c r="G27" i="1" s="1"/>
  <c r="H27" i="1" s="1"/>
  <c r="D29" i="1"/>
  <c r="E29" i="1"/>
  <c r="G29" i="1" s="1"/>
  <c r="H29" i="1" s="1"/>
  <c r="D24" i="1"/>
  <c r="E24" i="1"/>
  <c r="G24" i="1" s="1"/>
  <c r="H24" i="1" s="1"/>
  <c r="D28" i="1"/>
  <c r="E28" i="1"/>
  <c r="G28" i="1" s="1"/>
  <c r="H28" i="1" s="1"/>
  <c r="D31" i="1"/>
  <c r="E31" i="1"/>
  <c r="G31" i="1" s="1"/>
  <c r="H31" i="1" s="1"/>
  <c r="D33" i="1"/>
  <c r="E33" i="1"/>
  <c r="G33" i="1" s="1"/>
  <c r="H33" i="1" s="1"/>
  <c r="D35" i="1"/>
  <c r="E35" i="1"/>
  <c r="G35" i="1" s="1"/>
  <c r="H35" i="1" s="1"/>
  <c r="D20" i="1"/>
  <c r="E20" i="1"/>
  <c r="G20" i="1" s="1"/>
  <c r="H20" i="1" s="1"/>
  <c r="D32" i="1"/>
  <c r="E32" i="1"/>
  <c r="G32" i="1" s="1"/>
  <c r="H32" i="1" s="1"/>
  <c r="B18" i="1" l="1"/>
  <c r="C18" i="1" s="1"/>
  <c r="B17" i="1"/>
  <c r="C17" i="1" s="1"/>
  <c r="B16" i="1"/>
  <c r="C16" i="1" s="1"/>
  <c r="B13" i="1"/>
  <c r="C13" i="1" s="1"/>
  <c r="B26" i="1"/>
  <c r="C26" i="1" s="1"/>
  <c r="K6" i="1"/>
  <c r="I20" i="1" s="1"/>
  <c r="B10" i="1"/>
  <c r="C10" i="1" s="1"/>
  <c r="B11" i="1"/>
  <c r="C11" i="1" s="1"/>
  <c r="B12" i="1"/>
  <c r="C12" i="1" s="1"/>
  <c r="B14" i="1"/>
  <c r="C14" i="1" s="1"/>
  <c r="B15" i="1"/>
  <c r="C15" i="1" s="1"/>
  <c r="B19" i="1"/>
  <c r="C19" i="1" s="1"/>
  <c r="B22" i="1"/>
  <c r="C22" i="1" s="1"/>
  <c r="B30" i="1"/>
  <c r="C30" i="1" s="1"/>
  <c r="B34" i="1"/>
  <c r="C34" i="1" s="1"/>
  <c r="B36" i="1"/>
  <c r="C36" i="1" s="1"/>
  <c r="B9" i="1"/>
  <c r="C9" i="1" s="1"/>
  <c r="I24" i="1" l="1"/>
  <c r="I28" i="1"/>
  <c r="I31" i="1"/>
  <c r="I25" i="1"/>
  <c r="I33" i="1"/>
  <c r="I23" i="1"/>
  <c r="I35" i="1"/>
  <c r="I29" i="1"/>
  <c r="I27" i="1"/>
  <c r="I32" i="1"/>
  <c r="E10" i="1"/>
  <c r="G10" i="1" s="1"/>
  <c r="H10" i="1" s="1"/>
  <c r="I10" i="1" s="1"/>
  <c r="D10" i="1"/>
  <c r="E30" i="1"/>
  <c r="G30" i="1" s="1"/>
  <c r="H30" i="1" s="1"/>
  <c r="I30" i="1" s="1"/>
  <c r="D30" i="1"/>
  <c r="E14" i="1"/>
  <c r="G14" i="1" s="1"/>
  <c r="H14" i="1" s="1"/>
  <c r="I14" i="1" s="1"/>
  <c r="D14" i="1"/>
  <c r="E16" i="1"/>
  <c r="G16" i="1" s="1"/>
  <c r="H16" i="1" s="1"/>
  <c r="I16" i="1" s="1"/>
  <c r="D16" i="1"/>
  <c r="E9" i="1"/>
  <c r="G9" i="1" s="1"/>
  <c r="H9" i="1" s="1"/>
  <c r="I9" i="1" s="1"/>
  <c r="D9" i="1"/>
  <c r="E15" i="1"/>
  <c r="G15" i="1" s="1"/>
  <c r="H15" i="1" s="1"/>
  <c r="I15" i="1" s="1"/>
  <c r="D15" i="1"/>
  <c r="E22" i="1"/>
  <c r="G22" i="1" s="1"/>
  <c r="H22" i="1" s="1"/>
  <c r="I22" i="1" s="1"/>
  <c r="D22" i="1"/>
  <c r="E12" i="1"/>
  <c r="G12" i="1" s="1"/>
  <c r="H12" i="1" s="1"/>
  <c r="I12" i="1" s="1"/>
  <c r="D12" i="1"/>
  <c r="E26" i="1"/>
  <c r="G26" i="1" s="1"/>
  <c r="H26" i="1" s="1"/>
  <c r="I26" i="1" s="1"/>
  <c r="D26" i="1"/>
  <c r="E17" i="1"/>
  <c r="G17" i="1" s="1"/>
  <c r="H17" i="1" s="1"/>
  <c r="I17" i="1" s="1"/>
  <c r="D17" i="1"/>
  <c r="E34" i="1"/>
  <c r="G34" i="1" s="1"/>
  <c r="H34" i="1" s="1"/>
  <c r="I34" i="1" s="1"/>
  <c r="D34" i="1"/>
  <c r="E36" i="1"/>
  <c r="G36" i="1" s="1"/>
  <c r="H36" i="1" s="1"/>
  <c r="I36" i="1" s="1"/>
  <c r="D36" i="1"/>
  <c r="E19" i="1"/>
  <c r="G19" i="1" s="1"/>
  <c r="H19" i="1" s="1"/>
  <c r="I19" i="1" s="1"/>
  <c r="D19" i="1"/>
  <c r="E11" i="1"/>
  <c r="G11" i="1" s="1"/>
  <c r="H11" i="1" s="1"/>
  <c r="I11" i="1" s="1"/>
  <c r="D11" i="1"/>
  <c r="E13" i="1"/>
  <c r="G13" i="1" s="1"/>
  <c r="H13" i="1" s="1"/>
  <c r="I13" i="1" s="1"/>
  <c r="D13" i="1"/>
  <c r="E18" i="1"/>
  <c r="G18" i="1" s="1"/>
  <c r="H18" i="1" s="1"/>
  <c r="I18" i="1" s="1"/>
  <c r="D18" i="1"/>
</calcChain>
</file>

<file path=xl/sharedStrings.xml><?xml version="1.0" encoding="utf-8"?>
<sst xmlns="http://schemas.openxmlformats.org/spreadsheetml/2006/main" count="18" uniqueCount="18">
  <si>
    <t>Fencing tester</t>
  </si>
  <si>
    <t>Voltage</t>
  </si>
  <si>
    <t>I (A)</t>
  </si>
  <si>
    <t>Rt (Ohm)</t>
  </si>
  <si>
    <t>Rc (Ohm)</t>
  </si>
  <si>
    <t>AO Gain</t>
  </si>
  <si>
    <t>V_Rc (V)</t>
  </si>
  <si>
    <t>V_OA (V) (Real)</t>
  </si>
  <si>
    <t>V_OA (V) (Th.)</t>
  </si>
  <si>
    <t>ADC_Res (Bit)</t>
  </si>
  <si>
    <t>V per Unit</t>
  </si>
  <si>
    <t>R_Tot</t>
  </si>
  <si>
    <t>R_Enrouleur</t>
  </si>
  <si>
    <t>R_FilPiste</t>
  </si>
  <si>
    <t>R_Epee</t>
  </si>
  <si>
    <t>R_FilCorps</t>
  </si>
  <si>
    <t>R1 (Ohm)</t>
  </si>
  <si>
    <t>W_r1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</si>
</sst>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2" fillId="2" borderId="0" xfId="0" applyFont="1" applyFill="1"/>
    <xf numFmtId="164" fontId="2" fillId="2" borderId="0" xfId="0" applyNumberFormat="1" applyFont="1" applyFill="1"/>
    <xf numFmtId="1" fontId="2" fillId="2" borderId="0" xfId="0" applyNumberFormat="1" applyFont="1" applyFill="1"/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  <xf numFmtId="0" fontId="2" fillId="0" borderId="0" xfId="0" applyFont="1" applyFill="1"/>
    <xf numFmtId="164" fontId="2" fillId="0" borderId="0" xfId="0" applyNumberFormat="1" applyFont="1" applyFill="1"/>
    <xf numFmtId="1" fontId="2" fillId="0" borderId="0" xfId="0" applyNumberFormat="1" applyFont="1" applyFill="1"/>
    <xf numFmtId="164" fontId="0" fillId="2" borderId="0" xfId="0" applyNumberFormat="1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zoomScaleNormal="100" workbookViewId="0">
      <selection activeCell="L13" sqref="L13"/>
    </sheetView>
  </sheetViews>
  <sheetFormatPr baseColWidth="10" defaultRowHeight="15" x14ac:dyDescent="0.25"/>
  <cols>
    <col min="7" max="7" width="14.7109375" customWidth="1"/>
    <col min="8" max="8" width="14.85546875" customWidth="1"/>
  </cols>
  <sheetData>
    <row r="1" spans="1:2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M1" s="6"/>
      <c r="N1" s="6"/>
      <c r="O1" s="6"/>
      <c r="P1" s="6"/>
      <c r="Q1" s="6"/>
      <c r="R1" s="6"/>
      <c r="S1" s="6"/>
      <c r="T1" s="6"/>
      <c r="U1" s="6"/>
    </row>
    <row r="2" spans="1:2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t="s">
        <v>1</v>
      </c>
      <c r="B5" t="s">
        <v>16</v>
      </c>
      <c r="G5" t="s">
        <v>5</v>
      </c>
      <c r="I5" t="s">
        <v>9</v>
      </c>
      <c r="K5" t="s">
        <v>10</v>
      </c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>
        <v>5</v>
      </c>
      <c r="B6">
        <v>300</v>
      </c>
      <c r="G6">
        <v>63</v>
      </c>
      <c r="I6">
        <v>10</v>
      </c>
      <c r="K6">
        <f>A6/(2^I6)</f>
        <v>4.8828125E-3</v>
      </c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M7" s="6"/>
      <c r="N7" s="6"/>
      <c r="O7" s="6"/>
      <c r="P7" s="6"/>
      <c r="Q7" s="6"/>
      <c r="R7" s="6"/>
      <c r="S7" s="6"/>
      <c r="T7" s="6"/>
      <c r="U7" s="6"/>
    </row>
    <row r="8" spans="1:21" x14ac:dyDescent="0.25">
      <c r="A8" t="s">
        <v>4</v>
      </c>
      <c r="B8" t="s">
        <v>3</v>
      </c>
      <c r="C8" t="s">
        <v>2</v>
      </c>
      <c r="D8" t="s">
        <v>17</v>
      </c>
      <c r="E8" t="s">
        <v>6</v>
      </c>
      <c r="G8" t="s">
        <v>8</v>
      </c>
      <c r="H8" t="s">
        <v>7</v>
      </c>
      <c r="M8" s="6"/>
      <c r="N8" s="6"/>
      <c r="O8" s="6"/>
      <c r="P8" s="6"/>
      <c r="Q8" s="6"/>
      <c r="R8" s="6"/>
      <c r="S8" s="6"/>
      <c r="T8" s="6"/>
      <c r="U8" s="6"/>
    </row>
    <row r="9" spans="1:21" x14ac:dyDescent="0.25">
      <c r="A9">
        <v>10</v>
      </c>
      <c r="B9">
        <f t="shared" ref="B9:B36" si="0">A9+$B$6</f>
        <v>310</v>
      </c>
      <c r="C9" s="1">
        <f>$A$6/B9</f>
        <v>1.6129032258064516E-2</v>
      </c>
      <c r="D9" s="1">
        <f t="shared" ref="D9:D36" si="1">$B$6*C9^2</f>
        <v>7.8043704474505718E-2</v>
      </c>
      <c r="E9" s="1">
        <f t="shared" ref="E9:E21" si="2">C9*A9</f>
        <v>0.16129032258064516</v>
      </c>
      <c r="F9" s="1"/>
      <c r="G9" s="1">
        <f t="shared" ref="G9:G36" si="3">E9*$G$6</f>
        <v>10.161290322580644</v>
      </c>
      <c r="H9" s="1">
        <f>MIN(5,G9)</f>
        <v>5</v>
      </c>
      <c r="I9" s="2">
        <f>H9/$K$6</f>
        <v>1024</v>
      </c>
      <c r="M9" s="9"/>
      <c r="N9" s="6"/>
      <c r="O9" s="7"/>
      <c r="P9" s="7"/>
      <c r="Q9" s="7"/>
      <c r="R9" s="7"/>
      <c r="S9" s="7"/>
      <c r="T9" s="7"/>
      <c r="U9" s="8"/>
    </row>
    <row r="10" spans="1:21" x14ac:dyDescent="0.25">
      <c r="A10">
        <v>9</v>
      </c>
      <c r="B10">
        <f t="shared" si="0"/>
        <v>309</v>
      </c>
      <c r="C10" s="1">
        <f t="shared" ref="C10:C13" si="4">$A$6/B10</f>
        <v>1.6181229773462782E-2</v>
      </c>
      <c r="D10" s="1">
        <f t="shared" si="1"/>
        <v>7.8549659094479515E-2</v>
      </c>
      <c r="E10" s="1">
        <f t="shared" si="2"/>
        <v>0.14563106796116504</v>
      </c>
      <c r="F10" s="1"/>
      <c r="G10" s="1">
        <f t="shared" si="3"/>
        <v>9.1747572815533971</v>
      </c>
      <c r="H10" s="1">
        <f t="shared" ref="H10:H13" si="5">MIN(5,G10)</f>
        <v>5</v>
      </c>
      <c r="I10" s="2">
        <f t="shared" ref="I10:I13" si="6">H10/$K$6</f>
        <v>1024</v>
      </c>
      <c r="M10" s="6"/>
      <c r="N10" s="6"/>
      <c r="O10" s="7"/>
      <c r="P10" s="7"/>
      <c r="Q10" s="7"/>
      <c r="R10" s="7"/>
      <c r="S10" s="7"/>
      <c r="T10" s="7"/>
      <c r="U10" s="8"/>
    </row>
    <row r="11" spans="1:21" x14ac:dyDescent="0.25">
      <c r="A11">
        <v>8</v>
      </c>
      <c r="B11">
        <f t="shared" si="0"/>
        <v>308</v>
      </c>
      <c r="C11" s="1">
        <f t="shared" si="4"/>
        <v>1.6233766233766232E-2</v>
      </c>
      <c r="D11" s="1">
        <f t="shared" si="1"/>
        <v>7.9060549839770594E-2</v>
      </c>
      <c r="E11" s="1">
        <f t="shared" si="2"/>
        <v>0.12987012987012986</v>
      </c>
      <c r="F11" s="1"/>
      <c r="G11" s="1">
        <f t="shared" si="3"/>
        <v>8.1818181818181817</v>
      </c>
      <c r="H11" s="1">
        <f t="shared" si="5"/>
        <v>5</v>
      </c>
      <c r="I11" s="2">
        <f t="shared" si="6"/>
        <v>1024</v>
      </c>
      <c r="M11" s="9"/>
      <c r="N11" s="6"/>
      <c r="O11" s="7"/>
      <c r="P11" s="7"/>
      <c r="Q11" s="7"/>
      <c r="R11" s="7"/>
      <c r="S11" s="7"/>
      <c r="T11" s="7"/>
      <c r="U11" s="8"/>
    </row>
    <row r="12" spans="1:21" x14ac:dyDescent="0.25">
      <c r="A12">
        <v>7</v>
      </c>
      <c r="B12">
        <f t="shared" si="0"/>
        <v>307</v>
      </c>
      <c r="C12" s="1">
        <f t="shared" si="4"/>
        <v>1.6286644951140065E-2</v>
      </c>
      <c r="D12" s="1">
        <f t="shared" si="1"/>
        <v>7.9576441129348849E-2</v>
      </c>
      <c r="E12" s="1">
        <f t="shared" si="2"/>
        <v>0.11400651465798045</v>
      </c>
      <c r="F12" s="1"/>
      <c r="G12" s="1">
        <f t="shared" si="3"/>
        <v>7.1824104234527688</v>
      </c>
      <c r="H12" s="1">
        <f t="shared" si="5"/>
        <v>5</v>
      </c>
      <c r="I12" s="2">
        <f t="shared" si="6"/>
        <v>1024</v>
      </c>
      <c r="M12" s="6"/>
      <c r="N12" s="6"/>
      <c r="O12" s="7"/>
      <c r="P12" s="7"/>
      <c r="Q12" s="7"/>
      <c r="R12" s="7"/>
      <c r="S12" s="7"/>
      <c r="T12" s="7"/>
      <c r="U12" s="8"/>
    </row>
    <row r="13" spans="1:21" x14ac:dyDescent="0.25">
      <c r="A13" s="3">
        <v>6.5</v>
      </c>
      <c r="B13" s="3">
        <f t="shared" si="0"/>
        <v>306.5</v>
      </c>
      <c r="C13" s="4">
        <f t="shared" si="4"/>
        <v>1.6313213703099509E-2</v>
      </c>
      <c r="D13" s="12">
        <f t="shared" si="1"/>
        <v>7.9836282396898092E-2</v>
      </c>
      <c r="E13" s="4">
        <f t="shared" si="2"/>
        <v>0.10603588907014681</v>
      </c>
      <c r="F13" s="3"/>
      <c r="G13" s="4">
        <f t="shared" si="3"/>
        <v>6.6802610114192493</v>
      </c>
      <c r="H13" s="4">
        <f t="shared" si="5"/>
        <v>5</v>
      </c>
      <c r="I13" s="5">
        <f t="shared" si="6"/>
        <v>1024</v>
      </c>
      <c r="J13" t="s">
        <v>11</v>
      </c>
      <c r="M13" s="9"/>
      <c r="N13" s="6"/>
      <c r="O13" s="7"/>
      <c r="P13" s="7"/>
      <c r="Q13" s="7"/>
      <c r="R13" s="7"/>
      <c r="S13" s="7"/>
      <c r="T13" s="7"/>
      <c r="U13" s="8"/>
    </row>
    <row r="14" spans="1:21" x14ac:dyDescent="0.25">
      <c r="A14">
        <v>6</v>
      </c>
      <c r="B14">
        <f t="shared" si="0"/>
        <v>306</v>
      </c>
      <c r="C14" s="1">
        <f>$A$6/B14</f>
        <v>1.6339869281045753E-2</v>
      </c>
      <c r="D14" s="1">
        <f t="shared" si="1"/>
        <v>8.0097398436498796E-2</v>
      </c>
      <c r="E14" s="1">
        <f t="shared" si="2"/>
        <v>9.8039215686274522E-2</v>
      </c>
      <c r="F14" s="1"/>
      <c r="G14" s="1">
        <f t="shared" si="3"/>
        <v>6.1764705882352953</v>
      </c>
      <c r="H14" s="1">
        <f>MIN(5,G14)</f>
        <v>5</v>
      </c>
      <c r="I14" s="2">
        <f t="shared" ref="I14:I21" si="7">H14/$K$6</f>
        <v>1024</v>
      </c>
      <c r="M14" s="6"/>
      <c r="N14" s="6"/>
      <c r="O14" s="7"/>
      <c r="P14" s="7"/>
      <c r="Q14" s="7"/>
      <c r="R14" s="7"/>
      <c r="S14" s="7"/>
      <c r="T14" s="7"/>
      <c r="U14" s="8"/>
    </row>
    <row r="15" spans="1:21" x14ac:dyDescent="0.25">
      <c r="A15">
        <v>5</v>
      </c>
      <c r="B15">
        <f t="shared" si="0"/>
        <v>305</v>
      </c>
      <c r="C15" s="1">
        <f t="shared" ref="C15:C18" si="8">$A$6/B15</f>
        <v>1.6393442622950821E-2</v>
      </c>
      <c r="D15" s="1">
        <f t="shared" si="1"/>
        <v>8.0623488309594205E-2</v>
      </c>
      <c r="E15" s="1">
        <f t="shared" si="2"/>
        <v>8.1967213114754106E-2</v>
      </c>
      <c r="F15" s="1"/>
      <c r="G15" s="1">
        <f t="shared" si="3"/>
        <v>5.1639344262295088</v>
      </c>
      <c r="H15" s="1">
        <f t="shared" ref="H15:H18" si="9">MIN(5,G15)</f>
        <v>5</v>
      </c>
      <c r="I15" s="2">
        <f t="shared" si="7"/>
        <v>1024</v>
      </c>
      <c r="M15" s="9"/>
      <c r="N15" s="6"/>
      <c r="O15" s="7"/>
      <c r="P15" s="7"/>
      <c r="Q15" s="7"/>
      <c r="R15" s="7"/>
      <c r="S15" s="7"/>
      <c r="T15" s="7"/>
      <c r="U15" s="8"/>
    </row>
    <row r="16" spans="1:21" x14ac:dyDescent="0.25">
      <c r="A16">
        <v>4.75</v>
      </c>
      <c r="B16">
        <f t="shared" si="0"/>
        <v>304.75</v>
      </c>
      <c r="C16" s="1">
        <f t="shared" si="8"/>
        <v>1.6406890894175553E-2</v>
      </c>
      <c r="D16" s="1">
        <f t="shared" si="1"/>
        <v>8.0755820644014209E-2</v>
      </c>
      <c r="E16" s="1">
        <f t="shared" si="2"/>
        <v>7.793273174733388E-2</v>
      </c>
      <c r="G16" s="1">
        <f t="shared" si="3"/>
        <v>4.9097621000820348</v>
      </c>
      <c r="H16" s="1">
        <f t="shared" si="9"/>
        <v>4.9097621000820348</v>
      </c>
      <c r="I16" s="2">
        <f t="shared" si="7"/>
        <v>1005.5192780968007</v>
      </c>
      <c r="M16" s="6"/>
      <c r="N16" s="6"/>
      <c r="O16" s="7"/>
      <c r="P16" s="7"/>
      <c r="Q16" s="7"/>
      <c r="R16" s="7"/>
      <c r="S16" s="7"/>
      <c r="T16" s="7"/>
      <c r="U16" s="8"/>
    </row>
    <row r="17" spans="1:21" x14ac:dyDescent="0.25">
      <c r="A17">
        <v>4.5</v>
      </c>
      <c r="B17">
        <f t="shared" si="0"/>
        <v>304.5</v>
      </c>
      <c r="C17" s="1">
        <f t="shared" si="8"/>
        <v>1.6420361247947456E-2</v>
      </c>
      <c r="D17" s="1">
        <f t="shared" si="1"/>
        <v>8.0888479053928361E-2</v>
      </c>
      <c r="E17" s="1">
        <f t="shared" si="2"/>
        <v>7.3891625615763554E-2</v>
      </c>
      <c r="G17" s="1">
        <f t="shared" si="3"/>
        <v>4.6551724137931041</v>
      </c>
      <c r="H17" s="1">
        <f t="shared" si="9"/>
        <v>4.6551724137931041</v>
      </c>
      <c r="I17" s="2">
        <f t="shared" si="7"/>
        <v>953.37931034482767</v>
      </c>
      <c r="M17" s="9"/>
      <c r="N17" s="6"/>
      <c r="O17" s="7"/>
      <c r="P17" s="7"/>
      <c r="Q17" s="7"/>
      <c r="R17" s="7"/>
      <c r="S17" s="7"/>
      <c r="T17" s="7"/>
      <c r="U17" s="8"/>
    </row>
    <row r="18" spans="1:21" x14ac:dyDescent="0.25">
      <c r="A18">
        <v>4.25</v>
      </c>
      <c r="B18">
        <f t="shared" si="0"/>
        <v>304.25</v>
      </c>
      <c r="C18" s="1">
        <f t="shared" si="8"/>
        <v>1.6433853738701727E-2</v>
      </c>
      <c r="D18" s="1">
        <f t="shared" si="1"/>
        <v>8.1021464611512203E-2</v>
      </c>
      <c r="E18" s="1">
        <f t="shared" si="2"/>
        <v>6.9843878389482333E-2</v>
      </c>
      <c r="G18" s="1">
        <f t="shared" si="3"/>
        <v>4.4001643385373868</v>
      </c>
      <c r="H18" s="1">
        <f t="shared" si="9"/>
        <v>4.4001643385373868</v>
      </c>
      <c r="I18" s="2">
        <f t="shared" si="7"/>
        <v>901.15365653245681</v>
      </c>
      <c r="M18" s="6"/>
      <c r="N18" s="6"/>
      <c r="O18" s="7"/>
      <c r="P18" s="7"/>
      <c r="Q18" s="7"/>
      <c r="R18" s="7"/>
      <c r="S18" s="7"/>
      <c r="T18" s="7"/>
      <c r="U18" s="8"/>
    </row>
    <row r="19" spans="1:21" x14ac:dyDescent="0.25">
      <c r="A19">
        <v>4</v>
      </c>
      <c r="B19">
        <f t="shared" si="0"/>
        <v>304</v>
      </c>
      <c r="C19" s="1">
        <f t="shared" ref="C19:C21" si="10">$A$6/B19</f>
        <v>1.6447368421052631E-2</v>
      </c>
      <c r="D19" s="1">
        <f t="shared" si="1"/>
        <v>8.1154778393351792E-2</v>
      </c>
      <c r="E19" s="1">
        <f t="shared" si="2"/>
        <v>6.5789473684210523E-2</v>
      </c>
      <c r="F19" s="1"/>
      <c r="G19" s="1">
        <f t="shared" si="3"/>
        <v>4.1447368421052628</v>
      </c>
      <c r="H19" s="1">
        <f t="shared" ref="H19:H21" si="11">MIN(5,G19)</f>
        <v>4.1447368421052628</v>
      </c>
      <c r="I19" s="2">
        <f t="shared" si="7"/>
        <v>848.8421052631578</v>
      </c>
      <c r="M19" s="9"/>
      <c r="N19" s="6"/>
      <c r="O19" s="7"/>
      <c r="P19" s="7"/>
      <c r="Q19" s="7"/>
      <c r="R19" s="7"/>
      <c r="S19" s="7"/>
      <c r="T19" s="7"/>
      <c r="U19" s="8"/>
    </row>
    <row r="20" spans="1:21" x14ac:dyDescent="0.25">
      <c r="A20">
        <v>3.5</v>
      </c>
      <c r="B20">
        <f t="shared" si="0"/>
        <v>303.5</v>
      </c>
      <c r="C20" s="1">
        <f t="shared" si="10"/>
        <v>1.6474464579901153E-2</v>
      </c>
      <c r="D20" s="1">
        <f t="shared" si="1"/>
        <v>8.1422394958325303E-2</v>
      </c>
      <c r="E20" s="1">
        <f t="shared" si="2"/>
        <v>5.7660626029654036E-2</v>
      </c>
      <c r="G20" s="1">
        <f t="shared" si="3"/>
        <v>3.6326194398682041</v>
      </c>
      <c r="H20" s="1">
        <f t="shared" si="11"/>
        <v>3.6326194398682041</v>
      </c>
      <c r="I20" s="2">
        <f t="shared" si="7"/>
        <v>743.96046128500825</v>
      </c>
      <c r="M20" s="6"/>
      <c r="N20" s="6"/>
      <c r="O20" s="7"/>
      <c r="P20" s="7"/>
      <c r="Q20" s="7"/>
      <c r="R20" s="7"/>
      <c r="S20" s="7"/>
      <c r="T20" s="7"/>
      <c r="U20" s="8"/>
    </row>
    <row r="21" spans="1:21" x14ac:dyDescent="0.25">
      <c r="A21">
        <v>3.25</v>
      </c>
      <c r="B21">
        <f t="shared" si="0"/>
        <v>303.25</v>
      </c>
      <c r="C21" s="1">
        <f t="shared" si="10"/>
        <v>1.6488046166529265E-2</v>
      </c>
      <c r="D21" s="1">
        <f t="shared" si="1"/>
        <v>8.1556699916880124E-2</v>
      </c>
      <c r="E21" s="1">
        <f t="shared" si="2"/>
        <v>5.358615004122011E-2</v>
      </c>
      <c r="G21" s="1">
        <f t="shared" si="3"/>
        <v>3.375927452596867</v>
      </c>
      <c r="H21" s="1">
        <f t="shared" si="11"/>
        <v>3.375927452596867</v>
      </c>
      <c r="I21" s="2">
        <f t="shared" si="7"/>
        <v>691.38994229183834</v>
      </c>
      <c r="M21" s="9"/>
      <c r="N21" s="6"/>
      <c r="O21" s="7"/>
      <c r="P21" s="7"/>
      <c r="Q21" s="7"/>
      <c r="R21" s="7"/>
      <c r="S21" s="7"/>
      <c r="T21" s="7"/>
      <c r="U21" s="8"/>
    </row>
    <row r="22" spans="1:21" x14ac:dyDescent="0.25">
      <c r="A22" s="3">
        <v>3</v>
      </c>
      <c r="B22" s="3">
        <f t="shared" si="0"/>
        <v>303</v>
      </c>
      <c r="C22" s="4">
        <f t="shared" ref="C22:C36" si="12">$A$6/B22</f>
        <v>1.65016501650165E-2</v>
      </c>
      <c r="D22" s="12">
        <f t="shared" si="1"/>
        <v>8.1691337450576718E-2</v>
      </c>
      <c r="E22" s="4">
        <f t="shared" ref="E22:E36" si="13">C22*A22</f>
        <v>4.95049504950495E-2</v>
      </c>
      <c r="F22" s="4"/>
      <c r="G22" s="4">
        <f t="shared" si="3"/>
        <v>3.1188118811881185</v>
      </c>
      <c r="H22" s="4">
        <f t="shared" ref="H22:H36" si="14">MIN(5,G22)</f>
        <v>3.1188118811881185</v>
      </c>
      <c r="I22" s="5">
        <f t="shared" ref="I22:I36" si="15">H22/$K$6</f>
        <v>638.73267326732662</v>
      </c>
      <c r="J22" t="s">
        <v>12</v>
      </c>
      <c r="M22" s="6"/>
      <c r="N22" s="6"/>
      <c r="O22" s="7"/>
      <c r="P22" s="7"/>
      <c r="Q22" s="7"/>
      <c r="R22" s="7"/>
      <c r="S22" s="7"/>
      <c r="T22" s="7"/>
      <c r="U22" s="8"/>
    </row>
    <row r="23" spans="1:21" x14ac:dyDescent="0.25">
      <c r="A23">
        <v>2.875</v>
      </c>
      <c r="B23">
        <f t="shared" si="0"/>
        <v>302.875</v>
      </c>
      <c r="C23" s="1">
        <f t="shared" si="12"/>
        <v>1.650846058605035E-2</v>
      </c>
      <c r="D23" s="1">
        <f t="shared" si="1"/>
        <v>8.1758781276353346E-2</v>
      </c>
      <c r="E23" s="1">
        <f t="shared" si="13"/>
        <v>4.7461824184894752E-2</v>
      </c>
      <c r="G23" s="1">
        <f t="shared" si="3"/>
        <v>2.9900949236483694</v>
      </c>
      <c r="H23" s="1">
        <f t="shared" si="14"/>
        <v>2.9900949236483694</v>
      </c>
      <c r="I23" s="2">
        <f t="shared" si="15"/>
        <v>612.37144036318603</v>
      </c>
      <c r="M23" s="9"/>
      <c r="N23" s="6"/>
      <c r="O23" s="7"/>
      <c r="P23" s="7"/>
      <c r="Q23" s="7"/>
      <c r="R23" s="7"/>
      <c r="S23" s="7"/>
      <c r="T23" s="7"/>
      <c r="U23" s="8"/>
    </row>
    <row r="24" spans="1:21" x14ac:dyDescent="0.25">
      <c r="A24">
        <v>2.75</v>
      </c>
      <c r="B24">
        <f t="shared" si="0"/>
        <v>302.75</v>
      </c>
      <c r="C24" s="1">
        <f t="shared" si="12"/>
        <v>1.6515276630883566E-2</v>
      </c>
      <c r="D24" s="1">
        <f t="shared" si="1"/>
        <v>8.1826308658382654E-2</v>
      </c>
      <c r="E24" s="1">
        <f t="shared" si="13"/>
        <v>4.5417010734929805E-2</v>
      </c>
      <c r="G24" s="1">
        <f t="shared" si="3"/>
        <v>2.8612716763005777</v>
      </c>
      <c r="H24" s="1">
        <f t="shared" si="14"/>
        <v>2.8612716763005777</v>
      </c>
      <c r="I24" s="2">
        <f t="shared" si="15"/>
        <v>585.98843930635826</v>
      </c>
      <c r="M24" s="6"/>
      <c r="N24" s="6"/>
      <c r="O24" s="7"/>
      <c r="P24" s="7"/>
      <c r="Q24" s="7"/>
      <c r="R24" s="7"/>
      <c r="S24" s="7"/>
      <c r="T24" s="7"/>
      <c r="U24" s="8"/>
    </row>
    <row r="25" spans="1:21" x14ac:dyDescent="0.25">
      <c r="A25">
        <v>2.625</v>
      </c>
      <c r="B25">
        <f t="shared" si="0"/>
        <v>302.625</v>
      </c>
      <c r="C25" s="1">
        <f t="shared" si="12"/>
        <v>1.6522098306484923E-2</v>
      </c>
      <c r="D25" s="1">
        <f t="shared" si="1"/>
        <v>8.1893919734745593E-2</v>
      </c>
      <c r="E25" s="1">
        <f t="shared" si="13"/>
        <v>4.3370508054522923E-2</v>
      </c>
      <c r="G25" s="1">
        <f t="shared" si="3"/>
        <v>2.7323420074349443</v>
      </c>
      <c r="H25" s="1">
        <f t="shared" si="14"/>
        <v>2.7323420074349443</v>
      </c>
      <c r="I25" s="2">
        <f t="shared" si="15"/>
        <v>559.58364312267656</v>
      </c>
      <c r="M25" s="9"/>
      <c r="N25" s="6"/>
      <c r="O25" s="7"/>
      <c r="P25" s="7"/>
      <c r="Q25" s="7"/>
      <c r="R25" s="7"/>
      <c r="S25" s="7"/>
      <c r="T25" s="7"/>
      <c r="U25" s="8"/>
    </row>
    <row r="26" spans="1:21" x14ac:dyDescent="0.25">
      <c r="A26" s="3">
        <v>2.5</v>
      </c>
      <c r="B26" s="3">
        <f t="shared" si="0"/>
        <v>302.5</v>
      </c>
      <c r="C26" s="4">
        <f t="shared" si="12"/>
        <v>1.6528925619834711E-2</v>
      </c>
      <c r="D26" s="12">
        <f t="shared" si="1"/>
        <v>8.1961614643808495E-2</v>
      </c>
      <c r="E26" s="4">
        <f t="shared" si="13"/>
        <v>4.1322314049586778E-2</v>
      </c>
      <c r="F26" s="3"/>
      <c r="G26" s="4">
        <f t="shared" si="3"/>
        <v>2.6033057851239669</v>
      </c>
      <c r="H26" s="4">
        <f t="shared" si="14"/>
        <v>2.6033057851239669</v>
      </c>
      <c r="I26" s="5">
        <f t="shared" si="15"/>
        <v>533.15702479338847</v>
      </c>
      <c r="J26" t="s">
        <v>13</v>
      </c>
      <c r="M26" s="6"/>
      <c r="N26" s="6"/>
      <c r="O26" s="7"/>
      <c r="P26" s="7"/>
      <c r="Q26" s="7"/>
      <c r="R26" s="7"/>
      <c r="S26" s="7"/>
      <c r="T26" s="7"/>
      <c r="U26" s="8"/>
    </row>
    <row r="27" spans="1:21" x14ac:dyDescent="0.25">
      <c r="A27">
        <v>2.375</v>
      </c>
      <c r="B27">
        <f t="shared" si="0"/>
        <v>302.375</v>
      </c>
      <c r="C27" s="1">
        <f t="shared" si="12"/>
        <v>1.6535758577924761E-2</v>
      </c>
      <c r="D27" s="1">
        <f t="shared" si="1"/>
        <v>8.2029393524223698E-2</v>
      </c>
      <c r="E27" s="1">
        <f t="shared" si="13"/>
        <v>3.9272426622571306E-2</v>
      </c>
      <c r="G27" s="1">
        <f t="shared" si="3"/>
        <v>2.4741628772219921</v>
      </c>
      <c r="H27" s="1">
        <f t="shared" si="14"/>
        <v>2.4741628772219921</v>
      </c>
      <c r="I27" s="2">
        <f t="shared" si="15"/>
        <v>506.70855725506397</v>
      </c>
      <c r="M27" s="9"/>
      <c r="N27" s="6"/>
      <c r="O27" s="7"/>
      <c r="P27" s="7"/>
      <c r="Q27" s="7"/>
      <c r="R27" s="7"/>
      <c r="S27" s="7"/>
      <c r="T27" s="7"/>
      <c r="U27" s="8"/>
    </row>
    <row r="28" spans="1:21" x14ac:dyDescent="0.25">
      <c r="A28">
        <v>2.25</v>
      </c>
      <c r="B28">
        <f t="shared" si="0"/>
        <v>302.25</v>
      </c>
      <c r="C28" s="1">
        <f t="shared" si="12"/>
        <v>1.6542597187758478E-2</v>
      </c>
      <c r="D28" s="1">
        <f t="shared" si="1"/>
        <v>8.2097256514930411E-2</v>
      </c>
      <c r="E28" s="1">
        <f t="shared" si="13"/>
        <v>3.7220843672456573E-2</v>
      </c>
      <c r="G28" s="1">
        <f t="shared" si="3"/>
        <v>2.3449131513647643</v>
      </c>
      <c r="H28" s="1">
        <f t="shared" si="14"/>
        <v>2.3449131513647643</v>
      </c>
      <c r="I28" s="2">
        <f t="shared" si="15"/>
        <v>480.23821339950371</v>
      </c>
      <c r="M28" s="6"/>
      <c r="N28" s="6"/>
      <c r="O28" s="7"/>
      <c r="P28" s="7"/>
      <c r="Q28" s="7"/>
      <c r="R28" s="7"/>
      <c r="S28" s="7"/>
      <c r="T28" s="7"/>
      <c r="U28" s="8"/>
    </row>
    <row r="29" spans="1:21" x14ac:dyDescent="0.25">
      <c r="A29" s="9">
        <v>2.125</v>
      </c>
      <c r="B29" s="9">
        <f t="shared" si="0"/>
        <v>302.125</v>
      </c>
      <c r="C29" s="10">
        <f t="shared" si="12"/>
        <v>1.6549441456350848E-2</v>
      </c>
      <c r="D29" s="7">
        <f t="shared" si="1"/>
        <v>8.2165203755155222E-2</v>
      </c>
      <c r="E29" s="10">
        <f t="shared" si="13"/>
        <v>3.5167563094745551E-2</v>
      </c>
      <c r="F29" s="6"/>
      <c r="G29" s="10">
        <f t="shared" si="3"/>
        <v>2.2155564749689698</v>
      </c>
      <c r="H29" s="10">
        <f t="shared" si="14"/>
        <v>2.2155564749689698</v>
      </c>
      <c r="I29" s="11">
        <f t="shared" si="15"/>
        <v>453.74596607364504</v>
      </c>
      <c r="M29" s="9"/>
      <c r="N29" s="6"/>
      <c r="O29" s="7"/>
      <c r="P29" s="7"/>
      <c r="Q29" s="7"/>
      <c r="R29" s="7"/>
      <c r="S29" s="7"/>
      <c r="T29" s="7"/>
      <c r="U29" s="8"/>
    </row>
    <row r="30" spans="1:21" x14ac:dyDescent="0.25">
      <c r="A30" s="3">
        <v>2</v>
      </c>
      <c r="B30" s="3">
        <f t="shared" si="0"/>
        <v>302</v>
      </c>
      <c r="C30" s="4">
        <f t="shared" si="12"/>
        <v>1.6556291390728478E-2</v>
      </c>
      <c r="D30" s="12">
        <f t="shared" si="1"/>
        <v>8.2233235384412989E-2</v>
      </c>
      <c r="E30" s="4">
        <f t="shared" si="13"/>
        <v>3.3112582781456956E-2</v>
      </c>
      <c r="F30" s="4"/>
      <c r="G30" s="4">
        <f t="shared" si="3"/>
        <v>2.0860927152317883</v>
      </c>
      <c r="H30" s="4">
        <f t="shared" si="14"/>
        <v>2.0860927152317883</v>
      </c>
      <c r="I30" s="5">
        <f t="shared" si="15"/>
        <v>427.23178807947022</v>
      </c>
      <c r="J30" t="s">
        <v>14</v>
      </c>
      <c r="M30" s="6"/>
      <c r="N30" s="6"/>
      <c r="O30" s="7"/>
      <c r="P30" s="7"/>
      <c r="Q30" s="7"/>
      <c r="R30" s="7"/>
      <c r="S30" s="7"/>
      <c r="T30" s="7"/>
      <c r="U30" s="8"/>
    </row>
    <row r="31" spans="1:21" x14ac:dyDescent="0.25">
      <c r="A31" s="9">
        <v>1.75</v>
      </c>
      <c r="B31" s="9">
        <f t="shared" si="0"/>
        <v>301.75</v>
      </c>
      <c r="C31" s="10">
        <f t="shared" si="12"/>
        <v>1.6570008285004142E-2</v>
      </c>
      <c r="D31" s="7">
        <f t="shared" si="1"/>
        <v>8.2369552369531779E-2</v>
      </c>
      <c r="E31" s="10">
        <f t="shared" si="13"/>
        <v>2.8997514498757249E-2</v>
      </c>
      <c r="F31" s="6"/>
      <c r="G31" s="10">
        <f t="shared" si="3"/>
        <v>1.8268434134217066</v>
      </c>
      <c r="H31" s="10">
        <f t="shared" si="14"/>
        <v>1.8268434134217066</v>
      </c>
      <c r="I31" s="11">
        <f t="shared" si="15"/>
        <v>374.1375310687655</v>
      </c>
      <c r="M31" s="9"/>
      <c r="N31" s="6"/>
      <c r="O31" s="7"/>
      <c r="P31" s="7"/>
      <c r="Q31" s="7"/>
      <c r="R31" s="7"/>
      <c r="S31" s="7"/>
      <c r="T31" s="7"/>
      <c r="U31" s="8"/>
    </row>
    <row r="32" spans="1:21" x14ac:dyDescent="0.25">
      <c r="A32" s="9">
        <v>1.5</v>
      </c>
      <c r="B32" s="9">
        <f t="shared" si="0"/>
        <v>301.5</v>
      </c>
      <c r="C32" s="10">
        <f t="shared" si="12"/>
        <v>1.658374792703151E-2</v>
      </c>
      <c r="D32" s="7">
        <f t="shared" si="1"/>
        <v>8.2506208592196581E-2</v>
      </c>
      <c r="E32" s="10">
        <f t="shared" si="13"/>
        <v>2.4875621890547265E-2</v>
      </c>
      <c r="F32" s="6"/>
      <c r="G32" s="10">
        <f t="shared" si="3"/>
        <v>1.5671641791044777</v>
      </c>
      <c r="H32" s="10">
        <f t="shared" si="14"/>
        <v>1.5671641791044777</v>
      </c>
      <c r="I32" s="11">
        <f t="shared" si="15"/>
        <v>320.95522388059703</v>
      </c>
      <c r="M32" s="6"/>
      <c r="N32" s="6"/>
      <c r="O32" s="7"/>
      <c r="P32" s="7"/>
      <c r="Q32" s="7"/>
      <c r="R32" s="7"/>
      <c r="S32" s="7"/>
      <c r="T32" s="7"/>
      <c r="U32" s="8"/>
    </row>
    <row r="33" spans="1:21" x14ac:dyDescent="0.25">
      <c r="A33" s="9">
        <v>1.25</v>
      </c>
      <c r="B33" s="9">
        <f t="shared" si="0"/>
        <v>301.25</v>
      </c>
      <c r="C33" s="10">
        <f t="shared" si="12"/>
        <v>1.6597510373443983E-2</v>
      </c>
      <c r="D33" s="7">
        <f t="shared" si="1"/>
        <v>8.264320517897418E-2</v>
      </c>
      <c r="E33" s="10">
        <f t="shared" si="13"/>
        <v>2.0746887966804978E-2</v>
      </c>
      <c r="F33" s="6"/>
      <c r="G33" s="10">
        <f t="shared" si="3"/>
        <v>1.3070539419087137</v>
      </c>
      <c r="H33" s="10">
        <f t="shared" si="14"/>
        <v>1.3070539419087137</v>
      </c>
      <c r="I33" s="11">
        <f t="shared" si="15"/>
        <v>267.68464730290458</v>
      </c>
      <c r="M33" s="9"/>
      <c r="N33" s="6"/>
      <c r="O33" s="7"/>
      <c r="P33" s="7"/>
      <c r="Q33" s="7"/>
      <c r="R33" s="7"/>
      <c r="S33" s="7"/>
      <c r="T33" s="7"/>
      <c r="U33" s="8"/>
    </row>
    <row r="34" spans="1:21" x14ac:dyDescent="0.25">
      <c r="A34" s="3">
        <v>1</v>
      </c>
      <c r="B34" s="3">
        <f t="shared" si="0"/>
        <v>301</v>
      </c>
      <c r="C34" s="4">
        <f t="shared" si="12"/>
        <v>1.6611295681063124E-2</v>
      </c>
      <c r="D34" s="12">
        <f t="shared" si="1"/>
        <v>8.2780543261111922E-2</v>
      </c>
      <c r="E34" s="4">
        <f t="shared" si="13"/>
        <v>1.6611295681063124E-2</v>
      </c>
      <c r="F34" s="4"/>
      <c r="G34" s="4">
        <f t="shared" si="3"/>
        <v>1.0465116279069768</v>
      </c>
      <c r="H34" s="4">
        <f t="shared" si="14"/>
        <v>1.0465116279069768</v>
      </c>
      <c r="I34" s="5">
        <f t="shared" si="15"/>
        <v>214.32558139534885</v>
      </c>
      <c r="J34" t="s">
        <v>15</v>
      </c>
      <c r="M34" s="6"/>
      <c r="N34" s="6"/>
      <c r="O34" s="7"/>
      <c r="P34" s="7"/>
      <c r="Q34" s="7"/>
      <c r="R34" s="7"/>
      <c r="S34" s="7"/>
      <c r="T34" s="7"/>
      <c r="U34" s="8"/>
    </row>
    <row r="35" spans="1:21" x14ac:dyDescent="0.25">
      <c r="A35" s="9">
        <v>0.75</v>
      </c>
      <c r="B35" s="9">
        <f t="shared" si="0"/>
        <v>300.75</v>
      </c>
      <c r="C35" s="1">
        <f t="shared" si="12"/>
        <v>1.6625103906899419E-2</v>
      </c>
      <c r="D35" s="1">
        <f t="shared" si="1"/>
        <v>8.2918223974560709E-2</v>
      </c>
      <c r="E35" s="1">
        <f t="shared" si="13"/>
        <v>1.2468827930174564E-2</v>
      </c>
      <c r="G35" s="1">
        <f t="shared" si="3"/>
        <v>0.78553615960099754</v>
      </c>
      <c r="H35" s="1">
        <f t="shared" si="14"/>
        <v>0.78553615960099754</v>
      </c>
      <c r="I35" s="2">
        <f t="shared" si="15"/>
        <v>160.8778054862843</v>
      </c>
      <c r="M35" s="9"/>
      <c r="N35" s="6"/>
      <c r="O35" s="7"/>
      <c r="P35" s="7"/>
      <c r="Q35" s="7"/>
      <c r="R35" s="7"/>
      <c r="S35" s="7"/>
      <c r="T35" s="7"/>
      <c r="U35" s="8"/>
    </row>
    <row r="36" spans="1:21" x14ac:dyDescent="0.25">
      <c r="A36">
        <v>0.5</v>
      </c>
      <c r="B36">
        <f t="shared" si="0"/>
        <v>300.5</v>
      </c>
      <c r="C36" s="1">
        <f t="shared" si="12"/>
        <v>1.6638935108153077E-2</v>
      </c>
      <c r="D36" s="1">
        <f t="shared" si="1"/>
        <v>8.3056248459998719E-2</v>
      </c>
      <c r="E36" s="1">
        <f t="shared" si="13"/>
        <v>8.3194675540765387E-3</v>
      </c>
      <c r="F36" s="1"/>
      <c r="G36" s="1">
        <f t="shared" si="3"/>
        <v>0.52412645590682194</v>
      </c>
      <c r="H36" s="1">
        <f t="shared" si="14"/>
        <v>0.52412645590682194</v>
      </c>
      <c r="I36" s="2">
        <f t="shared" si="15"/>
        <v>107.34109816971713</v>
      </c>
      <c r="J36" s="6"/>
      <c r="M36" s="6"/>
      <c r="N36" s="6"/>
      <c r="O36" s="7"/>
      <c r="P36" s="7"/>
      <c r="Q36" s="7"/>
      <c r="R36" s="7"/>
      <c r="S36" s="7"/>
      <c r="T36" s="7"/>
      <c r="U36" s="8"/>
    </row>
    <row r="37" spans="1:21" x14ac:dyDescent="0.25">
      <c r="A37" s="6"/>
      <c r="B37" s="6"/>
      <c r="C37" s="7"/>
      <c r="D37" s="7"/>
      <c r="E37" s="7"/>
      <c r="F37" s="7"/>
      <c r="G37" s="7"/>
      <c r="H37" s="7"/>
      <c r="I37" s="8"/>
      <c r="J37" s="6"/>
      <c r="M37" s="9"/>
      <c r="N37" s="6"/>
      <c r="O37" s="7"/>
      <c r="P37" s="7"/>
      <c r="Q37" s="7"/>
      <c r="R37" s="7"/>
      <c r="S37" s="7"/>
      <c r="T37" s="7"/>
      <c r="U37" s="8"/>
    </row>
    <row r="38" spans="1:21" x14ac:dyDescent="0.25">
      <c r="A38" s="9"/>
      <c r="B38" s="6"/>
      <c r="C38" s="10"/>
      <c r="D38" s="7"/>
      <c r="E38" s="10"/>
      <c r="F38" s="7"/>
      <c r="G38" s="10"/>
      <c r="H38" s="10"/>
      <c r="I38" s="11"/>
      <c r="J38" s="6"/>
      <c r="M38" s="6"/>
      <c r="N38" s="6"/>
      <c r="O38" s="7"/>
      <c r="P38" s="7"/>
      <c r="Q38" s="7"/>
      <c r="R38" s="7"/>
      <c r="S38" s="7"/>
      <c r="T38" s="7"/>
      <c r="U38" s="8"/>
    </row>
    <row r="39" spans="1:21" x14ac:dyDescent="0.25">
      <c r="A39" s="6"/>
      <c r="B39" s="6"/>
      <c r="C39" s="7"/>
      <c r="D39" s="7"/>
      <c r="E39" s="7"/>
      <c r="F39" s="7"/>
      <c r="G39" s="7"/>
      <c r="H39" s="7"/>
      <c r="I39" s="8"/>
      <c r="J39" s="6"/>
      <c r="M39" s="9"/>
      <c r="N39" s="6"/>
      <c r="O39" s="7"/>
      <c r="P39" s="7"/>
      <c r="Q39" s="7"/>
      <c r="R39" s="7"/>
      <c r="S39" s="7"/>
      <c r="T39" s="7"/>
      <c r="U39" s="8"/>
    </row>
    <row r="40" spans="1:21" x14ac:dyDescent="0.25">
      <c r="A40" s="6"/>
      <c r="B40" s="6"/>
      <c r="C40" s="7"/>
      <c r="D40" s="7"/>
      <c r="E40" s="7"/>
      <c r="F40" s="7"/>
      <c r="G40" s="7"/>
      <c r="H40" s="7"/>
      <c r="I40" s="8"/>
      <c r="J40" s="6"/>
      <c r="M40" s="6"/>
      <c r="N40" s="6"/>
      <c r="O40" s="7"/>
      <c r="P40" s="7"/>
      <c r="Q40" s="7"/>
      <c r="R40" s="7"/>
      <c r="S40" s="7"/>
      <c r="T40" s="7"/>
      <c r="U40" s="8"/>
    </row>
    <row r="41" spans="1:21" x14ac:dyDescent="0.25">
      <c r="A41" s="6"/>
      <c r="B41" s="6"/>
      <c r="C41" s="7"/>
      <c r="D41" s="7"/>
      <c r="E41" s="7"/>
      <c r="F41" s="7"/>
      <c r="G41" s="7"/>
      <c r="H41" s="7"/>
      <c r="I41" s="8"/>
      <c r="J41" s="6"/>
      <c r="M41" s="9"/>
      <c r="N41" s="6"/>
      <c r="O41" s="7"/>
      <c r="P41" s="7"/>
      <c r="Q41" s="7"/>
      <c r="R41" s="7"/>
      <c r="S41" s="7"/>
      <c r="T41" s="7"/>
      <c r="U41" s="8"/>
    </row>
    <row r="42" spans="1:21" x14ac:dyDescent="0.25">
      <c r="A42" s="6"/>
      <c r="B42" s="6"/>
      <c r="C42" s="7"/>
      <c r="D42" s="7"/>
      <c r="E42" s="7"/>
      <c r="F42" s="7"/>
      <c r="G42" s="7"/>
      <c r="H42" s="7"/>
      <c r="I42" s="8"/>
      <c r="J42" s="6"/>
      <c r="M42" s="6"/>
      <c r="N42" s="6"/>
      <c r="O42" s="7"/>
      <c r="P42" s="7"/>
      <c r="Q42" s="7"/>
      <c r="R42" s="7"/>
      <c r="S42" s="7"/>
      <c r="T42" s="7"/>
      <c r="U42" s="8"/>
    </row>
    <row r="43" spans="1:21" x14ac:dyDescent="0.25">
      <c r="A43" s="6"/>
      <c r="B43" s="6"/>
      <c r="C43" s="7"/>
      <c r="D43" s="7"/>
      <c r="E43" s="7"/>
      <c r="F43" s="7"/>
      <c r="G43" s="7"/>
      <c r="H43" s="7"/>
      <c r="I43" s="8"/>
      <c r="J43" s="6"/>
      <c r="M43" s="9"/>
      <c r="N43" s="6"/>
      <c r="O43" s="7"/>
      <c r="P43" s="7"/>
      <c r="Q43" s="7"/>
      <c r="R43" s="7"/>
      <c r="S43" s="7"/>
      <c r="T43" s="7"/>
      <c r="U43" s="8"/>
    </row>
    <row r="44" spans="1:21" x14ac:dyDescent="0.25">
      <c r="A44" s="6"/>
      <c r="B44" s="6"/>
      <c r="C44" s="7"/>
      <c r="D44" s="7"/>
      <c r="E44" s="7"/>
      <c r="F44" s="7"/>
      <c r="G44" s="7"/>
      <c r="H44" s="7"/>
      <c r="I44" s="8"/>
      <c r="J44" s="6"/>
      <c r="M44" s="6"/>
      <c r="N44" s="6"/>
      <c r="O44" s="7"/>
      <c r="P44" s="7"/>
      <c r="Q44" s="7"/>
      <c r="R44" s="7"/>
      <c r="S44" s="7"/>
      <c r="T44" s="7"/>
      <c r="U44" s="8"/>
    </row>
    <row r="45" spans="1:21" x14ac:dyDescent="0.25">
      <c r="A45" s="9"/>
      <c r="B45" s="6"/>
      <c r="C45" s="10"/>
      <c r="D45" s="7"/>
      <c r="E45" s="10"/>
      <c r="F45" s="7"/>
      <c r="G45" s="10"/>
      <c r="H45" s="10"/>
      <c r="I45" s="11"/>
      <c r="J45" s="6"/>
      <c r="M45" s="9"/>
      <c r="N45" s="6"/>
      <c r="O45" s="7"/>
      <c r="P45" s="7"/>
      <c r="Q45" s="7"/>
      <c r="R45" s="7"/>
      <c r="S45" s="7"/>
      <c r="T45" s="7"/>
      <c r="U45" s="8"/>
    </row>
    <row r="46" spans="1:21" x14ac:dyDescent="0.25">
      <c r="A46" s="9"/>
      <c r="B46" s="6"/>
      <c r="C46" s="10"/>
      <c r="D46" s="7"/>
      <c r="E46" s="10"/>
      <c r="F46" s="7"/>
      <c r="G46" s="10"/>
      <c r="H46" s="10"/>
      <c r="I46" s="11"/>
      <c r="J46" s="6"/>
      <c r="M46" s="6"/>
      <c r="N46" s="6"/>
      <c r="O46" s="7"/>
      <c r="P46" s="7"/>
      <c r="Q46" s="7"/>
      <c r="R46" s="7"/>
      <c r="S46" s="7"/>
      <c r="T46" s="7"/>
      <c r="U46" s="8"/>
    </row>
    <row r="47" spans="1:21" x14ac:dyDescent="0.25">
      <c r="A47" s="9"/>
      <c r="B47" s="6"/>
      <c r="C47" s="10"/>
      <c r="D47" s="7"/>
      <c r="E47" s="10"/>
      <c r="F47" s="7"/>
      <c r="G47" s="10"/>
      <c r="H47" s="10"/>
      <c r="I47" s="11"/>
      <c r="J47" s="6"/>
      <c r="M47" s="9"/>
      <c r="N47" s="6"/>
      <c r="O47" s="7"/>
      <c r="P47" s="7"/>
      <c r="Q47" s="7"/>
      <c r="R47" s="7"/>
      <c r="S47" s="7"/>
      <c r="T47" s="7"/>
      <c r="U47" s="8"/>
    </row>
    <row r="48" spans="1:21" x14ac:dyDescent="0.25">
      <c r="A48" s="9"/>
      <c r="B48" s="6"/>
      <c r="C48" s="10"/>
      <c r="D48" s="7"/>
      <c r="E48" s="10"/>
      <c r="F48" s="7"/>
      <c r="G48" s="10"/>
      <c r="H48" s="10"/>
      <c r="I48" s="11"/>
      <c r="J48" s="6"/>
      <c r="M48" s="6"/>
      <c r="N48" s="6"/>
      <c r="O48" s="7"/>
      <c r="P48" s="7"/>
      <c r="Q48" s="7"/>
      <c r="R48" s="7"/>
      <c r="S48" s="7"/>
      <c r="T48" s="7"/>
      <c r="U48" s="8"/>
    </row>
    <row r="49" spans="1:21" x14ac:dyDescent="0.25">
      <c r="A49" s="6"/>
      <c r="B49" s="6"/>
      <c r="C49" s="7"/>
      <c r="D49" s="7"/>
      <c r="E49" s="7"/>
      <c r="F49" s="7"/>
      <c r="G49" s="7"/>
      <c r="H49" s="7"/>
      <c r="I49" s="8"/>
      <c r="J49" s="6"/>
      <c r="M49" s="9"/>
      <c r="N49" s="6"/>
      <c r="O49" s="7"/>
      <c r="P49" s="7"/>
      <c r="Q49" s="7"/>
      <c r="R49" s="7"/>
      <c r="S49" s="7"/>
      <c r="T49" s="7"/>
      <c r="U49" s="8"/>
    </row>
    <row r="50" spans="1:21" x14ac:dyDescent="0.25">
      <c r="A50" s="6"/>
      <c r="B50" s="6"/>
      <c r="C50" s="7"/>
      <c r="D50" s="7"/>
      <c r="E50" s="7"/>
      <c r="F50" s="7"/>
      <c r="G50" s="7"/>
      <c r="H50" s="7"/>
      <c r="I50" s="8"/>
      <c r="J50" s="6"/>
      <c r="M50" s="6"/>
      <c r="N50" s="6"/>
      <c r="O50" s="7"/>
      <c r="P50" s="7"/>
      <c r="Q50" s="7"/>
      <c r="R50" s="7"/>
      <c r="S50" s="7"/>
      <c r="T50" s="7"/>
      <c r="U50" s="8"/>
    </row>
    <row r="51" spans="1:21" x14ac:dyDescent="0.25">
      <c r="A51" s="6"/>
      <c r="B51" s="6"/>
      <c r="C51" s="7"/>
      <c r="D51" s="7"/>
      <c r="E51" s="7"/>
      <c r="F51" s="7"/>
      <c r="G51" s="7"/>
      <c r="H51" s="7"/>
      <c r="I51" s="8"/>
      <c r="J51" s="6"/>
      <c r="M51" s="9"/>
      <c r="N51" s="6"/>
      <c r="O51" s="7"/>
      <c r="P51" s="7"/>
      <c r="Q51" s="7"/>
      <c r="R51" s="7"/>
      <c r="S51" s="7"/>
      <c r="T51" s="7"/>
      <c r="U51" s="8"/>
    </row>
    <row r="52" spans="1:21" x14ac:dyDescent="0.25">
      <c r="A52" s="6"/>
      <c r="B52" s="6"/>
      <c r="C52" s="7"/>
      <c r="D52" s="7"/>
      <c r="E52" s="7"/>
      <c r="F52" s="7"/>
      <c r="G52" s="7"/>
      <c r="H52" s="7"/>
      <c r="I52" s="8"/>
      <c r="J52" s="6"/>
      <c r="M52" s="6"/>
      <c r="N52" s="6"/>
      <c r="O52" s="7"/>
      <c r="P52" s="7"/>
      <c r="Q52" s="7"/>
      <c r="R52" s="7"/>
      <c r="S52" s="7"/>
      <c r="T52" s="7"/>
      <c r="U52" s="8"/>
    </row>
    <row r="53" spans="1:21" x14ac:dyDescent="0.25">
      <c r="A53" s="6"/>
      <c r="B53" s="6"/>
      <c r="C53" s="7"/>
      <c r="D53" s="7"/>
      <c r="E53" s="7"/>
      <c r="F53" s="7"/>
      <c r="G53" s="7"/>
      <c r="H53" s="7"/>
      <c r="I53" s="8"/>
      <c r="J53" s="6"/>
      <c r="M53" s="9"/>
      <c r="N53" s="6"/>
      <c r="O53" s="7"/>
      <c r="P53" s="7"/>
      <c r="Q53" s="7"/>
      <c r="R53" s="7"/>
      <c r="S53" s="7"/>
      <c r="T53" s="7"/>
      <c r="U53" s="8"/>
    </row>
    <row r="54" spans="1:21" x14ac:dyDescent="0.25">
      <c r="A54" s="6"/>
      <c r="B54" s="6"/>
      <c r="C54" s="7"/>
      <c r="D54" s="7"/>
      <c r="E54" s="7"/>
      <c r="F54" s="7"/>
      <c r="G54" s="7"/>
      <c r="H54" s="7"/>
      <c r="I54" s="8"/>
      <c r="J54" s="6"/>
      <c r="M54" s="6"/>
      <c r="N54" s="6"/>
      <c r="O54" s="7"/>
      <c r="P54" s="7"/>
      <c r="Q54" s="7"/>
      <c r="R54" s="7"/>
      <c r="S54" s="7"/>
      <c r="T54" s="7"/>
      <c r="U54" s="8"/>
    </row>
    <row r="55" spans="1:21" x14ac:dyDescent="0.25">
      <c r="A55" s="6"/>
      <c r="B55" s="6"/>
      <c r="C55" s="7"/>
      <c r="D55" s="7"/>
      <c r="E55" s="7"/>
      <c r="F55" s="7"/>
      <c r="G55" s="7"/>
      <c r="H55" s="7"/>
      <c r="I55" s="8"/>
      <c r="J55" s="6"/>
      <c r="M55" s="9"/>
      <c r="N55" s="6"/>
      <c r="O55" s="7"/>
      <c r="P55" s="7"/>
      <c r="Q55" s="7"/>
      <c r="R55" s="7"/>
      <c r="S55" s="7"/>
      <c r="T55" s="7"/>
      <c r="U55" s="8"/>
    </row>
    <row r="56" spans="1:21" x14ac:dyDescent="0.25">
      <c r="M56" s="6"/>
      <c r="N56" s="6"/>
      <c r="O56" s="7"/>
      <c r="P56" s="7"/>
      <c r="Q56" s="7"/>
      <c r="R56" s="7"/>
      <c r="S56" s="7"/>
      <c r="T56" s="7"/>
      <c r="U56" s="8"/>
    </row>
    <row r="57" spans="1:21" x14ac:dyDescent="0.25">
      <c r="M57" s="9"/>
      <c r="N57" s="6"/>
      <c r="O57" s="7"/>
      <c r="P57" s="7"/>
      <c r="Q57" s="7"/>
      <c r="R57" s="7"/>
      <c r="S57" s="7"/>
      <c r="T57" s="7"/>
      <c r="U57" s="8"/>
    </row>
    <row r="58" spans="1:21" x14ac:dyDescent="0.25">
      <c r="M58" s="6"/>
      <c r="N58" s="6"/>
      <c r="O58" s="7"/>
      <c r="P58" s="7"/>
      <c r="Q58" s="7"/>
      <c r="R58" s="7"/>
      <c r="S58" s="7"/>
      <c r="T58" s="7"/>
      <c r="U58" s="8"/>
    </row>
    <row r="59" spans="1:21" x14ac:dyDescent="0.25">
      <c r="M59" s="9"/>
      <c r="N59" s="6"/>
      <c r="O59" s="7"/>
      <c r="P59" s="7"/>
      <c r="Q59" s="7"/>
      <c r="R59" s="7"/>
      <c r="S59" s="7"/>
      <c r="T59" s="7"/>
      <c r="U59" s="8"/>
    </row>
    <row r="60" spans="1:21" x14ac:dyDescent="0.25">
      <c r="M60" s="6"/>
      <c r="N60" s="6"/>
      <c r="O60" s="7"/>
      <c r="P60" s="7"/>
      <c r="Q60" s="7"/>
      <c r="R60" s="7"/>
      <c r="S60" s="7"/>
      <c r="T60" s="7"/>
      <c r="U60" s="8"/>
    </row>
    <row r="61" spans="1:21" x14ac:dyDescent="0.25">
      <c r="M61" s="9"/>
      <c r="N61" s="6"/>
      <c r="O61" s="7"/>
      <c r="P61" s="7"/>
      <c r="Q61" s="7"/>
      <c r="R61" s="7"/>
      <c r="S61" s="7"/>
      <c r="T61" s="7"/>
      <c r="U61" s="8"/>
    </row>
    <row r="62" spans="1:21" x14ac:dyDescent="0.25">
      <c r="M62" s="6"/>
      <c r="N62" s="6"/>
      <c r="O62" s="7"/>
      <c r="P62" s="7"/>
      <c r="Q62" s="7"/>
      <c r="R62" s="7"/>
      <c r="S62" s="7"/>
      <c r="T62" s="7"/>
      <c r="U62" s="8"/>
    </row>
    <row r="63" spans="1:21" x14ac:dyDescent="0.25">
      <c r="M63" s="9"/>
      <c r="N63" s="6"/>
      <c r="O63" s="7"/>
      <c r="P63" s="7"/>
      <c r="Q63" s="7"/>
      <c r="R63" s="7"/>
      <c r="S63" s="7"/>
      <c r="T63" s="7"/>
      <c r="U63" s="8"/>
    </row>
    <row r="64" spans="1:21" x14ac:dyDescent="0.25">
      <c r="M64" s="6"/>
      <c r="N64" s="6"/>
      <c r="O64" s="7"/>
      <c r="P64" s="7"/>
      <c r="Q64" s="7"/>
      <c r="R64" s="7"/>
      <c r="S64" s="7"/>
      <c r="T64" s="7"/>
      <c r="U64" s="8"/>
    </row>
    <row r="65" spans="13:21" x14ac:dyDescent="0.25">
      <c r="M65" s="6"/>
      <c r="N65" s="6"/>
      <c r="O65" s="6"/>
      <c r="P65" s="6"/>
      <c r="Q65" s="6"/>
      <c r="R65" s="6"/>
      <c r="S65" s="6"/>
      <c r="T65" s="6"/>
      <c r="U65" s="6"/>
    </row>
    <row r="66" spans="13:21" x14ac:dyDescent="0.25">
      <c r="M66" s="6"/>
      <c r="N66" s="6"/>
      <c r="O66" s="6"/>
      <c r="P66" s="6"/>
      <c r="Q66" s="6"/>
      <c r="R66" s="6"/>
      <c r="S66" s="6"/>
      <c r="T66" s="6"/>
      <c r="U66" s="6"/>
    </row>
    <row r="77" spans="13:21" x14ac:dyDescent="0.25">
      <c r="M77" s="6"/>
    </row>
    <row r="78" spans="13:21" x14ac:dyDescent="0.25">
      <c r="M78" s="6"/>
    </row>
    <row r="79" spans="13:21" x14ac:dyDescent="0.25">
      <c r="M79" s="6"/>
    </row>
    <row r="80" spans="13:21" x14ac:dyDescent="0.25">
      <c r="M80" s="9"/>
    </row>
    <row r="81" spans="13:13" x14ac:dyDescent="0.25">
      <c r="M81" s="6"/>
    </row>
    <row r="82" spans="13:13" x14ac:dyDescent="0.25">
      <c r="M82" s="9"/>
    </row>
    <row r="83" spans="13:13" x14ac:dyDescent="0.25">
      <c r="M83" s="6"/>
    </row>
  </sheetData>
  <mergeCells count="1">
    <mergeCell ref="A1:J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Diepart</dc:creator>
  <cp:lastModifiedBy>Morgan Diepart</cp:lastModifiedBy>
  <dcterms:created xsi:type="dcterms:W3CDTF">2016-12-25T23:49:47Z</dcterms:created>
  <dcterms:modified xsi:type="dcterms:W3CDTF">2017-06-06T23:40:39Z</dcterms:modified>
</cp:coreProperties>
</file>