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nckheerej\Source\Repos\voxmusicawebshopreporting2\VoxMusicaWebshopReporting\"/>
    </mc:Choice>
  </mc:AlternateContent>
  <xr:revisionPtr revIDLastSave="0" documentId="13_ncr:1_{068C7965-4DFE-47FE-87B5-29D90EACF09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Overzicht Per Klant" sheetId="5" r:id="rId1"/>
    <sheet name="Overzicht Hoeveelheden" sheetId="9" r:id="rId2"/>
    <sheet name="Names" sheetId="8" state="hidden" r:id="rId3"/>
    <sheet name="order_data" sheetId="1" r:id="rId4"/>
  </sheets>
  <definedNames>
    <definedName name="ExternalData_1" localSheetId="3" hidden="1">order_data!$A$1:$P$90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1" i="1" l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F2" i="9"/>
  <c r="F3" i="9"/>
  <c r="F4" i="9"/>
  <c r="F5" i="9"/>
  <c r="F6" i="9"/>
  <c r="F7" i="9"/>
  <c r="B4" i="9"/>
  <c r="B3" i="9"/>
  <c r="B2" i="9"/>
  <c r="Q91" i="1" l="1"/>
  <c r="B5" i="9"/>
  <c r="F8" i="9"/>
  <c r="C9" i="5"/>
  <c r="C7" i="5"/>
  <c r="C6" i="5"/>
  <c r="C4" i="5"/>
  <c r="A1" i="8" a="1"/>
  <c r="A1" i="8" s="1"/>
  <c r="C8" i="5"/>
  <c r="C10" i="5"/>
  <c r="C11" i="5"/>
  <c r="C5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EDD08A-4E17-4F5C-A0C4-BA7AF9438241}" keepAlive="1" name="Query - SpaghettiActieOverzicht2024" description="Connection to the 'SpaghettiActieOverzicht2024' query in the workbook." type="5" refreshedVersion="8" background="1" saveData="1">
    <dbPr connection="Provider=Microsoft.Mashup.OleDb.1;Data Source=$Workbook$;Location=SpaghettiActieOverzicht2024;Extended Properties=&quot;&quot;" command="SELECT * FROM [SpaghettiActieOverzicht2024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<sst xmlns="http://schemas.openxmlformats.org/spreadsheetml/2006/main" count="666" uniqueCount="465">
  <si>
    <t>BestelNummer</t>
  </si>
  <si>
    <t>BestelDatum</t>
  </si>
  <si>
    <t>TotaalBedrag</t>
  </si>
  <si>
    <t>BetaalMethode</t>
  </si>
  <si>
    <t>BetalingOK</t>
  </si>
  <si>
    <t>Voornaam</t>
  </si>
  <si>
    <t>Familienaam</t>
  </si>
  <si>
    <t>EmailAdres</t>
  </si>
  <si>
    <t>TelefoonNummer</t>
  </si>
  <si>
    <t>Bolognese_0,3l</t>
  </si>
  <si>
    <t>Bolognese_1l</t>
  </si>
  <si>
    <t>Carbonara_0,3l</t>
  </si>
  <si>
    <t>Carbonara_1l</t>
  </si>
  <si>
    <t>Veggie_0,3l</t>
  </si>
  <si>
    <t>Veggie_1l</t>
  </si>
  <si>
    <t>2024-01-14T21:04:37</t>
  </si>
  <si>
    <t>Directe bankoverschrijving</t>
  </si>
  <si>
    <t>JA</t>
  </si>
  <si>
    <t>LaMa</t>
  </si>
  <si>
    <t>Vansteenkiste</t>
  </si>
  <si>
    <t>lama15@live.be</t>
  </si>
  <si>
    <t>051229625</t>
  </si>
  <si>
    <t>2024-01-15T22:20:09</t>
  </si>
  <si>
    <t>Bancontact</t>
  </si>
  <si>
    <t>Noömi</t>
  </si>
  <si>
    <t>Vandendriessche</t>
  </si>
  <si>
    <t>noomi.vandendriessche@hotmail.com</t>
  </si>
  <si>
    <t>0468478696</t>
  </si>
  <si>
    <t>2024-01-16T19:43:10</t>
  </si>
  <si>
    <t>Hanne</t>
  </si>
  <si>
    <t>Dewyspelaere</t>
  </si>
  <si>
    <t>hannedewyspelaere@hotmail.com</t>
  </si>
  <si>
    <t>0478491770</t>
  </si>
  <si>
    <t>2024-01-18T13:02:38</t>
  </si>
  <si>
    <t>Friede</t>
  </si>
  <si>
    <t>Duyck</t>
  </si>
  <si>
    <t>friededuyck@gmail.com</t>
  </si>
  <si>
    <t>0471 70 59 86</t>
  </si>
  <si>
    <t>2024-01-20T15:30:19</t>
  </si>
  <si>
    <t>Marion</t>
  </si>
  <si>
    <t>Weyhaeghe</t>
  </si>
  <si>
    <t>anjavdb@hotmail.com</t>
  </si>
  <si>
    <t>0496036561</t>
  </si>
  <si>
    <t>2024-01-23T14:23:51</t>
  </si>
  <si>
    <t>Alexandra</t>
  </si>
  <si>
    <t>Latruwe</t>
  </si>
  <si>
    <t>alexandra.latruwe@gmail.com</t>
  </si>
  <si>
    <t>0478327980</t>
  </si>
  <si>
    <t>2024-01-23T17:09:19</t>
  </si>
  <si>
    <t>Valérie</t>
  </si>
  <si>
    <t>Meert</t>
  </si>
  <si>
    <t>valeriemeert@gmail.com</t>
  </si>
  <si>
    <t>0478632371</t>
  </si>
  <si>
    <t>2024-01-26T21:06:14</t>
  </si>
  <si>
    <t>Liesbeth</t>
  </si>
  <si>
    <t>Deneir</t>
  </si>
  <si>
    <t>liesbethdeneir@hotmail.com</t>
  </si>
  <si>
    <t>0492946510</t>
  </si>
  <si>
    <t>2024-01-29T18:32:56</t>
  </si>
  <si>
    <t>Nathalie</t>
  </si>
  <si>
    <t>Vandenbulcke</t>
  </si>
  <si>
    <t>nathalievandenbulcke789@gmail.com</t>
  </si>
  <si>
    <t>+32493662300</t>
  </si>
  <si>
    <t>2024-01-29T18:38:59</t>
  </si>
  <si>
    <t>Lien</t>
  </si>
  <si>
    <t>Vansteelant</t>
  </si>
  <si>
    <t>lien.vansteelant@gmail.com</t>
  </si>
  <si>
    <t>0477612735</t>
  </si>
  <si>
    <t>2024-01-30T09:16:12</t>
  </si>
  <si>
    <t>lieven</t>
  </si>
  <si>
    <t>Develtere</t>
  </si>
  <si>
    <t>lieven.develtere@acd.eu</t>
  </si>
  <si>
    <t>+32475714488</t>
  </si>
  <si>
    <t>2024-01-30T14:07:04</t>
  </si>
  <si>
    <t>Kim</t>
  </si>
  <si>
    <t>Meulebrouck</t>
  </si>
  <si>
    <t>kim.meulebrouck@gmail.com</t>
  </si>
  <si>
    <t>0495766121</t>
  </si>
  <si>
    <t>2024-01-31T16:16:57</t>
  </si>
  <si>
    <t>karolien</t>
  </si>
  <si>
    <t>vandenheede</t>
  </si>
  <si>
    <t>vandenheede.karo@telenet.be</t>
  </si>
  <si>
    <t>0485491070</t>
  </si>
  <si>
    <t>2024-02-02T17:41:40</t>
  </si>
  <si>
    <t>Sarah</t>
  </si>
  <si>
    <t>De Lie</t>
  </si>
  <si>
    <t>sarahdelie@hotmail.com</t>
  </si>
  <si>
    <t>+32491303690</t>
  </si>
  <si>
    <t>2024-02-03T10:41:34</t>
  </si>
  <si>
    <t>Katy</t>
  </si>
  <si>
    <t>Vanpeteghem</t>
  </si>
  <si>
    <t>ticavp@gmail.com</t>
  </si>
  <si>
    <t>+32498816193</t>
  </si>
  <si>
    <t>2024-02-04T15:39:50</t>
  </si>
  <si>
    <t>Mieke</t>
  </si>
  <si>
    <t>Casteleyn</t>
  </si>
  <si>
    <t>miekecasteleyn@hotmail.com</t>
  </si>
  <si>
    <t>0472927818</t>
  </si>
  <si>
    <t>2024-02-04T16:22:52</t>
  </si>
  <si>
    <t>Josefien</t>
  </si>
  <si>
    <t>Vandepitte</t>
  </si>
  <si>
    <t>josefien_vandepitte@hotmail.com</t>
  </si>
  <si>
    <t>0478435451</t>
  </si>
  <si>
    <t>2024-02-04T21:42:57</t>
  </si>
  <si>
    <t>Els</t>
  </si>
  <si>
    <t>Guillemyn</t>
  </si>
  <si>
    <t>elsguilli@gmail.com</t>
  </si>
  <si>
    <t>0471110531</t>
  </si>
  <si>
    <t>2024-02-04T22:59:59</t>
  </si>
  <si>
    <t>Vandamme</t>
  </si>
  <si>
    <t>svandamme70@hotmail.com</t>
  </si>
  <si>
    <t>+32 474 22 08 23</t>
  </si>
  <si>
    <t>2024-02-05T21:37:41</t>
  </si>
  <si>
    <t>Ignace</t>
  </si>
  <si>
    <t>Vanhoorne</t>
  </si>
  <si>
    <t>ignacevanhoorne@hotmail.com</t>
  </si>
  <si>
    <t>0473837098</t>
  </si>
  <si>
    <t>2024-02-06T12:28:49</t>
  </si>
  <si>
    <t>Lara</t>
  </si>
  <si>
    <t>Elegeert</t>
  </si>
  <si>
    <t>lara.elegeert@gmail.com</t>
  </si>
  <si>
    <t>0473709116</t>
  </si>
  <si>
    <t>2024-02-06T12:30:59</t>
  </si>
  <si>
    <t>Brigitte</t>
  </si>
  <si>
    <t>Vanwalleghem</t>
  </si>
  <si>
    <t>little.brigitte@gmail.com</t>
  </si>
  <si>
    <t>+32472896118</t>
  </si>
  <si>
    <t>2024-02-06T14:16:31</t>
  </si>
  <si>
    <t>Marjolein</t>
  </si>
  <si>
    <t>Vandenbussche</t>
  </si>
  <si>
    <t>marjolein.miguel2@telenet.be</t>
  </si>
  <si>
    <t>0473724337</t>
  </si>
  <si>
    <t>2024-02-06T19:22:04</t>
  </si>
  <si>
    <t>Evi</t>
  </si>
  <si>
    <t>Leroy</t>
  </si>
  <si>
    <t>evileroy@live.be</t>
  </si>
  <si>
    <t>0477427823</t>
  </si>
  <si>
    <t>2024-02-07T11:35:53</t>
  </si>
  <si>
    <t>Thomas</t>
  </si>
  <si>
    <t>Bostoen</t>
  </si>
  <si>
    <t>thomasbostoen@hotmail.com</t>
  </si>
  <si>
    <t>+32498047023</t>
  </si>
  <si>
    <t>2024-02-07T14:06:57</t>
  </si>
  <si>
    <t>Janne</t>
  </si>
  <si>
    <t>Vannieuwenhuyse</t>
  </si>
  <si>
    <t>janne.vannieuwenhuyse@gmail.com</t>
  </si>
  <si>
    <t>0499919449</t>
  </si>
  <si>
    <t>2024-02-08T20:25:48</t>
  </si>
  <si>
    <t>Mariska</t>
  </si>
  <si>
    <t>Verstraete</t>
  </si>
  <si>
    <t>mariska_verstr@hotmail.com</t>
  </si>
  <si>
    <t>0496733334</t>
  </si>
  <si>
    <t>2024-02-10T10:31:40</t>
  </si>
  <si>
    <t>Ann</t>
  </si>
  <si>
    <t>Boudrez</t>
  </si>
  <si>
    <t>boudrezann@gmail.com</t>
  </si>
  <si>
    <t>0472959896</t>
  </si>
  <si>
    <t>2024-02-10T10:33:51</t>
  </si>
  <si>
    <t>2024-02-11T19:51:43</t>
  </si>
  <si>
    <t>NEE</t>
  </si>
  <si>
    <t>Emma</t>
  </si>
  <si>
    <t>Vandepoele</t>
  </si>
  <si>
    <t>emma.vandepoele@gmail.com</t>
  </si>
  <si>
    <t>0499126742</t>
  </si>
  <si>
    <t>2024-02-12T11:50:29</t>
  </si>
  <si>
    <t>Patrick</t>
  </si>
  <si>
    <t>Keysabyl</t>
  </si>
  <si>
    <t>patrick@keysabyl.be</t>
  </si>
  <si>
    <t>0497 57 57 58</t>
  </si>
  <si>
    <t>2024-02-12T17:33:31</t>
  </si>
  <si>
    <t>Aagje</t>
  </si>
  <si>
    <t>aagje.keysabyl@hotmail.com</t>
  </si>
  <si>
    <t>0497612668</t>
  </si>
  <si>
    <t>2024-02-13T13:49:13</t>
  </si>
  <si>
    <t>Baekelandt</t>
  </si>
  <si>
    <t>thomas.baekelandt@gmail.com</t>
  </si>
  <si>
    <t>0495223603</t>
  </si>
  <si>
    <t>2024-02-14T16:25:15</t>
  </si>
  <si>
    <t>Joke</t>
  </si>
  <si>
    <t>jokekeysabyl@hotmail.com</t>
  </si>
  <si>
    <t>0498523996</t>
  </si>
  <si>
    <t>2024-02-14T17:00:09</t>
  </si>
  <si>
    <t>Bieke</t>
  </si>
  <si>
    <t>biekekeysabyl@gmail.com</t>
  </si>
  <si>
    <t>+32494075546</t>
  </si>
  <si>
    <t>2024-02-14T21:12:56</t>
  </si>
  <si>
    <t>Pieter-Jan</t>
  </si>
  <si>
    <t>Blomme</t>
  </si>
  <si>
    <t>blommepieterjan@gmail.com</t>
  </si>
  <si>
    <t>493102425</t>
  </si>
  <si>
    <t>2024-02-14T21:51:35</t>
  </si>
  <si>
    <t>Waltraevens</t>
  </si>
  <si>
    <t>lienenpiet2006@gmail.com</t>
  </si>
  <si>
    <t>0495691718</t>
  </si>
  <si>
    <t>2024-02-14T22:12:56</t>
  </si>
  <si>
    <t>Ann-Sofie</t>
  </si>
  <si>
    <t>Vancoillie</t>
  </si>
  <si>
    <t>annsofievancoillie@hotmail.com</t>
  </si>
  <si>
    <t>0472969592</t>
  </si>
  <si>
    <t>2024-02-14T22:26:45</t>
  </si>
  <si>
    <t>Kristien</t>
  </si>
  <si>
    <t>Lamsens</t>
  </si>
  <si>
    <t>kristienlamsens@telenet.be</t>
  </si>
  <si>
    <t>0473529926</t>
  </si>
  <si>
    <t>2024-02-15T16:32:09</t>
  </si>
  <si>
    <t>Marie</t>
  </si>
  <si>
    <t>Decock</t>
  </si>
  <si>
    <t>mariedecock14@gmail.com</t>
  </si>
  <si>
    <t>0472940763</t>
  </si>
  <si>
    <t>2024-02-17T11:34:02</t>
  </si>
  <si>
    <t>Anja</t>
  </si>
  <si>
    <t>Willekens</t>
  </si>
  <si>
    <t>anja.willekens68@gmail.com</t>
  </si>
  <si>
    <t>+31473569128</t>
  </si>
  <si>
    <t>2024-02-17T14:00:35</t>
  </si>
  <si>
    <t>Peter</t>
  </si>
  <si>
    <t>Janssens</t>
  </si>
  <si>
    <t>janssens.brugghe@outlook.be</t>
  </si>
  <si>
    <t>+3251200647</t>
  </si>
  <si>
    <t>2024-02-18T09:46:55</t>
  </si>
  <si>
    <t>hanne.vandendriessche@gmail.com</t>
  </si>
  <si>
    <t>0497842682</t>
  </si>
  <si>
    <t>GratisSoubryPasta</t>
  </si>
  <si>
    <t>Volledige naam</t>
  </si>
  <si>
    <t>Kies een naam:</t>
  </si>
  <si>
    <t>Aantal bestellingen op naam:</t>
  </si>
  <si>
    <t># Bolognese (0,33l)</t>
  </si>
  <si>
    <t># Bolognese (1l)</t>
  </si>
  <si>
    <t># Carbonara (0,33l)</t>
  </si>
  <si>
    <t># Carbonara (1l)</t>
  </si>
  <si>
    <t># Veggie (0,3l)</t>
  </si>
  <si>
    <t># Soubry Pasta</t>
  </si>
  <si>
    <t># Veggie (1l)</t>
  </si>
  <si>
    <t>Bolognese</t>
  </si>
  <si>
    <t>Soort</t>
  </si>
  <si>
    <t>Volume verkocht (liter)</t>
  </si>
  <si>
    <t>Carbonara</t>
  </si>
  <si>
    <t>Veggie</t>
  </si>
  <si>
    <t>Verkocht</t>
  </si>
  <si>
    <t>Bolognese (1l)</t>
  </si>
  <si>
    <t>Bolognese (0,33 l)</t>
  </si>
  <si>
    <t>Carbonara (1l)</t>
  </si>
  <si>
    <t>Carbonara (0,33l)</t>
  </si>
  <si>
    <t>Veggie (1l)</t>
  </si>
  <si>
    <t>Veggie (0,33l)</t>
  </si>
  <si>
    <t>Total</t>
  </si>
  <si>
    <t>Artikel</t>
  </si>
  <si>
    <t>2024-02-18T15:28:59</t>
  </si>
  <si>
    <t>katrien</t>
  </si>
  <si>
    <t>vandamme</t>
  </si>
  <si>
    <t>vandamme.katrien@telenet.be</t>
  </si>
  <si>
    <t>0478445277</t>
  </si>
  <si>
    <t>2024-02-18T16:21:45</t>
  </si>
  <si>
    <t>Kirsten</t>
  </si>
  <si>
    <t>Gryspeert</t>
  </si>
  <si>
    <t>kirstengryspeert@hotmail.com</t>
  </si>
  <si>
    <t>0491 22 06 18</t>
  </si>
  <si>
    <t>2024-02-18T20:54:49</t>
  </si>
  <si>
    <t>Lotte</t>
  </si>
  <si>
    <t>Mallezie</t>
  </si>
  <si>
    <t>lotte.mallezie@hotmail.com</t>
  </si>
  <si>
    <t>+32497103633</t>
  </si>
  <si>
    <t>2024-02-18T21:32:45</t>
  </si>
  <si>
    <t>Katrijn</t>
  </si>
  <si>
    <t>katrijndeneir@hotmail.com</t>
  </si>
  <si>
    <t>0477809343</t>
  </si>
  <si>
    <t>2024-02-19T08:20:45</t>
  </si>
  <si>
    <t>Katrien</t>
  </si>
  <si>
    <t>Vanheule</t>
  </si>
  <si>
    <t>katrienvanheule@gmail.com</t>
  </si>
  <si>
    <t>0485525194</t>
  </si>
  <si>
    <t>2024-02-19T15:46:24</t>
  </si>
  <si>
    <t>Nicole</t>
  </si>
  <si>
    <t>Delamillieure</t>
  </si>
  <si>
    <t>ndelamillieure@hotmail.com</t>
  </si>
  <si>
    <t>0473423200</t>
  </si>
  <si>
    <t>2024-02-19T16:37:28</t>
  </si>
  <si>
    <t>Caroline</t>
  </si>
  <si>
    <t>Scheldeman</t>
  </si>
  <si>
    <t>caroline.scheldeman@telenet.be</t>
  </si>
  <si>
    <t>0496482994</t>
  </si>
  <si>
    <t>2024-02-19T20:38:36</t>
  </si>
  <si>
    <t>jokecasteleyn@hotmail.com</t>
  </si>
  <si>
    <t>0494541087</t>
  </si>
  <si>
    <t>2024-02-19T21:12:24</t>
  </si>
  <si>
    <t>Dries</t>
  </si>
  <si>
    <t>Lievens</t>
  </si>
  <si>
    <t>meester.dries@arkorum.net</t>
  </si>
  <si>
    <t>051/372033</t>
  </si>
  <si>
    <t>2024-02-20T00:42:05</t>
  </si>
  <si>
    <t>Tine</t>
  </si>
  <si>
    <t>Becue</t>
  </si>
  <si>
    <t>tine_becue@hotmail.com</t>
  </si>
  <si>
    <t>495166664</t>
  </si>
  <si>
    <t>2024-02-20T20:35:21</t>
  </si>
  <si>
    <t>Katleen</t>
  </si>
  <si>
    <t>D'Hondt</t>
  </si>
  <si>
    <t>goegebeur.dhondt@gmail.com</t>
  </si>
  <si>
    <t>+32468206079</t>
  </si>
  <si>
    <t>2024-02-20T21:40:16</t>
  </si>
  <si>
    <t>Debusschere</t>
  </si>
  <si>
    <t>debusschere.hanne@gmail.com</t>
  </si>
  <si>
    <t>0470950422</t>
  </si>
  <si>
    <t>2024-02-21T08:31:32</t>
  </si>
  <si>
    <t>Sylvia</t>
  </si>
  <si>
    <t>Halwyn</t>
  </si>
  <si>
    <t>sylviahalwyn@outlook.be</t>
  </si>
  <si>
    <t>0475862617</t>
  </si>
  <si>
    <t>2024-02-21T08:46:23</t>
  </si>
  <si>
    <t>Pol</t>
  </si>
  <si>
    <t>Bossuyt</t>
  </si>
  <si>
    <t>pol.bossuyt2@telenet.be</t>
  </si>
  <si>
    <t>0487451899</t>
  </si>
  <si>
    <t>2024-02-21T09:53:06</t>
  </si>
  <si>
    <t>Dieter</t>
  </si>
  <si>
    <t>Cuvelier</t>
  </si>
  <si>
    <t>dieter.cuvelier@telenet.be</t>
  </si>
  <si>
    <t>0476461273</t>
  </si>
  <si>
    <t>2024-02-21T11:36:49</t>
  </si>
  <si>
    <t>Iris</t>
  </si>
  <si>
    <t>Cracco</t>
  </si>
  <si>
    <t>iris.cracco@icloud.com</t>
  </si>
  <si>
    <t>0032496601206</t>
  </si>
  <si>
    <t>2024-02-21T11:49:58</t>
  </si>
  <si>
    <t>Eva</t>
  </si>
  <si>
    <t>Bouckaert</t>
  </si>
  <si>
    <t>eva.bouckaert1@telenet.be</t>
  </si>
  <si>
    <t>0486931272</t>
  </si>
  <si>
    <t>2024-02-21T12:09:19</t>
  </si>
  <si>
    <t>Peggy</t>
  </si>
  <si>
    <t>Cappelle</t>
  </si>
  <si>
    <t>peggy.cappelle@telenet.be</t>
  </si>
  <si>
    <t>0494225164</t>
  </si>
  <si>
    <t>2024-02-21T13:07:07</t>
  </si>
  <si>
    <t>Ann Sophie</t>
  </si>
  <si>
    <t>Verhack</t>
  </si>
  <si>
    <t>birgen.jansseune@gmail.com</t>
  </si>
  <si>
    <t>+32493436140</t>
  </si>
  <si>
    <t>2024-02-21T13:10:44</t>
  </si>
  <si>
    <t>Frank</t>
  </si>
  <si>
    <t>Develter</t>
  </si>
  <si>
    <t>louise.develter@icloud.com</t>
  </si>
  <si>
    <t>0476521773</t>
  </si>
  <si>
    <t>2024-02-21T15:26:44</t>
  </si>
  <si>
    <t>Heidi</t>
  </si>
  <si>
    <t>Noppe</t>
  </si>
  <si>
    <t>heidi.noppe1@gmail.com</t>
  </si>
  <si>
    <t>0473949018</t>
  </si>
  <si>
    <t>2024-02-21T16:31:50</t>
  </si>
  <si>
    <t>lievensmieke07@hotmail.com</t>
  </si>
  <si>
    <t>0474/127265</t>
  </si>
  <si>
    <t>2024-02-21T17:06:10</t>
  </si>
  <si>
    <t>Lies</t>
  </si>
  <si>
    <t>Vander Stichele</t>
  </si>
  <si>
    <t>vanderstichelelies@gmail.com</t>
  </si>
  <si>
    <t>0470241052</t>
  </si>
  <si>
    <t>2024-02-21T17:59:47</t>
  </si>
  <si>
    <t>Thomasbostoen@hotmail.com</t>
  </si>
  <si>
    <t>0498047023</t>
  </si>
  <si>
    <t>2024-02-21T20:41:44</t>
  </si>
  <si>
    <t>Tom</t>
  </si>
  <si>
    <t>Scharlaken</t>
  </si>
  <si>
    <t>tomkoopteenhuis@gmail.com</t>
  </si>
  <si>
    <t>0473420905</t>
  </si>
  <si>
    <t>2024-02-21T22:08:46</t>
  </si>
  <si>
    <t>Alex</t>
  </si>
  <si>
    <t>Vyncke</t>
  </si>
  <si>
    <t>alex.vyncke@gmail.com</t>
  </si>
  <si>
    <t>+32498281057</t>
  </si>
  <si>
    <t>2024-02-21T23:00:08</t>
  </si>
  <si>
    <t>Magalie</t>
  </si>
  <si>
    <t>Popelier</t>
  </si>
  <si>
    <t>magalie.popelier@gmail.com</t>
  </si>
  <si>
    <t>0496451465</t>
  </si>
  <si>
    <t>2024-02-21T23:20:30</t>
  </si>
  <si>
    <t>Petra</t>
  </si>
  <si>
    <t>Cobbaert</t>
  </si>
  <si>
    <t>petracobbaert@gmail.com</t>
  </si>
  <si>
    <t>+32491569809</t>
  </si>
  <si>
    <t>2024-02-22T00:44:35</t>
  </si>
  <si>
    <t>Griet</t>
  </si>
  <si>
    <t>Soetaert</t>
  </si>
  <si>
    <t>grietsoetaert@skynet.be</t>
  </si>
  <si>
    <t>0499297287</t>
  </si>
  <si>
    <t>2024-02-22T11:47:19</t>
  </si>
  <si>
    <t>Nancy</t>
  </si>
  <si>
    <t>De Fevere</t>
  </si>
  <si>
    <t>nancy.de.fevere25@gmail.com</t>
  </si>
  <si>
    <t>+32485423757</t>
  </si>
  <si>
    <t>2024-02-22T13:44:20</t>
  </si>
  <si>
    <t>Leen</t>
  </si>
  <si>
    <t>Vandeputte</t>
  </si>
  <si>
    <t>leen.vandeputte@outlook.be</t>
  </si>
  <si>
    <t>0479615640</t>
  </si>
  <si>
    <t>2024-02-22T15:32:20</t>
  </si>
  <si>
    <t>Elke</t>
  </si>
  <si>
    <t>cuvelierelke@hotmail.com</t>
  </si>
  <si>
    <t>+32473862457</t>
  </si>
  <si>
    <t>2024-02-23T08:00:54</t>
  </si>
  <si>
    <t>Liesbet</t>
  </si>
  <si>
    <t>Vanderghote</t>
  </si>
  <si>
    <t>liesbetvanderghote@gmail.com</t>
  </si>
  <si>
    <t>0474657118</t>
  </si>
  <si>
    <t>2024-02-23T08:13:26</t>
  </si>
  <si>
    <t>Ine</t>
  </si>
  <si>
    <t>Lobelle</t>
  </si>
  <si>
    <t>ine_lobelle@hotmail.com</t>
  </si>
  <si>
    <t>+32486678070</t>
  </si>
  <si>
    <t>2024-02-23T08:17:42</t>
  </si>
  <si>
    <t>Karolien</t>
  </si>
  <si>
    <t>Ghesquiere</t>
  </si>
  <si>
    <t>karolien.ghesquiere@outlook.com</t>
  </si>
  <si>
    <t>0475282645</t>
  </si>
  <si>
    <t>2024-02-23T08:37:51</t>
  </si>
  <si>
    <t>Evelyne</t>
  </si>
  <si>
    <t>Devisscher</t>
  </si>
  <si>
    <t>styledbyevelynedevisscher@gmail.com</t>
  </si>
  <si>
    <t>0478294149</t>
  </si>
  <si>
    <t>2024-02-23T10:22:02</t>
  </si>
  <si>
    <t>Hilde</t>
  </si>
  <si>
    <t>Mylle</t>
  </si>
  <si>
    <t>hilde.mylle@telenet.be</t>
  </si>
  <si>
    <t>0485396117</t>
  </si>
  <si>
    <t>2024-02-23T10:38:57</t>
  </si>
  <si>
    <t>Hermine</t>
  </si>
  <si>
    <t>Uytterhaegen</t>
  </si>
  <si>
    <t>hermine.derde@gmail.com</t>
  </si>
  <si>
    <t>+32477849030</t>
  </si>
  <si>
    <t>2024-02-23T12:15:42</t>
  </si>
  <si>
    <t>Krist</t>
  </si>
  <si>
    <t>Delaere</t>
  </si>
  <si>
    <t>kristdelaere@icloud.com</t>
  </si>
  <si>
    <t>0495641637</t>
  </si>
  <si>
    <t>2024-02-23T14:00:17</t>
  </si>
  <si>
    <t>Sophie</t>
  </si>
  <si>
    <t>Gerniers</t>
  </si>
  <si>
    <t>sophiegerniers@hotmail.com</t>
  </si>
  <si>
    <t>0476615900</t>
  </si>
  <si>
    <t>2024-02-23T14:08:30</t>
  </si>
  <si>
    <t>2024-02-23T14:31:20</t>
  </si>
  <si>
    <t>Elien</t>
  </si>
  <si>
    <t>Verbeke</t>
  </si>
  <si>
    <t>elienverbeke@hotmail.com</t>
  </si>
  <si>
    <t>0494894700</t>
  </si>
  <si>
    <t>2024-02-23T18:31:10</t>
  </si>
  <si>
    <t>Maaike</t>
  </si>
  <si>
    <t>Geerardyn</t>
  </si>
  <si>
    <t>maaikegeerardyn@gmail.com</t>
  </si>
  <si>
    <t>0499702657</t>
  </si>
  <si>
    <t>2024-02-23T18:48:45</t>
  </si>
  <si>
    <t>Johana</t>
  </si>
  <si>
    <t>Delgado Sánchez</t>
  </si>
  <si>
    <t>johanadelgadosanchez@gmail.com</t>
  </si>
  <si>
    <t>+32491645693</t>
  </si>
  <si>
    <t>2024-02-23T19:53:20</t>
  </si>
  <si>
    <t>Mia</t>
  </si>
  <si>
    <t>Declerck</t>
  </si>
  <si>
    <t>mia.declerck68@gmail.com</t>
  </si>
  <si>
    <t>0469/179606</t>
  </si>
  <si>
    <t>2024-02-23T20:06:25</t>
  </si>
  <si>
    <t>Jomme</t>
  </si>
  <si>
    <t>Houbaert</t>
  </si>
  <si>
    <t>jomme.houbaert@gmail.com</t>
  </si>
  <si>
    <t>0468244929</t>
  </si>
  <si>
    <t>Ann Boudrez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</si>
</sst>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#;#;\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44" fontId="4" fillId="0" borderId="0" applyFont="0" applyFill="0" applyBorder="0" applyAlignment="0" applyProtection="0"/>
  </cellStyleXfs>
  <cellXfs count="10">
    <xf numFmtId="0" fontId="0" fillId="0" borderId="0" xfId="0"/>
    <xf numFmtId="0" fontId="1" fillId="2" borderId="0" xfId="1"/>
    <xf numFmtId="0" fontId="2" fillId="3" borderId="1" xfId="2" applyBorder="1"/>
    <xf numFmtId="0" fontId="2" fillId="3" borderId="2" xfId="2" applyBorder="1"/>
    <xf numFmtId="0" fontId="3" fillId="0" borderId="0" xfId="0" applyFont="1"/>
    <xf numFmtId="0" fontId="3" fillId="4" borderId="0" xfId="0" applyFont="1" applyFill="1"/>
    <xf numFmtId="164" fontId="0" fillId="4" borderId="0" xfId="0" applyNumberFormat="1" applyFill="1"/>
    <xf numFmtId="164" fontId="0" fillId="0" borderId="0" xfId="0" applyNumberFormat="1"/>
    <xf numFmtId="0" fontId="0" fillId="0" borderId="0" xfId="0" applyNumberFormat="1"/>
    <xf numFmtId="44" fontId="0" fillId="0" borderId="0" xfId="3" applyFont="1"/>
  </cellXfs>
  <cellStyles count="4">
    <cellStyle name="Currency" xfId="3" builtinId="4"/>
    <cellStyle name="Good" xfId="1" builtinId="26"/>
    <cellStyle name="Neutral" xfId="2" builtinId="28"/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608648</xdr:colOff>
          <xdr:row>4</xdr:row>
          <xdr:rowOff>159067</xdr:rowOff>
        </xdr:from>
        <xdr:to>
          <xdr:col>4</xdr:col>
          <xdr:colOff>928688</xdr:colOff>
          <xdr:row>6</xdr:row>
          <xdr:rowOff>18097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nl-B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Afgehaald</a:t>
              </a:r>
            </a:p>
          </xdr:txBody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3AC08C-8563-433B-97C0-3820F305FC0E}" autoFormatId="16" applyNumberFormats="0" applyBorderFormats="0" applyFontFormats="0" applyPatternFormats="0" applyAlignmentFormats="0" applyWidthHeightFormats="0">
  <queryTableRefresh nextId="18" unboundColumnsRight="1">
    <queryTableFields count="17">
      <queryTableField id="1" name="BestelNummer" tableColumnId="1"/>
      <queryTableField id="2" name="BestelDatum" tableColumnId="2"/>
      <queryTableField id="3" name="TotaalBedrag" tableColumnId="3"/>
      <queryTableField id="4" name="BetaalMethode" tableColumnId="4"/>
      <queryTableField id="5" name="BetalingOK" tableColumnId="5"/>
      <queryTableField id="6" name="Voornaam" tableColumnId="6"/>
      <queryTableField id="7" name="Familienaam" tableColumnId="7"/>
      <queryTableField id="8" name="EmailAdres" tableColumnId="8"/>
      <queryTableField id="9" name="TelefoonNummer" tableColumnId="9"/>
      <queryTableField id="10" name="Bolognese_0,3l" tableColumnId="10"/>
      <queryTableField id="11" name="Bolognese_1l" tableColumnId="11"/>
      <queryTableField id="12" name="Carbonara_0,3l" tableColumnId="12"/>
      <queryTableField id="13" name="Carbonara_1l" tableColumnId="13"/>
      <queryTableField id="14" name="Veggie_0,3l" tableColumnId="14"/>
      <queryTableField id="15" name="Veggie_1l" tableColumnId="15"/>
      <queryTableField id="16" name="GratisSoubryPasta" tableColumnId="16"/>
      <queryTableField id="17" dataBound="0" tableColumnId="17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0EED17-0964-4362-BC09-A7AF471B8E81}" name="Table1" displayName="Table1" ref="A1:B5" totalsRowCount="1">
  <autoFilter ref="A1:B4" xr:uid="{950EED17-0964-4362-BC09-A7AF471B8E81}"/>
  <tableColumns count="2">
    <tableColumn id="1" xr3:uid="{E598BABC-C9B1-4A08-8F90-42F21498BF9F}" name="Soort" totalsRowLabel="Total"/>
    <tableColumn id="2" xr3:uid="{E1B4A1D4-848F-4DE3-BC7B-B530B552D92E}" name="Volume verkocht (liter)" totalsRowFunction="su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50CEE8-4F79-4358-B55B-84E75BA4EADA}" name="Table2" displayName="Table2" ref="E1:F8" totalsRowCount="1">
  <autoFilter ref="E1:F7" xr:uid="{2450CEE8-4F79-4358-B55B-84E75BA4EADA}"/>
  <tableColumns count="2">
    <tableColumn id="1" xr3:uid="{E87DB956-BCB8-4B05-868C-E8675252466D}" name="Artikel" totalsRowLabel="Total"/>
    <tableColumn id="2" xr3:uid="{EA394C26-8836-4D0D-B031-A18993851AC9}" name="Verkocht" totalsRowFunction="sum" dataDxfId="9" totalsRow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AD9DA8-3E75-407B-A72B-FA1483A76F00}" name="SpaghettiActieOverzicht2024" displayName="SpaghettiActieOverzicht2024" ref="A1:Q91" tableType="queryTable" totalsRowCount="1">
  <autoFilter ref="A1:Q90" xr:uid="{0DAD9DA8-3E75-407B-A72B-FA1483A76F00}"/>
  <sortState xmlns:xlrd2="http://schemas.microsoft.com/office/spreadsheetml/2017/richdata2" ref="A2:Q90">
    <sortCondition ref="A1:A90"/>
  </sortState>
  <tableColumns count="17">
    <tableColumn id="1" xr3:uid="{5CECF9F0-5427-4C7D-A5E7-7B1B761707FA}" uniqueName="1" name="BestelNummer" totalsRowLabel="Total" queryTableFieldId="1"/>
    <tableColumn id="2" xr3:uid="{F15B56EE-FA27-4715-A7DF-7CDFEB090CBE}" uniqueName="2" name="BestelDatum" queryTableFieldId="2" dataDxfId="7"/>
    <tableColumn id="3" xr3:uid="{6F861197-1E83-405C-9E40-E67BA9EAA83A}" uniqueName="3" name="TotaalBedrag" totalsRowFunction="sum" queryTableFieldId="3" dataCellStyle="Currency"/>
    <tableColumn id="4" xr3:uid="{4D641D52-732D-48EB-933A-D66645F4F14D}" uniqueName="4" name="BetaalMethode" queryTableFieldId="4" dataDxfId="6"/>
    <tableColumn id="5" xr3:uid="{389CC715-1A18-447D-9C74-07380A9CA069}" uniqueName="5" name="BetalingOK" queryTableFieldId="5" dataDxfId="5"/>
    <tableColumn id="6" xr3:uid="{F5C6EE80-55EC-4454-9597-30EB9C52B132}" uniqueName="6" name="Voornaam" queryTableFieldId="6" dataDxfId="4"/>
    <tableColumn id="7" xr3:uid="{6D4E5AB0-CB33-4ACD-86EF-8B4FE87F8684}" uniqueName="7" name="Familienaam" queryTableFieldId="7" dataDxfId="3"/>
    <tableColumn id="8" xr3:uid="{F90AC6E8-09CD-4C0C-8D43-3B9C169CF368}" uniqueName="8" name="EmailAdres" queryTableFieldId="8" dataDxfId="2"/>
    <tableColumn id="9" xr3:uid="{92F3221C-36F4-40C6-B420-B999F7E1D875}" uniqueName="9" name="TelefoonNummer" queryTableFieldId="9" dataDxfId="1"/>
    <tableColumn id="10" xr3:uid="{10C847D4-DB1B-48AA-BC94-726EE827055C}" uniqueName="10" name="Bolognese_0,3l" queryTableFieldId="10"/>
    <tableColumn id="11" xr3:uid="{6EF0CEA2-DE32-4BEB-B01D-0A10139BB2AA}" uniqueName="11" name="Bolognese_1l" queryTableFieldId="11"/>
    <tableColumn id="12" xr3:uid="{7F3457DA-C222-4D90-8206-5E5F6BA4C466}" uniqueName="12" name="Carbonara_0,3l" queryTableFieldId="12"/>
    <tableColumn id="13" xr3:uid="{E77BFD8A-48A2-477E-A602-75067636DA74}" uniqueName="13" name="Carbonara_1l" queryTableFieldId="13"/>
    <tableColumn id="14" xr3:uid="{D69CBE67-FBDB-4219-ACB2-3419459EB538}" uniqueName="14" name="Veggie_0,3l" queryTableFieldId="14"/>
    <tableColumn id="15" xr3:uid="{DD595D7D-620A-4AAB-8A5D-06A5B7FCA78D}" uniqueName="15" name="Veggie_1l" queryTableFieldId="15"/>
    <tableColumn id="16" xr3:uid="{A89EEF17-0E8B-4B08-B122-739A60BF5327}" uniqueName="16" name="GratisSoubryPasta" queryTableFieldId="16"/>
    <tableColumn id="17" xr3:uid="{168A0DE1-2C44-4EEF-B3DD-76EA7AFA8DBC}" uniqueName="17" name="Volledige naam" totalsRowFunction="count" queryTableFieldId="17" dataDxfId="0">
      <calculatedColumnFormula>_xlfn.CONCAT(SpaghettiActieOverzicht2024[[#This Row],[Voornaam]]," ",SpaghettiActieOverzicht2024[[#This Row],[Familienaam]])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F3CE-EE19-4DA0-9D53-E924E07DFC16}">
  <sheetPr codeName="Sheet1"/>
  <dimension ref="B2:C11"/>
  <sheetViews>
    <sheetView tabSelected="1" zoomScale="160" zoomScaleNormal="160" workbookViewId="0">
      <selection activeCell="G6" sqref="G6"/>
    </sheetView>
  </sheetViews>
  <sheetFormatPr defaultRowHeight="14.4" x14ac:dyDescent="0.3"/>
  <cols>
    <col min="2" max="2" width="27.44140625" bestFit="1" customWidth="1"/>
    <col min="3" max="3" width="32.33203125" customWidth="1"/>
    <col min="5" max="5" width="16.33203125" customWidth="1"/>
    <col min="7" max="7" width="26.5546875" bestFit="1" customWidth="1"/>
  </cols>
  <sheetData>
    <row r="2" spans="2:3" ht="15" thickBot="1" x14ac:dyDescent="0.35"/>
    <row r="3" spans="2:3" ht="15" thickBot="1" x14ac:dyDescent="0.35">
      <c r="B3" s="2" t="s">
        <v>224</v>
      </c>
      <c r="C3" s="3" t="s">
        <v>464</v>
      </c>
    </row>
    <row r="4" spans="2:3" x14ac:dyDescent="0.3">
      <c r="B4" s="1" t="s">
        <v>225</v>
      </c>
      <c r="C4" s="1">
        <f>COUNTIF(SpaghettiActieOverzicht2024[Volledige naam],C3)</f>
        <v>2</v>
      </c>
    </row>
    <row r="5" spans="2:3" x14ac:dyDescent="0.3">
      <c r="B5" s="5" t="s">
        <v>226</v>
      </c>
      <c r="C5" s="6">
        <f>SUMIF(SpaghettiActieOverzicht2024[Volledige naam],'Overzicht Per Klant'!C3,SpaghettiActieOverzicht2024[Bolognese_0,3l])</f>
        <v>0</v>
      </c>
    </row>
    <row r="6" spans="2:3" x14ac:dyDescent="0.3">
      <c r="B6" s="4" t="s">
        <v>227</v>
      </c>
      <c r="C6" s="7">
        <f>SUMIF(SpaghettiActieOverzicht2024[Volledige naam],'Overzicht Per Klant'!C3,SpaghettiActieOverzicht2024[Bolognese_1l])</f>
        <v>2</v>
      </c>
    </row>
    <row r="7" spans="2:3" x14ac:dyDescent="0.3">
      <c r="B7" s="5" t="s">
        <v>228</v>
      </c>
      <c r="C7" s="6">
        <f>SUMIF(SpaghettiActieOverzicht2024[Volledige naam],'Overzicht Per Klant'!C3,SpaghettiActieOverzicht2024[Carbonara_0,3l])</f>
        <v>0</v>
      </c>
    </row>
    <row r="8" spans="2:3" x14ac:dyDescent="0.3">
      <c r="B8" s="4" t="s">
        <v>229</v>
      </c>
      <c r="C8" s="7">
        <f>SUMIF(SpaghettiActieOverzicht2024[Volledige naam],'Overzicht Per Klant'!C3,SpaghettiActieOverzicht2024[Carbonara_1l])</f>
        <v>3</v>
      </c>
    </row>
    <row r="9" spans="2:3" x14ac:dyDescent="0.3">
      <c r="B9" s="5" t="s">
        <v>230</v>
      </c>
      <c r="C9" s="6">
        <f>SUMIF(SpaghettiActieOverzicht2024[Volledige naam],'Overzicht Per Klant'!C3,SpaghettiActieOverzicht2024[Veggie_0,3l])</f>
        <v>0</v>
      </c>
    </row>
    <row r="10" spans="2:3" x14ac:dyDescent="0.3">
      <c r="B10" s="4" t="s">
        <v>232</v>
      </c>
      <c r="C10" s="7">
        <f>SUMIF(SpaghettiActieOverzicht2024[Volledige naam],'Overzicht Per Klant'!C3,SpaghettiActieOverzicht2024[Veggie_1l])</f>
        <v>0</v>
      </c>
    </row>
    <row r="11" spans="2:3" x14ac:dyDescent="0.3">
      <c r="B11" s="5" t="s">
        <v>231</v>
      </c>
      <c r="C11" s="6">
        <f>SUMIF(SpaghettiActieOverzicht2024[Volledige naam],'Overzicht Per Klant'!C3,SpaghettiActieOverzicht2024[GratisSoubryPasta])</f>
        <v>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3" name="Check Box 2">
              <controlPr defaultSize="0" autoFill="0" autoLine="0" autoPict="0" macro="[0]!CheckBox2_Click">
                <anchor moveWithCells="1">
                  <from>
                    <xdr:col>3</xdr:col>
                    <xdr:colOff>609600</xdr:colOff>
                    <xdr:row>4</xdr:row>
                    <xdr:rowOff>160020</xdr:rowOff>
                  </from>
                  <to>
                    <xdr:col>4</xdr:col>
                    <xdr:colOff>929640</xdr:colOff>
                    <xdr:row>6</xdr:row>
                    <xdr:rowOff>15240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E20B296-6E8E-4FB0-A54A-69A0B84FFED7}">
          <x14:formula1>
            <xm:f>Names!$A:$A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DC51-48B3-4F58-8D9F-770DC42D4DEF}">
  <sheetPr codeName="Sheet2"/>
  <dimension ref="A1:F8"/>
  <sheetViews>
    <sheetView zoomScale="190" zoomScaleNormal="220" workbookViewId="0">
      <selection activeCell="D11" sqref="D11"/>
    </sheetView>
  </sheetViews>
  <sheetFormatPr defaultRowHeight="14.4" x14ac:dyDescent="0.3"/>
  <cols>
    <col min="1" max="1" width="10.33203125" bestFit="1" customWidth="1"/>
    <col min="2" max="2" width="24.44140625" bestFit="1" customWidth="1"/>
    <col min="5" max="5" width="16.88671875" bestFit="1" customWidth="1"/>
    <col min="6" max="6" width="11.33203125" bestFit="1" customWidth="1"/>
  </cols>
  <sheetData>
    <row r="1" spans="1:6" x14ac:dyDescent="0.3">
      <c r="A1" t="s">
        <v>234</v>
      </c>
      <c r="B1" t="s">
        <v>235</v>
      </c>
      <c r="E1" t="s">
        <v>246</v>
      </c>
      <c r="F1" t="s">
        <v>238</v>
      </c>
    </row>
    <row r="2" spans="1:6" x14ac:dyDescent="0.3">
      <c r="A2" t="s">
        <v>233</v>
      </c>
      <c r="B2">
        <f>SUM(SpaghettiActieOverzicht2024[Bolognese_1l]) + SUM(SpaghettiActieOverzicht2024[Bolognese_0,3l]) * 0.33</f>
        <v>123.95</v>
      </c>
      <c r="E2" t="s">
        <v>239</v>
      </c>
      <c r="F2" s="4">
        <f>SUM(SpaghettiActieOverzicht2024[Bolognese_1l])</f>
        <v>119</v>
      </c>
    </row>
    <row r="3" spans="1:6" x14ac:dyDescent="0.3">
      <c r="A3" t="s">
        <v>236</v>
      </c>
      <c r="B3">
        <f>SUM(SpaghettiActieOverzicht2024[Carbonara_1l] ) + SUM(SpaghettiActieOverzicht2024[Carbonara_0,3l]) * 0.33</f>
        <v>66.94</v>
      </c>
      <c r="E3" t="s">
        <v>240</v>
      </c>
      <c r="F3" s="4">
        <f>SUM(SpaghettiActieOverzicht2024[Bolognese_0,3l])</f>
        <v>15</v>
      </c>
    </row>
    <row r="4" spans="1:6" x14ac:dyDescent="0.3">
      <c r="A4" t="s">
        <v>237</v>
      </c>
      <c r="B4">
        <f>SUM(SpaghettiActieOverzicht2024[Veggie_1l]) + SUM(SpaghettiActieOverzicht2024[Veggie_0,3l]) * 0.33</f>
        <v>22.3</v>
      </c>
      <c r="E4" t="s">
        <v>241</v>
      </c>
      <c r="F4" s="4">
        <f>SUM(SpaghettiActieOverzicht2024[Carbonara_1l])</f>
        <v>61</v>
      </c>
    </row>
    <row r="5" spans="1:6" x14ac:dyDescent="0.3">
      <c r="A5" t="s">
        <v>245</v>
      </c>
      <c r="B5">
        <f>SUBTOTAL(109,Table1[Volume verkocht (liter)])</f>
        <v>213.19</v>
      </c>
      <c r="E5" t="s">
        <v>242</v>
      </c>
      <c r="F5" s="4">
        <f>SUM(SpaghettiActieOverzicht2024[Carbonara_0,3l])</f>
        <v>18</v>
      </c>
    </row>
    <row r="6" spans="1:6" x14ac:dyDescent="0.3">
      <c r="E6" t="s">
        <v>243</v>
      </c>
      <c r="F6" s="4">
        <f>SUM(SpaghettiActieOverzicht2024[Veggie_1l])</f>
        <v>19</v>
      </c>
    </row>
    <row r="7" spans="1:6" x14ac:dyDescent="0.3">
      <c r="E7" t="s">
        <v>244</v>
      </c>
      <c r="F7" s="4">
        <f>SUM(SpaghettiActieOverzicht2024[Veggie_0,3l])</f>
        <v>10</v>
      </c>
    </row>
    <row r="8" spans="1:6" x14ac:dyDescent="0.3">
      <c r="E8" t="s">
        <v>245</v>
      </c>
      <c r="F8" s="4">
        <f>SUBTOTAL(109,Table2[Verkocht])</f>
        <v>242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DBFB1-5B8B-4638-A235-4D86AB46BB24}">
  <sheetPr codeName="Sheet3"/>
  <dimension ref="A1:A86"/>
  <sheetViews>
    <sheetView workbookViewId="0">
      <selection activeCell="A45" sqref="A45"/>
    </sheetView>
  </sheetViews>
  <sheetFormatPr defaultRowHeight="14.4" x14ac:dyDescent="0.3"/>
  <cols>
    <col min="1" max="1" width="24.44140625" bestFit="1" customWidth="1"/>
  </cols>
  <sheetData>
    <row r="1" spans="1:1" x14ac:dyDescent="0.3">
      <c r="A1" t="str" cm="1">
        <f t="array" ref="A1:A86">_xlfn._xlws.SORT(_xlfn.UNIQUE(SpaghettiActieOverzicht2024[Volledige naam]))</f>
        <v>Aagje Keysabyl</v>
      </c>
    </row>
    <row r="2" spans="1:1" x14ac:dyDescent="0.3">
      <c r="A2" t="str">
        <v>Alex Vyncke</v>
      </c>
    </row>
    <row r="3" spans="1:1" x14ac:dyDescent="0.3">
      <c r="A3" t="str">
        <v>Alexandra Latruwe</v>
      </c>
    </row>
    <row r="4" spans="1:1" x14ac:dyDescent="0.3">
      <c r="A4" t="str">
        <v>Anja Willekens</v>
      </c>
    </row>
    <row r="5" spans="1:1" x14ac:dyDescent="0.3">
      <c r="A5" t="str">
        <v>Ann Boudrez</v>
      </c>
    </row>
    <row r="6" spans="1:1" x14ac:dyDescent="0.3">
      <c r="A6" t="str">
        <v>Ann Sophie Verhack</v>
      </c>
    </row>
    <row r="7" spans="1:1" x14ac:dyDescent="0.3">
      <c r="A7" t="str">
        <v>Ann-Sofie Vancoillie</v>
      </c>
    </row>
    <row r="8" spans="1:1" x14ac:dyDescent="0.3">
      <c r="A8" t="str">
        <v>Bieke Keysabyl</v>
      </c>
    </row>
    <row r="9" spans="1:1" x14ac:dyDescent="0.3">
      <c r="A9" t="str">
        <v>Brigitte Vanwalleghem</v>
      </c>
    </row>
    <row r="10" spans="1:1" x14ac:dyDescent="0.3">
      <c r="A10" t="str">
        <v>Caroline Scheldeman</v>
      </c>
    </row>
    <row r="11" spans="1:1" x14ac:dyDescent="0.3">
      <c r="A11" t="str">
        <v>Dieter Cuvelier</v>
      </c>
    </row>
    <row r="12" spans="1:1" x14ac:dyDescent="0.3">
      <c r="A12" t="str">
        <v>Dries Lievens</v>
      </c>
    </row>
    <row r="13" spans="1:1" x14ac:dyDescent="0.3">
      <c r="A13" t="str">
        <v>Elien Verbeke</v>
      </c>
    </row>
    <row r="14" spans="1:1" x14ac:dyDescent="0.3">
      <c r="A14" t="str">
        <v>Elke Cuvelier</v>
      </c>
    </row>
    <row r="15" spans="1:1" x14ac:dyDescent="0.3">
      <c r="A15" t="str">
        <v>Els Guillemyn</v>
      </c>
    </row>
    <row r="16" spans="1:1" x14ac:dyDescent="0.3">
      <c r="A16" t="str">
        <v>Emma Vandepoele</v>
      </c>
    </row>
    <row r="17" spans="1:1" x14ac:dyDescent="0.3">
      <c r="A17" t="str">
        <v>Eva Bouckaert</v>
      </c>
    </row>
    <row r="18" spans="1:1" x14ac:dyDescent="0.3">
      <c r="A18" t="str">
        <v>Evelyne Devisscher</v>
      </c>
    </row>
    <row r="19" spans="1:1" x14ac:dyDescent="0.3">
      <c r="A19" t="str">
        <v>Evi Leroy</v>
      </c>
    </row>
    <row r="20" spans="1:1" x14ac:dyDescent="0.3">
      <c r="A20" t="str">
        <v>Frank Develter</v>
      </c>
    </row>
    <row r="21" spans="1:1" x14ac:dyDescent="0.3">
      <c r="A21" t="str">
        <v>Friede Duyck</v>
      </c>
    </row>
    <row r="22" spans="1:1" x14ac:dyDescent="0.3">
      <c r="A22" t="str">
        <v>Griet Soetaert</v>
      </c>
    </row>
    <row r="23" spans="1:1" x14ac:dyDescent="0.3">
      <c r="A23" t="str">
        <v>Hanne Debusschere</v>
      </c>
    </row>
    <row r="24" spans="1:1" x14ac:dyDescent="0.3">
      <c r="A24" t="str">
        <v>Hanne Dewyspelaere</v>
      </c>
    </row>
    <row r="25" spans="1:1" x14ac:dyDescent="0.3">
      <c r="A25" t="str">
        <v>Hanne Vandendriessche</v>
      </c>
    </row>
    <row r="26" spans="1:1" x14ac:dyDescent="0.3">
      <c r="A26" t="str">
        <v>Heidi Noppe</v>
      </c>
    </row>
    <row r="27" spans="1:1" x14ac:dyDescent="0.3">
      <c r="A27" t="str">
        <v>Hermine Uytterhaegen</v>
      </c>
    </row>
    <row r="28" spans="1:1" x14ac:dyDescent="0.3">
      <c r="A28" t="str">
        <v>Hilde Mylle</v>
      </c>
    </row>
    <row r="29" spans="1:1" x14ac:dyDescent="0.3">
      <c r="A29" t="str">
        <v>Ignace Vanhoorne</v>
      </c>
    </row>
    <row r="30" spans="1:1" x14ac:dyDescent="0.3">
      <c r="A30" t="str">
        <v>Ine Lobelle</v>
      </c>
    </row>
    <row r="31" spans="1:1" x14ac:dyDescent="0.3">
      <c r="A31" t="str">
        <v>Iris Cracco</v>
      </c>
    </row>
    <row r="32" spans="1:1" x14ac:dyDescent="0.3">
      <c r="A32" t="str">
        <v>Janne Vannieuwenhuyse</v>
      </c>
    </row>
    <row r="33" spans="1:1" x14ac:dyDescent="0.3">
      <c r="A33" t="str">
        <v>Johana Delgado Sánchez</v>
      </c>
    </row>
    <row r="34" spans="1:1" x14ac:dyDescent="0.3">
      <c r="A34" t="str">
        <v>Joke Casteleyn</v>
      </c>
    </row>
    <row r="35" spans="1:1" x14ac:dyDescent="0.3">
      <c r="A35" t="str">
        <v>Joke Keysabyl</v>
      </c>
    </row>
    <row r="36" spans="1:1" x14ac:dyDescent="0.3">
      <c r="A36" t="str">
        <v>Jomme Houbaert</v>
      </c>
    </row>
    <row r="37" spans="1:1" x14ac:dyDescent="0.3">
      <c r="A37" t="str">
        <v>Josefien Vandepitte</v>
      </c>
    </row>
    <row r="38" spans="1:1" x14ac:dyDescent="0.3">
      <c r="A38" t="str">
        <v>Karolien Ghesquiere</v>
      </c>
    </row>
    <row r="39" spans="1:1" x14ac:dyDescent="0.3">
      <c r="A39" t="str">
        <v>karolien vandenheede</v>
      </c>
    </row>
    <row r="40" spans="1:1" x14ac:dyDescent="0.3">
      <c r="A40" t="str">
        <v>Katleen D'Hondt</v>
      </c>
    </row>
    <row r="41" spans="1:1" x14ac:dyDescent="0.3">
      <c r="A41" t="str">
        <v>katrien vandamme</v>
      </c>
    </row>
    <row r="42" spans="1:1" x14ac:dyDescent="0.3">
      <c r="A42" t="str">
        <v>Katrien Vanheule</v>
      </c>
    </row>
    <row r="43" spans="1:1" x14ac:dyDescent="0.3">
      <c r="A43" t="str">
        <v>Katrijn Deneir</v>
      </c>
    </row>
    <row r="44" spans="1:1" x14ac:dyDescent="0.3">
      <c r="A44" t="str">
        <v>Katy Vanpeteghem</v>
      </c>
    </row>
    <row r="45" spans="1:1" x14ac:dyDescent="0.3">
      <c r="A45" t="str">
        <v>Kim Meulebrouck</v>
      </c>
    </row>
    <row r="46" spans="1:1" x14ac:dyDescent="0.3">
      <c r="A46" t="str">
        <v>Kirsten Gryspeert</v>
      </c>
    </row>
    <row r="47" spans="1:1" x14ac:dyDescent="0.3">
      <c r="A47" t="str">
        <v>Krist Delaere</v>
      </c>
    </row>
    <row r="48" spans="1:1" x14ac:dyDescent="0.3">
      <c r="A48" t="str">
        <v>Kristien Lamsens</v>
      </c>
    </row>
    <row r="49" spans="1:1" x14ac:dyDescent="0.3">
      <c r="A49" t="str">
        <v>LaMa Vansteenkiste</v>
      </c>
    </row>
    <row r="50" spans="1:1" x14ac:dyDescent="0.3">
      <c r="A50" t="str">
        <v>Lara Elegeert</v>
      </c>
    </row>
    <row r="51" spans="1:1" x14ac:dyDescent="0.3">
      <c r="A51" t="str">
        <v>Leen Vandeputte</v>
      </c>
    </row>
    <row r="52" spans="1:1" x14ac:dyDescent="0.3">
      <c r="A52" t="str">
        <v>Lien Vansteelant</v>
      </c>
    </row>
    <row r="53" spans="1:1" x14ac:dyDescent="0.3">
      <c r="A53" t="str">
        <v>Lien Waltraevens</v>
      </c>
    </row>
    <row r="54" spans="1:1" x14ac:dyDescent="0.3">
      <c r="A54" t="str">
        <v>Lies Vander Stichele</v>
      </c>
    </row>
    <row r="55" spans="1:1" x14ac:dyDescent="0.3">
      <c r="A55" t="str">
        <v>Liesbet Vanderghote</v>
      </c>
    </row>
    <row r="56" spans="1:1" x14ac:dyDescent="0.3">
      <c r="A56" t="str">
        <v>Liesbeth Deneir</v>
      </c>
    </row>
    <row r="57" spans="1:1" x14ac:dyDescent="0.3">
      <c r="A57" t="str">
        <v>lieven Develtere</v>
      </c>
    </row>
    <row r="58" spans="1:1" x14ac:dyDescent="0.3">
      <c r="A58" t="str">
        <v>Lotte Mallezie</v>
      </c>
    </row>
    <row r="59" spans="1:1" x14ac:dyDescent="0.3">
      <c r="A59" t="str">
        <v>Maaike Geerardyn</v>
      </c>
    </row>
    <row r="60" spans="1:1" x14ac:dyDescent="0.3">
      <c r="A60" t="str">
        <v>Magalie Popelier</v>
      </c>
    </row>
    <row r="61" spans="1:1" x14ac:dyDescent="0.3">
      <c r="A61" t="str">
        <v>Marie Decock</v>
      </c>
    </row>
    <row r="62" spans="1:1" x14ac:dyDescent="0.3">
      <c r="A62" t="str">
        <v>Marion Weyhaeghe</v>
      </c>
    </row>
    <row r="63" spans="1:1" x14ac:dyDescent="0.3">
      <c r="A63" t="str">
        <v>Mariska Verstraete</v>
      </c>
    </row>
    <row r="64" spans="1:1" x14ac:dyDescent="0.3">
      <c r="A64" t="str">
        <v>Marjolein Vandenbussche</v>
      </c>
    </row>
    <row r="65" spans="1:1" x14ac:dyDescent="0.3">
      <c r="A65" t="str">
        <v>Mia Declerck</v>
      </c>
    </row>
    <row r="66" spans="1:1" x14ac:dyDescent="0.3">
      <c r="A66" t="str">
        <v>Mieke Casteleyn</v>
      </c>
    </row>
    <row r="67" spans="1:1" x14ac:dyDescent="0.3">
      <c r="A67" t="str">
        <v>Mieke Lievens</v>
      </c>
    </row>
    <row r="68" spans="1:1" x14ac:dyDescent="0.3">
      <c r="A68" t="str">
        <v>Nancy De Fevere</v>
      </c>
    </row>
    <row r="69" spans="1:1" x14ac:dyDescent="0.3">
      <c r="A69" t="str">
        <v>Nathalie Vandenbulcke</v>
      </c>
    </row>
    <row r="70" spans="1:1" x14ac:dyDescent="0.3">
      <c r="A70" t="str">
        <v>Nicole Delamillieure</v>
      </c>
    </row>
    <row r="71" spans="1:1" x14ac:dyDescent="0.3">
      <c r="A71" t="str">
        <v>Noömi Vandendriessche</v>
      </c>
    </row>
    <row r="72" spans="1:1" x14ac:dyDescent="0.3">
      <c r="A72" t="str">
        <v>Patrick Keysabyl</v>
      </c>
    </row>
    <row r="73" spans="1:1" x14ac:dyDescent="0.3">
      <c r="A73" t="str">
        <v>Peggy Cappelle</v>
      </c>
    </row>
    <row r="74" spans="1:1" x14ac:dyDescent="0.3">
      <c r="A74" t="str">
        <v>Peter Janssens</v>
      </c>
    </row>
    <row r="75" spans="1:1" x14ac:dyDescent="0.3">
      <c r="A75" t="str">
        <v>Petra Cobbaert</v>
      </c>
    </row>
    <row r="76" spans="1:1" x14ac:dyDescent="0.3">
      <c r="A76" t="str">
        <v>Pieter-Jan Blomme</v>
      </c>
    </row>
    <row r="77" spans="1:1" x14ac:dyDescent="0.3">
      <c r="A77" t="str">
        <v>Pol Bossuyt</v>
      </c>
    </row>
    <row r="78" spans="1:1" x14ac:dyDescent="0.3">
      <c r="A78" t="str">
        <v>Sarah De Lie</v>
      </c>
    </row>
    <row r="79" spans="1:1" x14ac:dyDescent="0.3">
      <c r="A79" t="str">
        <v>Sarah Vandamme</v>
      </c>
    </row>
    <row r="80" spans="1:1" x14ac:dyDescent="0.3">
      <c r="A80" t="str">
        <v>Sophie Gerniers</v>
      </c>
    </row>
    <row r="81" spans="1:1" x14ac:dyDescent="0.3">
      <c r="A81" t="str">
        <v>Sylvia Halwyn</v>
      </c>
    </row>
    <row r="82" spans="1:1" x14ac:dyDescent="0.3">
      <c r="A82" t="str">
        <v>Thomas Baekelandt</v>
      </c>
    </row>
    <row r="83" spans="1:1" x14ac:dyDescent="0.3">
      <c r="A83" t="str">
        <v>Thomas Bostoen</v>
      </c>
    </row>
    <row r="84" spans="1:1" x14ac:dyDescent="0.3">
      <c r="A84" t="str">
        <v>Tine Becue</v>
      </c>
    </row>
    <row r="85" spans="1:1" x14ac:dyDescent="0.3">
      <c r="A85" t="str">
        <v>Tom Scharlaken</v>
      </c>
    </row>
    <row r="86" spans="1:1" x14ac:dyDescent="0.3">
      <c r="A86" t="str">
        <v>Valérie Meert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Q91"/>
  <sheetViews>
    <sheetView zoomScale="64" zoomScaleNormal="115" workbookViewId="0">
      <selection activeCell="F1" sqref="F1"/>
    </sheetView>
  </sheetViews>
  <sheetFormatPr defaultRowHeight="14.4" x14ac:dyDescent="0.3"/>
  <cols>
    <col min="1" max="1" width="17.77734375" bestFit="1" customWidth="1"/>
    <col min="2" max="2" width="19.5546875" bestFit="1" customWidth="1"/>
    <col min="3" max="3" width="16.109375" bestFit="1" customWidth="1"/>
    <col min="4" max="4" width="26.5546875" bestFit="1" customWidth="1"/>
    <col min="5" max="5" width="14.33203125" bestFit="1" customWidth="1"/>
    <col min="6" max="6" width="13.44140625" bestFit="1" customWidth="1"/>
    <col min="7" max="7" width="19" bestFit="1" customWidth="1"/>
    <col min="8" max="8" width="39" bestFit="1" customWidth="1"/>
    <col min="9" max="9" width="19.88671875" bestFit="1" customWidth="1"/>
    <col min="10" max="10" width="17.77734375" bestFit="1" customWidth="1"/>
    <col min="11" max="11" width="16.109375" bestFit="1" customWidth="1"/>
    <col min="12" max="12" width="17.6640625" bestFit="1" customWidth="1"/>
    <col min="13" max="13" width="15.88671875" bestFit="1" customWidth="1"/>
    <col min="14" max="14" width="14.6640625" bestFit="1" customWidth="1"/>
    <col min="15" max="15" width="13.109375" bestFit="1" customWidth="1"/>
    <col min="16" max="16" width="20.5546875" bestFit="1" customWidth="1"/>
    <col min="17" max="17" width="26.5546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222</v>
      </c>
      <c r="Q1" t="s">
        <v>223</v>
      </c>
    </row>
    <row r="2" spans="1:17" x14ac:dyDescent="0.3">
      <c r="A2">
        <v>998</v>
      </c>
      <c r="B2" s="8" t="s">
        <v>15</v>
      </c>
      <c r="C2" s="9">
        <v>15</v>
      </c>
      <c r="D2" s="8" t="s">
        <v>16</v>
      </c>
      <c r="E2" s="8" t="s">
        <v>17</v>
      </c>
      <c r="F2" s="8" t="s">
        <v>18</v>
      </c>
      <c r="G2" s="8" t="s">
        <v>19</v>
      </c>
      <c r="H2" s="8" t="s">
        <v>20</v>
      </c>
      <c r="I2" s="8" t="s">
        <v>21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 s="8" t="str">
        <f>_xlfn.CONCAT(SpaghettiActieOverzicht2024[[#This Row],[Voornaam]]," ",SpaghettiActieOverzicht2024[[#This Row],[Familienaam]])</f>
        <v>LaMa Vansteenkiste</v>
      </c>
    </row>
    <row r="3" spans="1:17" x14ac:dyDescent="0.3">
      <c r="A3">
        <v>999</v>
      </c>
      <c r="B3" s="8" t="s">
        <v>22</v>
      </c>
      <c r="C3" s="9">
        <v>19.5</v>
      </c>
      <c r="D3" s="8" t="s">
        <v>23</v>
      </c>
      <c r="E3" s="8" t="s">
        <v>17</v>
      </c>
      <c r="F3" s="8" t="s">
        <v>24</v>
      </c>
      <c r="G3" s="8" t="s">
        <v>25</v>
      </c>
      <c r="H3" s="8" t="s">
        <v>26</v>
      </c>
      <c r="I3" s="8" t="s">
        <v>27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 s="8" t="str">
        <f>_xlfn.CONCAT(SpaghettiActieOverzicht2024[[#This Row],[Voornaam]]," ",SpaghettiActieOverzicht2024[[#This Row],[Familienaam]])</f>
        <v>Noömi Vandendriessche</v>
      </c>
    </row>
    <row r="4" spans="1:17" x14ac:dyDescent="0.3">
      <c r="A4">
        <v>1000</v>
      </c>
      <c r="B4" s="8" t="s">
        <v>28</v>
      </c>
      <c r="C4" s="9">
        <v>30</v>
      </c>
      <c r="D4" s="8" t="s">
        <v>23</v>
      </c>
      <c r="E4" s="8" t="s">
        <v>17</v>
      </c>
      <c r="F4" s="8" t="s">
        <v>29</v>
      </c>
      <c r="G4" s="8" t="s">
        <v>30</v>
      </c>
      <c r="H4" s="8" t="s">
        <v>31</v>
      </c>
      <c r="I4" s="8" t="s">
        <v>32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2</v>
      </c>
      <c r="Q4" s="8" t="str">
        <f>_xlfn.CONCAT(SpaghettiActieOverzicht2024[[#This Row],[Voornaam]]," ",SpaghettiActieOverzicht2024[[#This Row],[Familienaam]])</f>
        <v>Hanne Dewyspelaere</v>
      </c>
    </row>
    <row r="5" spans="1:17" x14ac:dyDescent="0.3">
      <c r="A5">
        <v>1001</v>
      </c>
      <c r="B5" s="8" t="s">
        <v>33</v>
      </c>
      <c r="C5" s="9">
        <v>30</v>
      </c>
      <c r="D5" s="8" t="s">
        <v>23</v>
      </c>
      <c r="E5" s="8" t="s">
        <v>17</v>
      </c>
      <c r="F5" s="8" t="s">
        <v>34</v>
      </c>
      <c r="G5" s="8" t="s">
        <v>35</v>
      </c>
      <c r="H5" s="8" t="s">
        <v>36</v>
      </c>
      <c r="I5" s="8" t="s">
        <v>37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2</v>
      </c>
      <c r="Q5" s="8" t="str">
        <f>_xlfn.CONCAT(SpaghettiActieOverzicht2024[[#This Row],[Voornaam]]," ",SpaghettiActieOverzicht2024[[#This Row],[Familienaam]])</f>
        <v>Friede Duyck</v>
      </c>
    </row>
    <row r="6" spans="1:17" x14ac:dyDescent="0.3">
      <c r="A6">
        <v>1003</v>
      </c>
      <c r="B6" s="8" t="s">
        <v>38</v>
      </c>
      <c r="C6" s="9">
        <v>30</v>
      </c>
      <c r="D6" s="8" t="s">
        <v>23</v>
      </c>
      <c r="E6" s="8" t="s">
        <v>17</v>
      </c>
      <c r="F6" s="8" t="s">
        <v>39</v>
      </c>
      <c r="G6" s="8" t="s">
        <v>40</v>
      </c>
      <c r="H6" s="8" t="s">
        <v>41</v>
      </c>
      <c r="I6" s="8" t="s">
        <v>42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2</v>
      </c>
      <c r="Q6" s="8" t="str">
        <f>_xlfn.CONCAT(SpaghettiActieOverzicht2024[[#This Row],[Voornaam]]," ",SpaghettiActieOverzicht2024[[#This Row],[Familienaam]])</f>
        <v>Marion Weyhaeghe</v>
      </c>
    </row>
    <row r="7" spans="1:17" x14ac:dyDescent="0.3">
      <c r="A7">
        <v>1004</v>
      </c>
      <c r="B7" s="8" t="s">
        <v>43</v>
      </c>
      <c r="C7" s="9">
        <v>30</v>
      </c>
      <c r="D7" s="8" t="s">
        <v>23</v>
      </c>
      <c r="E7" s="8" t="s">
        <v>17</v>
      </c>
      <c r="F7" s="8" t="s">
        <v>44</v>
      </c>
      <c r="G7" s="8" t="s">
        <v>45</v>
      </c>
      <c r="H7" s="8" t="s">
        <v>46</v>
      </c>
      <c r="I7" s="8" t="s">
        <v>47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2</v>
      </c>
      <c r="Q7" s="8" t="str">
        <f>_xlfn.CONCAT(SpaghettiActieOverzicht2024[[#This Row],[Voornaam]]," ",SpaghettiActieOverzicht2024[[#This Row],[Familienaam]])</f>
        <v>Alexandra Latruwe</v>
      </c>
    </row>
    <row r="8" spans="1:17" x14ac:dyDescent="0.3">
      <c r="A8">
        <v>1005</v>
      </c>
      <c r="B8" s="8" t="s">
        <v>48</v>
      </c>
      <c r="C8" s="9">
        <v>30</v>
      </c>
      <c r="D8" s="8" t="s">
        <v>23</v>
      </c>
      <c r="E8" s="8" t="s">
        <v>17</v>
      </c>
      <c r="F8" s="8" t="s">
        <v>49</v>
      </c>
      <c r="G8" s="8" t="s">
        <v>50</v>
      </c>
      <c r="H8" s="8" t="s">
        <v>51</v>
      </c>
      <c r="I8" s="8" t="s">
        <v>52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2</v>
      </c>
      <c r="Q8" s="8" t="str">
        <f>_xlfn.CONCAT(SpaghettiActieOverzicht2024[[#This Row],[Voornaam]]," ",SpaghettiActieOverzicht2024[[#This Row],[Familienaam]])</f>
        <v>Valérie Meert</v>
      </c>
    </row>
    <row r="9" spans="1:17" x14ac:dyDescent="0.3">
      <c r="A9">
        <v>1006</v>
      </c>
      <c r="B9" s="8" t="s">
        <v>53</v>
      </c>
      <c r="C9" s="9">
        <v>94.5</v>
      </c>
      <c r="D9" s="8" t="s">
        <v>23</v>
      </c>
      <c r="E9" s="8" t="s">
        <v>17</v>
      </c>
      <c r="F9" s="8" t="s">
        <v>54</v>
      </c>
      <c r="G9" s="8" t="s">
        <v>55</v>
      </c>
      <c r="H9" s="8" t="s">
        <v>56</v>
      </c>
      <c r="I9" s="8" t="s">
        <v>57</v>
      </c>
      <c r="J9">
        <v>2</v>
      </c>
      <c r="K9">
        <v>4</v>
      </c>
      <c r="L9">
        <v>1</v>
      </c>
      <c r="M9">
        <v>1</v>
      </c>
      <c r="N9">
        <v>0</v>
      </c>
      <c r="O9">
        <v>0</v>
      </c>
      <c r="P9">
        <v>6</v>
      </c>
      <c r="Q9" s="8" t="str">
        <f>_xlfn.CONCAT(SpaghettiActieOverzicht2024[[#This Row],[Voornaam]]," ",SpaghettiActieOverzicht2024[[#This Row],[Familienaam]])</f>
        <v>Liesbeth Deneir</v>
      </c>
    </row>
    <row r="10" spans="1:17" x14ac:dyDescent="0.3">
      <c r="A10">
        <v>1007</v>
      </c>
      <c r="B10" s="8" t="s">
        <v>58</v>
      </c>
      <c r="C10" s="9">
        <v>45</v>
      </c>
      <c r="D10" s="8" t="s">
        <v>23</v>
      </c>
      <c r="E10" s="8" t="s">
        <v>17</v>
      </c>
      <c r="F10" s="8" t="s">
        <v>59</v>
      </c>
      <c r="G10" s="8" t="s">
        <v>60</v>
      </c>
      <c r="H10" s="8" t="s">
        <v>61</v>
      </c>
      <c r="I10" s="8" t="s">
        <v>62</v>
      </c>
      <c r="J10">
        <v>0</v>
      </c>
      <c r="K10">
        <v>0</v>
      </c>
      <c r="L10">
        <v>0</v>
      </c>
      <c r="M10">
        <v>3</v>
      </c>
      <c r="N10">
        <v>0</v>
      </c>
      <c r="O10">
        <v>0</v>
      </c>
      <c r="P10">
        <v>3</v>
      </c>
      <c r="Q10" s="8" t="str">
        <f>_xlfn.CONCAT(SpaghettiActieOverzicht2024[[#This Row],[Voornaam]]," ",SpaghettiActieOverzicht2024[[#This Row],[Familienaam]])</f>
        <v>Nathalie Vandenbulcke</v>
      </c>
    </row>
    <row r="11" spans="1:17" x14ac:dyDescent="0.3">
      <c r="A11">
        <v>1008</v>
      </c>
      <c r="B11" s="8" t="s">
        <v>63</v>
      </c>
      <c r="C11" s="9">
        <v>15</v>
      </c>
      <c r="D11" s="8" t="s">
        <v>23</v>
      </c>
      <c r="E11" s="8" t="s">
        <v>17</v>
      </c>
      <c r="F11" s="8" t="s">
        <v>64</v>
      </c>
      <c r="G11" s="8" t="s">
        <v>65</v>
      </c>
      <c r="H11" s="8" t="s">
        <v>66</v>
      </c>
      <c r="I11" s="8" t="s">
        <v>67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 s="8" t="str">
        <f>_xlfn.CONCAT(SpaghettiActieOverzicht2024[[#This Row],[Voornaam]]," ",SpaghettiActieOverzicht2024[[#This Row],[Familienaam]])</f>
        <v>Lien Vansteelant</v>
      </c>
    </row>
    <row r="12" spans="1:17" x14ac:dyDescent="0.3">
      <c r="A12">
        <v>1009</v>
      </c>
      <c r="B12" s="8" t="s">
        <v>68</v>
      </c>
      <c r="C12" s="9">
        <v>15</v>
      </c>
      <c r="D12" s="8" t="s">
        <v>23</v>
      </c>
      <c r="E12" s="8" t="s">
        <v>17</v>
      </c>
      <c r="F12" s="8" t="s">
        <v>69</v>
      </c>
      <c r="G12" s="8" t="s">
        <v>70</v>
      </c>
      <c r="H12" s="8" t="s">
        <v>71</v>
      </c>
      <c r="I12" s="8" t="s">
        <v>72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 s="8" t="str">
        <f>_xlfn.CONCAT(SpaghettiActieOverzicht2024[[#This Row],[Voornaam]]," ",SpaghettiActieOverzicht2024[[#This Row],[Familienaam]])</f>
        <v>lieven Develtere</v>
      </c>
    </row>
    <row r="13" spans="1:17" x14ac:dyDescent="0.3">
      <c r="A13">
        <v>1010</v>
      </c>
      <c r="B13" s="8" t="s">
        <v>73</v>
      </c>
      <c r="C13" s="9">
        <v>30</v>
      </c>
      <c r="D13" s="8" t="s">
        <v>23</v>
      </c>
      <c r="E13" s="8" t="s">
        <v>17</v>
      </c>
      <c r="F13" s="8" t="s">
        <v>74</v>
      </c>
      <c r="G13" s="8" t="s">
        <v>75</v>
      </c>
      <c r="H13" s="8" t="s">
        <v>76</v>
      </c>
      <c r="I13" s="8" t="s">
        <v>77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2</v>
      </c>
      <c r="Q13" s="8" t="str">
        <f>_xlfn.CONCAT(SpaghettiActieOverzicht2024[[#This Row],[Voornaam]]," ",SpaghettiActieOverzicht2024[[#This Row],[Familienaam]])</f>
        <v>Kim Meulebrouck</v>
      </c>
    </row>
    <row r="14" spans="1:17" x14ac:dyDescent="0.3">
      <c r="A14">
        <v>1012</v>
      </c>
      <c r="B14" s="8" t="s">
        <v>78</v>
      </c>
      <c r="C14" s="9">
        <v>30</v>
      </c>
      <c r="D14" s="8" t="s">
        <v>23</v>
      </c>
      <c r="E14" s="8" t="s">
        <v>17</v>
      </c>
      <c r="F14" s="8" t="s">
        <v>79</v>
      </c>
      <c r="G14" s="8" t="s">
        <v>80</v>
      </c>
      <c r="H14" s="8" t="s">
        <v>81</v>
      </c>
      <c r="I14" s="8" t="s">
        <v>82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2</v>
      </c>
      <c r="Q14" s="8" t="str">
        <f>_xlfn.CONCAT(SpaghettiActieOverzicht2024[[#This Row],[Voornaam]]," ",SpaghettiActieOverzicht2024[[#This Row],[Familienaam]])</f>
        <v>karolien vandenheede</v>
      </c>
    </row>
    <row r="15" spans="1:17" x14ac:dyDescent="0.3">
      <c r="A15">
        <v>1013</v>
      </c>
      <c r="B15" s="8" t="s">
        <v>83</v>
      </c>
      <c r="C15" s="9">
        <v>30</v>
      </c>
      <c r="D15" s="8" t="s">
        <v>23</v>
      </c>
      <c r="E15" s="8" t="s">
        <v>17</v>
      </c>
      <c r="F15" s="8" t="s">
        <v>84</v>
      </c>
      <c r="G15" s="8" t="s">
        <v>85</v>
      </c>
      <c r="H15" s="8" t="s">
        <v>86</v>
      </c>
      <c r="I15" s="8" t="s">
        <v>87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2</v>
      </c>
      <c r="Q15" s="8" t="str">
        <f>_xlfn.CONCAT(SpaghettiActieOverzicht2024[[#This Row],[Voornaam]]," ",SpaghettiActieOverzicht2024[[#This Row],[Familienaam]])</f>
        <v>Sarah De Lie</v>
      </c>
    </row>
    <row r="16" spans="1:17" x14ac:dyDescent="0.3">
      <c r="A16">
        <v>1014</v>
      </c>
      <c r="B16" s="8" t="s">
        <v>88</v>
      </c>
      <c r="C16" s="9">
        <v>19.5</v>
      </c>
      <c r="D16" s="8" t="s">
        <v>23</v>
      </c>
      <c r="E16" s="8" t="s">
        <v>17</v>
      </c>
      <c r="F16" s="8" t="s">
        <v>89</v>
      </c>
      <c r="G16" s="8" t="s">
        <v>90</v>
      </c>
      <c r="H16" s="8" t="s">
        <v>91</v>
      </c>
      <c r="I16" s="8" t="s">
        <v>92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 s="8" t="str">
        <f>_xlfn.CONCAT(SpaghettiActieOverzicht2024[[#This Row],[Voornaam]]," ",SpaghettiActieOverzicht2024[[#This Row],[Familienaam]])</f>
        <v>Katy Vanpeteghem</v>
      </c>
    </row>
    <row r="17" spans="1:17" x14ac:dyDescent="0.3">
      <c r="A17">
        <v>1015</v>
      </c>
      <c r="B17" s="8" t="s">
        <v>93</v>
      </c>
      <c r="C17" s="9">
        <v>45</v>
      </c>
      <c r="D17" s="8" t="s">
        <v>23</v>
      </c>
      <c r="E17" s="8" t="s">
        <v>17</v>
      </c>
      <c r="F17" s="8" t="s">
        <v>94</v>
      </c>
      <c r="G17" s="8" t="s">
        <v>95</v>
      </c>
      <c r="H17" s="8" t="s">
        <v>96</v>
      </c>
      <c r="I17" s="8" t="s">
        <v>97</v>
      </c>
      <c r="J17">
        <v>0</v>
      </c>
      <c r="K17">
        <v>1</v>
      </c>
      <c r="L17">
        <v>0</v>
      </c>
      <c r="M17">
        <v>1</v>
      </c>
      <c r="N17">
        <v>0</v>
      </c>
      <c r="O17">
        <v>1</v>
      </c>
      <c r="P17">
        <v>3</v>
      </c>
      <c r="Q17" s="8" t="str">
        <f>_xlfn.CONCAT(SpaghettiActieOverzicht2024[[#This Row],[Voornaam]]," ",SpaghettiActieOverzicht2024[[#This Row],[Familienaam]])</f>
        <v>Mieke Casteleyn</v>
      </c>
    </row>
    <row r="18" spans="1:17" x14ac:dyDescent="0.3">
      <c r="A18">
        <v>1016</v>
      </c>
      <c r="B18" s="8" t="s">
        <v>98</v>
      </c>
      <c r="C18" s="9">
        <v>120</v>
      </c>
      <c r="D18" s="8" t="s">
        <v>23</v>
      </c>
      <c r="E18" s="8" t="s">
        <v>17</v>
      </c>
      <c r="F18" s="8" t="s">
        <v>99</v>
      </c>
      <c r="G18" s="8" t="s">
        <v>100</v>
      </c>
      <c r="H18" s="8" t="s">
        <v>101</v>
      </c>
      <c r="I18" s="8" t="s">
        <v>102</v>
      </c>
      <c r="J18">
        <v>0</v>
      </c>
      <c r="K18">
        <v>4</v>
      </c>
      <c r="L18">
        <v>0</v>
      </c>
      <c r="M18">
        <v>3</v>
      </c>
      <c r="N18">
        <v>0</v>
      </c>
      <c r="O18">
        <v>1</v>
      </c>
      <c r="P18">
        <v>8</v>
      </c>
      <c r="Q18" s="8" t="str">
        <f>_xlfn.CONCAT(SpaghettiActieOverzicht2024[[#This Row],[Voornaam]]," ",SpaghettiActieOverzicht2024[[#This Row],[Familienaam]])</f>
        <v>Josefien Vandepitte</v>
      </c>
    </row>
    <row r="19" spans="1:17" x14ac:dyDescent="0.3">
      <c r="A19">
        <v>1017</v>
      </c>
      <c r="B19" s="8" t="s">
        <v>103</v>
      </c>
      <c r="C19" s="9">
        <v>15</v>
      </c>
      <c r="D19" s="8" t="s">
        <v>23</v>
      </c>
      <c r="E19" s="8" t="s">
        <v>17</v>
      </c>
      <c r="F19" s="8" t="s">
        <v>104</v>
      </c>
      <c r="G19" s="8" t="s">
        <v>105</v>
      </c>
      <c r="H19" s="8" t="s">
        <v>106</v>
      </c>
      <c r="I19" s="8" t="s">
        <v>107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 s="8" t="str">
        <f>_xlfn.CONCAT(SpaghettiActieOverzicht2024[[#This Row],[Voornaam]]," ",SpaghettiActieOverzicht2024[[#This Row],[Familienaam]])</f>
        <v>Els Guillemyn</v>
      </c>
    </row>
    <row r="20" spans="1:17" x14ac:dyDescent="0.3">
      <c r="A20">
        <v>1018</v>
      </c>
      <c r="B20" s="8" t="s">
        <v>108</v>
      </c>
      <c r="C20" s="9">
        <v>60</v>
      </c>
      <c r="D20" s="8" t="s">
        <v>23</v>
      </c>
      <c r="E20" s="8" t="s">
        <v>17</v>
      </c>
      <c r="F20" s="8" t="s">
        <v>84</v>
      </c>
      <c r="G20" s="8" t="s">
        <v>109</v>
      </c>
      <c r="H20" s="8" t="s">
        <v>110</v>
      </c>
      <c r="I20" s="8" t="s">
        <v>111</v>
      </c>
      <c r="J20">
        <v>0</v>
      </c>
      <c r="K20">
        <v>4</v>
      </c>
      <c r="L20">
        <v>0</v>
      </c>
      <c r="M20">
        <v>0</v>
      </c>
      <c r="N20">
        <v>0</v>
      </c>
      <c r="O20">
        <v>0</v>
      </c>
      <c r="P20">
        <v>4</v>
      </c>
      <c r="Q20" s="8" t="str">
        <f>_xlfn.CONCAT(SpaghettiActieOverzicht2024[[#This Row],[Voornaam]]," ",SpaghettiActieOverzicht2024[[#This Row],[Familienaam]])</f>
        <v>Sarah Vandamme</v>
      </c>
    </row>
    <row r="21" spans="1:17" x14ac:dyDescent="0.3">
      <c r="A21">
        <v>1019</v>
      </c>
      <c r="B21" s="8" t="s">
        <v>112</v>
      </c>
      <c r="C21" s="9">
        <v>69</v>
      </c>
      <c r="D21" s="8" t="s">
        <v>23</v>
      </c>
      <c r="E21" s="8" t="s">
        <v>17</v>
      </c>
      <c r="F21" s="8" t="s">
        <v>113</v>
      </c>
      <c r="G21" s="8" t="s">
        <v>114</v>
      </c>
      <c r="H21" s="8" t="s">
        <v>115</v>
      </c>
      <c r="I21" s="8" t="s">
        <v>116</v>
      </c>
      <c r="J21">
        <v>2</v>
      </c>
      <c r="K21">
        <v>2</v>
      </c>
      <c r="L21">
        <v>4</v>
      </c>
      <c r="M21">
        <v>0</v>
      </c>
      <c r="N21">
        <v>0</v>
      </c>
      <c r="O21">
        <v>0</v>
      </c>
      <c r="P21">
        <v>4</v>
      </c>
      <c r="Q21" s="8" t="str">
        <f>_xlfn.CONCAT(SpaghettiActieOverzicht2024[[#This Row],[Voornaam]]," ",SpaghettiActieOverzicht2024[[#This Row],[Familienaam]])</f>
        <v>Ignace Vanhoorne</v>
      </c>
    </row>
    <row r="22" spans="1:17" x14ac:dyDescent="0.3">
      <c r="A22">
        <v>1020</v>
      </c>
      <c r="B22" s="8" t="s">
        <v>117</v>
      </c>
      <c r="C22" s="9">
        <v>60</v>
      </c>
      <c r="D22" s="8" t="s">
        <v>23</v>
      </c>
      <c r="E22" s="8" t="s">
        <v>17</v>
      </c>
      <c r="F22" s="8" t="s">
        <v>118</v>
      </c>
      <c r="G22" s="8" t="s">
        <v>119</v>
      </c>
      <c r="H22" s="8" t="s">
        <v>120</v>
      </c>
      <c r="I22" s="8" t="s">
        <v>121</v>
      </c>
      <c r="J22">
        <v>0</v>
      </c>
      <c r="K22">
        <v>2</v>
      </c>
      <c r="L22">
        <v>0</v>
      </c>
      <c r="M22">
        <v>2</v>
      </c>
      <c r="N22">
        <v>0</v>
      </c>
      <c r="O22">
        <v>0</v>
      </c>
      <c r="P22">
        <v>4</v>
      </c>
      <c r="Q22" s="8" t="str">
        <f>_xlfn.CONCAT(SpaghettiActieOverzicht2024[[#This Row],[Voornaam]]," ",SpaghettiActieOverzicht2024[[#This Row],[Familienaam]])</f>
        <v>Lara Elegeert</v>
      </c>
    </row>
    <row r="23" spans="1:17" x14ac:dyDescent="0.3">
      <c r="A23">
        <v>1021</v>
      </c>
      <c r="B23" s="8" t="s">
        <v>122</v>
      </c>
      <c r="C23" s="9">
        <v>6.5</v>
      </c>
      <c r="D23" s="8" t="s">
        <v>23</v>
      </c>
      <c r="E23" s="8" t="s">
        <v>17</v>
      </c>
      <c r="F23" s="8" t="s">
        <v>123</v>
      </c>
      <c r="G23" s="8" t="s">
        <v>124</v>
      </c>
      <c r="H23" s="8" t="s">
        <v>125</v>
      </c>
      <c r="I23" s="8" t="s">
        <v>126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 s="8" t="str">
        <f>_xlfn.CONCAT(SpaghettiActieOverzicht2024[[#This Row],[Voornaam]]," ",SpaghettiActieOverzicht2024[[#This Row],[Familienaam]])</f>
        <v>Brigitte Vanwalleghem</v>
      </c>
    </row>
    <row r="24" spans="1:17" x14ac:dyDescent="0.3">
      <c r="A24">
        <v>1022</v>
      </c>
      <c r="B24" s="8" t="s">
        <v>127</v>
      </c>
      <c r="C24" s="9">
        <v>30</v>
      </c>
      <c r="D24" s="8" t="s">
        <v>23</v>
      </c>
      <c r="E24" s="8" t="s">
        <v>17</v>
      </c>
      <c r="F24" s="8" t="s">
        <v>128</v>
      </c>
      <c r="G24" s="8" t="s">
        <v>129</v>
      </c>
      <c r="H24" s="8" t="s">
        <v>130</v>
      </c>
      <c r="I24" s="8" t="s">
        <v>131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2</v>
      </c>
      <c r="Q24" s="8" t="str">
        <f>_xlfn.CONCAT(SpaghettiActieOverzicht2024[[#This Row],[Voornaam]]," ",SpaghettiActieOverzicht2024[[#This Row],[Familienaam]])</f>
        <v>Marjolein Vandenbussche</v>
      </c>
    </row>
    <row r="25" spans="1:17" x14ac:dyDescent="0.3">
      <c r="A25">
        <v>1023</v>
      </c>
      <c r="B25" s="8" t="s">
        <v>132</v>
      </c>
      <c r="C25" s="9">
        <v>30</v>
      </c>
      <c r="D25" s="8" t="s">
        <v>23</v>
      </c>
      <c r="E25" s="8" t="s">
        <v>17</v>
      </c>
      <c r="F25" s="8" t="s">
        <v>133</v>
      </c>
      <c r="G25" s="8" t="s">
        <v>134</v>
      </c>
      <c r="H25" s="8" t="s">
        <v>135</v>
      </c>
      <c r="I25" s="8" t="s">
        <v>136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2</v>
      </c>
      <c r="Q25" s="8" t="str">
        <f>_xlfn.CONCAT(SpaghettiActieOverzicht2024[[#This Row],[Voornaam]]," ",SpaghettiActieOverzicht2024[[#This Row],[Familienaam]])</f>
        <v>Evi Leroy</v>
      </c>
    </row>
    <row r="26" spans="1:17" x14ac:dyDescent="0.3">
      <c r="A26">
        <v>1025</v>
      </c>
      <c r="B26" s="8" t="s">
        <v>137</v>
      </c>
      <c r="C26" s="9">
        <v>75</v>
      </c>
      <c r="D26" s="8" t="s">
        <v>16</v>
      </c>
      <c r="E26" s="8" t="s">
        <v>17</v>
      </c>
      <c r="F26" s="8" t="s">
        <v>138</v>
      </c>
      <c r="G26" s="8" t="s">
        <v>139</v>
      </c>
      <c r="H26" s="8" t="s">
        <v>140</v>
      </c>
      <c r="I26" s="8" t="s">
        <v>141</v>
      </c>
      <c r="J26">
        <v>0</v>
      </c>
      <c r="K26">
        <v>2</v>
      </c>
      <c r="L26">
        <v>0</v>
      </c>
      <c r="M26">
        <v>2</v>
      </c>
      <c r="N26">
        <v>0</v>
      </c>
      <c r="O26">
        <v>1</v>
      </c>
      <c r="P26">
        <v>5</v>
      </c>
      <c r="Q26" s="8" t="str">
        <f>_xlfn.CONCAT(SpaghettiActieOverzicht2024[[#This Row],[Voornaam]]," ",SpaghettiActieOverzicht2024[[#This Row],[Familienaam]])</f>
        <v>Thomas Bostoen</v>
      </c>
    </row>
    <row r="27" spans="1:17" x14ac:dyDescent="0.3">
      <c r="A27">
        <v>1026</v>
      </c>
      <c r="B27" s="8" t="s">
        <v>142</v>
      </c>
      <c r="C27" s="9">
        <v>60</v>
      </c>
      <c r="D27" s="8" t="s">
        <v>23</v>
      </c>
      <c r="E27" s="8" t="s">
        <v>17</v>
      </c>
      <c r="F27" s="8" t="s">
        <v>143</v>
      </c>
      <c r="G27" s="8" t="s">
        <v>144</v>
      </c>
      <c r="H27" s="8" t="s">
        <v>145</v>
      </c>
      <c r="I27" s="8" t="s">
        <v>146</v>
      </c>
      <c r="J27">
        <v>0</v>
      </c>
      <c r="K27">
        <v>4</v>
      </c>
      <c r="L27">
        <v>0</v>
      </c>
      <c r="M27">
        <v>0</v>
      </c>
      <c r="N27">
        <v>0</v>
      </c>
      <c r="O27">
        <v>0</v>
      </c>
      <c r="P27">
        <v>4</v>
      </c>
      <c r="Q27" s="8" t="str">
        <f>_xlfn.CONCAT(SpaghettiActieOverzicht2024[[#This Row],[Voornaam]]," ",SpaghettiActieOverzicht2024[[#This Row],[Familienaam]])</f>
        <v>Janne Vannieuwenhuyse</v>
      </c>
    </row>
    <row r="28" spans="1:17" x14ac:dyDescent="0.3">
      <c r="A28">
        <v>1027</v>
      </c>
      <c r="B28" s="8" t="s">
        <v>147</v>
      </c>
      <c r="C28" s="9">
        <v>30</v>
      </c>
      <c r="D28" s="8" t="s">
        <v>23</v>
      </c>
      <c r="E28" s="8" t="s">
        <v>17</v>
      </c>
      <c r="F28" s="8" t="s">
        <v>148</v>
      </c>
      <c r="G28" s="8" t="s">
        <v>149</v>
      </c>
      <c r="H28" s="8" t="s">
        <v>150</v>
      </c>
      <c r="I28" s="8" t="s">
        <v>151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2</v>
      </c>
      <c r="Q28" s="8" t="str">
        <f>_xlfn.CONCAT(SpaghettiActieOverzicht2024[[#This Row],[Voornaam]]," ",SpaghettiActieOverzicht2024[[#This Row],[Familienaam]])</f>
        <v>Mariska Verstraete</v>
      </c>
    </row>
    <row r="29" spans="1:17" x14ac:dyDescent="0.3">
      <c r="A29">
        <v>1029</v>
      </c>
      <c r="B29" s="8" t="s">
        <v>152</v>
      </c>
      <c r="C29" s="9">
        <v>60</v>
      </c>
      <c r="D29" s="8" t="s">
        <v>23</v>
      </c>
      <c r="E29" s="8" t="s">
        <v>17</v>
      </c>
      <c r="F29" s="8" t="s">
        <v>153</v>
      </c>
      <c r="G29" s="8" t="s">
        <v>154</v>
      </c>
      <c r="H29" s="8" t="s">
        <v>155</v>
      </c>
      <c r="I29" s="8" t="s">
        <v>156</v>
      </c>
      <c r="J29">
        <v>0</v>
      </c>
      <c r="K29">
        <v>1</v>
      </c>
      <c r="L29">
        <v>0</v>
      </c>
      <c r="M29">
        <v>3</v>
      </c>
      <c r="N29">
        <v>0</v>
      </c>
      <c r="O29">
        <v>0</v>
      </c>
      <c r="P29">
        <v>4</v>
      </c>
      <c r="Q29" s="8" t="str">
        <f>_xlfn.CONCAT(SpaghettiActieOverzicht2024[[#This Row],[Voornaam]]," ",SpaghettiActieOverzicht2024[[#This Row],[Familienaam]])</f>
        <v>Ann Boudrez</v>
      </c>
    </row>
    <row r="30" spans="1:17" x14ac:dyDescent="0.3">
      <c r="A30">
        <v>1030</v>
      </c>
      <c r="B30" s="8" t="s">
        <v>157</v>
      </c>
      <c r="C30" s="9">
        <v>15</v>
      </c>
      <c r="D30" s="8" t="s">
        <v>23</v>
      </c>
      <c r="E30" s="8" t="s">
        <v>17</v>
      </c>
      <c r="F30" s="8" t="s">
        <v>153</v>
      </c>
      <c r="G30" s="8" t="s">
        <v>154</v>
      </c>
      <c r="H30" s="8" t="s">
        <v>155</v>
      </c>
      <c r="I30" s="8" t="s">
        <v>156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 s="8" t="str">
        <f>_xlfn.CONCAT(SpaghettiActieOverzicht2024[[#This Row],[Voornaam]]," ",SpaghettiActieOverzicht2024[[#This Row],[Familienaam]])</f>
        <v>Ann Boudrez</v>
      </c>
    </row>
    <row r="31" spans="1:17" x14ac:dyDescent="0.3">
      <c r="A31">
        <v>1031</v>
      </c>
      <c r="B31" s="8" t="s">
        <v>158</v>
      </c>
      <c r="C31" s="9">
        <v>15</v>
      </c>
      <c r="D31" s="8" t="s">
        <v>16</v>
      </c>
      <c r="E31" s="8" t="s">
        <v>159</v>
      </c>
      <c r="F31" s="8" t="s">
        <v>160</v>
      </c>
      <c r="G31" s="8" t="s">
        <v>161</v>
      </c>
      <c r="H31" s="8" t="s">
        <v>162</v>
      </c>
      <c r="I31" s="8" t="s">
        <v>163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 s="8" t="str">
        <f>_xlfn.CONCAT(SpaghettiActieOverzicht2024[[#This Row],[Voornaam]]," ",SpaghettiActieOverzicht2024[[#This Row],[Familienaam]])</f>
        <v>Emma Vandepoele</v>
      </c>
    </row>
    <row r="32" spans="1:17" x14ac:dyDescent="0.3">
      <c r="A32">
        <v>1032</v>
      </c>
      <c r="B32" s="8" t="s">
        <v>164</v>
      </c>
      <c r="C32" s="9">
        <v>15</v>
      </c>
      <c r="D32" s="8" t="s">
        <v>23</v>
      </c>
      <c r="E32" s="8" t="s">
        <v>17</v>
      </c>
      <c r="F32" s="8" t="s">
        <v>165</v>
      </c>
      <c r="G32" s="8" t="s">
        <v>166</v>
      </c>
      <c r="H32" s="8" t="s">
        <v>167</v>
      </c>
      <c r="I32" s="8" t="s">
        <v>168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 s="8" t="str">
        <f>_xlfn.CONCAT(SpaghettiActieOverzicht2024[[#This Row],[Voornaam]]," ",SpaghettiActieOverzicht2024[[#This Row],[Familienaam]])</f>
        <v>Patrick Keysabyl</v>
      </c>
    </row>
    <row r="33" spans="1:17" x14ac:dyDescent="0.3">
      <c r="A33">
        <v>1033</v>
      </c>
      <c r="B33" s="8" t="s">
        <v>169</v>
      </c>
      <c r="C33" s="9">
        <v>15</v>
      </c>
      <c r="D33" s="8" t="s">
        <v>23</v>
      </c>
      <c r="E33" s="8" t="s">
        <v>17</v>
      </c>
      <c r="F33" s="8" t="s">
        <v>170</v>
      </c>
      <c r="G33" s="8" t="s">
        <v>166</v>
      </c>
      <c r="H33" s="8" t="s">
        <v>171</v>
      </c>
      <c r="I33" s="8" t="s">
        <v>172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 s="8" t="str">
        <f>_xlfn.CONCAT(SpaghettiActieOverzicht2024[[#This Row],[Voornaam]]," ",SpaghettiActieOverzicht2024[[#This Row],[Familienaam]])</f>
        <v>Aagje Keysabyl</v>
      </c>
    </row>
    <row r="34" spans="1:17" x14ac:dyDescent="0.3">
      <c r="A34">
        <v>1034</v>
      </c>
      <c r="B34" s="8" t="s">
        <v>173</v>
      </c>
      <c r="C34" s="9">
        <v>30</v>
      </c>
      <c r="D34" s="8" t="s">
        <v>23</v>
      </c>
      <c r="E34" s="8" t="s">
        <v>17</v>
      </c>
      <c r="F34" s="8" t="s">
        <v>138</v>
      </c>
      <c r="G34" s="8" t="s">
        <v>174</v>
      </c>
      <c r="H34" s="8" t="s">
        <v>175</v>
      </c>
      <c r="I34" s="8" t="s">
        <v>176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2</v>
      </c>
      <c r="Q34" s="8" t="str">
        <f>_xlfn.CONCAT(SpaghettiActieOverzicht2024[[#This Row],[Voornaam]]," ",SpaghettiActieOverzicht2024[[#This Row],[Familienaam]])</f>
        <v>Thomas Baekelandt</v>
      </c>
    </row>
    <row r="35" spans="1:17" x14ac:dyDescent="0.3">
      <c r="A35">
        <v>1035</v>
      </c>
      <c r="B35" s="8" t="s">
        <v>177</v>
      </c>
      <c r="C35" s="9">
        <v>15</v>
      </c>
      <c r="D35" s="8" t="s">
        <v>23</v>
      </c>
      <c r="E35" s="8" t="s">
        <v>17</v>
      </c>
      <c r="F35" s="8" t="s">
        <v>178</v>
      </c>
      <c r="G35" s="8" t="s">
        <v>166</v>
      </c>
      <c r="H35" s="8" t="s">
        <v>179</v>
      </c>
      <c r="I35" s="8" t="s">
        <v>180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 s="8" t="str">
        <f>_xlfn.CONCAT(SpaghettiActieOverzicht2024[[#This Row],[Voornaam]]," ",SpaghettiActieOverzicht2024[[#This Row],[Familienaam]])</f>
        <v>Joke Keysabyl</v>
      </c>
    </row>
    <row r="36" spans="1:17" x14ac:dyDescent="0.3">
      <c r="A36">
        <v>1036</v>
      </c>
      <c r="B36" s="8" t="s">
        <v>181</v>
      </c>
      <c r="C36" s="9">
        <v>15</v>
      </c>
      <c r="D36" s="8" t="s">
        <v>23</v>
      </c>
      <c r="E36" s="8" t="s">
        <v>17</v>
      </c>
      <c r="F36" s="8" t="s">
        <v>182</v>
      </c>
      <c r="G36" s="8" t="s">
        <v>166</v>
      </c>
      <c r="H36" s="8" t="s">
        <v>183</v>
      </c>
      <c r="I36" s="8" t="s">
        <v>184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 s="8" t="str">
        <f>_xlfn.CONCAT(SpaghettiActieOverzicht2024[[#This Row],[Voornaam]]," ",SpaghettiActieOverzicht2024[[#This Row],[Familienaam]])</f>
        <v>Bieke Keysabyl</v>
      </c>
    </row>
    <row r="37" spans="1:17" x14ac:dyDescent="0.3">
      <c r="A37">
        <v>1037</v>
      </c>
      <c r="B37" s="8" t="s">
        <v>185</v>
      </c>
      <c r="C37" s="9">
        <v>21.5</v>
      </c>
      <c r="D37" s="8" t="s">
        <v>23</v>
      </c>
      <c r="E37" s="8" t="s">
        <v>17</v>
      </c>
      <c r="F37" s="8" t="s">
        <v>186</v>
      </c>
      <c r="G37" s="8" t="s">
        <v>187</v>
      </c>
      <c r="H37" s="8" t="s">
        <v>188</v>
      </c>
      <c r="I37" s="8" t="s">
        <v>189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 s="8" t="str">
        <f>_xlfn.CONCAT(SpaghettiActieOverzicht2024[[#This Row],[Voornaam]]," ",SpaghettiActieOverzicht2024[[#This Row],[Familienaam]])</f>
        <v>Pieter-Jan Blomme</v>
      </c>
    </row>
    <row r="38" spans="1:17" x14ac:dyDescent="0.3">
      <c r="A38">
        <v>1038</v>
      </c>
      <c r="B38" s="8" t="s">
        <v>190</v>
      </c>
      <c r="C38" s="9">
        <v>30</v>
      </c>
      <c r="D38" s="8" t="s">
        <v>23</v>
      </c>
      <c r="E38" s="8" t="s">
        <v>17</v>
      </c>
      <c r="F38" s="8" t="s">
        <v>64</v>
      </c>
      <c r="G38" s="8" t="s">
        <v>191</v>
      </c>
      <c r="H38" s="8" t="s">
        <v>192</v>
      </c>
      <c r="I38" s="8" t="s">
        <v>193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2</v>
      </c>
      <c r="Q38" s="8" t="str">
        <f>_xlfn.CONCAT(SpaghettiActieOverzicht2024[[#This Row],[Voornaam]]," ",SpaghettiActieOverzicht2024[[#This Row],[Familienaam]])</f>
        <v>Lien Waltraevens</v>
      </c>
    </row>
    <row r="39" spans="1:17" x14ac:dyDescent="0.3">
      <c r="A39">
        <v>1039</v>
      </c>
      <c r="B39" s="8" t="s">
        <v>194</v>
      </c>
      <c r="C39" s="9">
        <v>49.5</v>
      </c>
      <c r="D39" s="8" t="s">
        <v>23</v>
      </c>
      <c r="E39" s="8" t="s">
        <v>17</v>
      </c>
      <c r="F39" s="8" t="s">
        <v>195</v>
      </c>
      <c r="G39" s="8" t="s">
        <v>196</v>
      </c>
      <c r="H39" s="8" t="s">
        <v>197</v>
      </c>
      <c r="I39" s="8" t="s">
        <v>198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3</v>
      </c>
      <c r="Q39" s="8" t="str">
        <f>_xlfn.CONCAT(SpaghettiActieOverzicht2024[[#This Row],[Voornaam]]," ",SpaghettiActieOverzicht2024[[#This Row],[Familienaam]])</f>
        <v>Ann-Sofie Vancoillie</v>
      </c>
    </row>
    <row r="40" spans="1:17" x14ac:dyDescent="0.3">
      <c r="A40">
        <v>1040</v>
      </c>
      <c r="B40" s="8" t="s">
        <v>199</v>
      </c>
      <c r="C40" s="9">
        <v>30</v>
      </c>
      <c r="D40" s="8" t="s">
        <v>23</v>
      </c>
      <c r="E40" s="8" t="s">
        <v>17</v>
      </c>
      <c r="F40" s="8" t="s">
        <v>200</v>
      </c>
      <c r="G40" s="8" t="s">
        <v>201</v>
      </c>
      <c r="H40" s="8" t="s">
        <v>202</v>
      </c>
      <c r="I40" s="8" t="s">
        <v>203</v>
      </c>
      <c r="J40">
        <v>0</v>
      </c>
      <c r="K40">
        <v>2</v>
      </c>
      <c r="L40">
        <v>0</v>
      </c>
      <c r="M40">
        <v>0</v>
      </c>
      <c r="N40">
        <v>0</v>
      </c>
      <c r="O40">
        <v>0</v>
      </c>
      <c r="P40">
        <v>2</v>
      </c>
      <c r="Q40" s="8" t="str">
        <f>_xlfn.CONCAT(SpaghettiActieOverzicht2024[[#This Row],[Voornaam]]," ",SpaghettiActieOverzicht2024[[#This Row],[Familienaam]])</f>
        <v>Kristien Lamsens</v>
      </c>
    </row>
    <row r="41" spans="1:17" x14ac:dyDescent="0.3">
      <c r="A41">
        <v>1041</v>
      </c>
      <c r="B41" s="8" t="s">
        <v>204</v>
      </c>
      <c r="C41" s="9">
        <v>21.5</v>
      </c>
      <c r="D41" s="8" t="s">
        <v>23</v>
      </c>
      <c r="E41" s="8" t="s">
        <v>17</v>
      </c>
      <c r="F41" s="8" t="s">
        <v>205</v>
      </c>
      <c r="G41" s="8" t="s">
        <v>206</v>
      </c>
      <c r="H41" s="8" t="s">
        <v>207</v>
      </c>
      <c r="I41" s="8" t="s">
        <v>208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 s="8" t="str">
        <f>_xlfn.CONCAT(SpaghettiActieOverzicht2024[[#This Row],[Voornaam]]," ",SpaghettiActieOverzicht2024[[#This Row],[Familienaam]])</f>
        <v>Marie Decock</v>
      </c>
    </row>
    <row r="42" spans="1:17" x14ac:dyDescent="0.3">
      <c r="A42">
        <v>1042</v>
      </c>
      <c r="B42" s="8" t="s">
        <v>209</v>
      </c>
      <c r="C42" s="9">
        <v>75</v>
      </c>
      <c r="D42" s="8" t="s">
        <v>23</v>
      </c>
      <c r="E42" s="8" t="s">
        <v>17</v>
      </c>
      <c r="F42" s="8" t="s">
        <v>210</v>
      </c>
      <c r="G42" s="8" t="s">
        <v>211</v>
      </c>
      <c r="H42" s="8" t="s">
        <v>212</v>
      </c>
      <c r="I42" s="8" t="s">
        <v>213</v>
      </c>
      <c r="J42">
        <v>0</v>
      </c>
      <c r="K42">
        <v>2</v>
      </c>
      <c r="L42">
        <v>0</v>
      </c>
      <c r="M42">
        <v>3</v>
      </c>
      <c r="N42">
        <v>0</v>
      </c>
      <c r="O42">
        <v>0</v>
      </c>
      <c r="P42">
        <v>5</v>
      </c>
      <c r="Q42" s="8" t="str">
        <f>_xlfn.CONCAT(SpaghettiActieOverzicht2024[[#This Row],[Voornaam]]," ",SpaghettiActieOverzicht2024[[#This Row],[Familienaam]])</f>
        <v>Anja Willekens</v>
      </c>
    </row>
    <row r="43" spans="1:17" x14ac:dyDescent="0.3">
      <c r="A43">
        <v>1043</v>
      </c>
      <c r="B43" s="8" t="s">
        <v>214</v>
      </c>
      <c r="C43" s="9">
        <v>30</v>
      </c>
      <c r="D43" s="8" t="s">
        <v>23</v>
      </c>
      <c r="E43" s="8" t="s">
        <v>17</v>
      </c>
      <c r="F43" s="8" t="s">
        <v>215</v>
      </c>
      <c r="G43" s="8" t="s">
        <v>216</v>
      </c>
      <c r="H43" s="8" t="s">
        <v>217</v>
      </c>
      <c r="I43" s="8" t="s">
        <v>218</v>
      </c>
      <c r="J43">
        <v>0</v>
      </c>
      <c r="K43">
        <v>0</v>
      </c>
      <c r="L43">
        <v>0</v>
      </c>
      <c r="M43">
        <v>2</v>
      </c>
      <c r="N43">
        <v>0</v>
      </c>
      <c r="O43">
        <v>0</v>
      </c>
      <c r="P43">
        <v>2</v>
      </c>
      <c r="Q43" s="8" t="str">
        <f>_xlfn.CONCAT(SpaghettiActieOverzicht2024[[#This Row],[Voornaam]]," ",SpaghettiActieOverzicht2024[[#This Row],[Familienaam]])</f>
        <v>Peter Janssens</v>
      </c>
    </row>
    <row r="44" spans="1:17" x14ac:dyDescent="0.3">
      <c r="A44">
        <v>1044</v>
      </c>
      <c r="B44" s="8" t="s">
        <v>219</v>
      </c>
      <c r="C44" s="9">
        <v>75</v>
      </c>
      <c r="D44" s="8" t="s">
        <v>23</v>
      </c>
      <c r="E44" s="8" t="s">
        <v>17</v>
      </c>
      <c r="F44" s="8" t="s">
        <v>29</v>
      </c>
      <c r="G44" s="8" t="s">
        <v>25</v>
      </c>
      <c r="H44" s="8" t="s">
        <v>220</v>
      </c>
      <c r="I44" s="8" t="s">
        <v>221</v>
      </c>
      <c r="J44">
        <v>0</v>
      </c>
      <c r="K44">
        <v>3</v>
      </c>
      <c r="L44">
        <v>0</v>
      </c>
      <c r="M44">
        <v>2</v>
      </c>
      <c r="N44">
        <v>0</v>
      </c>
      <c r="O44">
        <v>0</v>
      </c>
      <c r="P44">
        <v>5</v>
      </c>
      <c r="Q44" s="8" t="str">
        <f>_xlfn.CONCAT(SpaghettiActieOverzicht2024[[#This Row],[Voornaam]]," ",SpaghettiActieOverzicht2024[[#This Row],[Familienaam]])</f>
        <v>Hanne Vandendriessche</v>
      </c>
    </row>
    <row r="45" spans="1:17" x14ac:dyDescent="0.3">
      <c r="A45">
        <v>1045</v>
      </c>
      <c r="B45" s="8" t="s">
        <v>247</v>
      </c>
      <c r="C45" s="9">
        <v>30</v>
      </c>
      <c r="D45" s="8" t="s">
        <v>23</v>
      </c>
      <c r="E45" s="8" t="s">
        <v>17</v>
      </c>
      <c r="F45" s="8" t="s">
        <v>248</v>
      </c>
      <c r="G45" s="8" t="s">
        <v>249</v>
      </c>
      <c r="H45" s="8" t="s">
        <v>250</v>
      </c>
      <c r="I45" s="8" t="s">
        <v>251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2</v>
      </c>
      <c r="Q45" s="8" t="str">
        <f>_xlfn.CONCAT(SpaghettiActieOverzicht2024[[#This Row],[Voornaam]]," ",SpaghettiActieOverzicht2024[[#This Row],[Familienaam]])</f>
        <v>katrien vandamme</v>
      </c>
    </row>
    <row r="46" spans="1:17" x14ac:dyDescent="0.3">
      <c r="A46">
        <v>1046</v>
      </c>
      <c r="B46" s="8" t="s">
        <v>252</v>
      </c>
      <c r="C46" s="9">
        <v>30</v>
      </c>
      <c r="D46" s="8" t="s">
        <v>23</v>
      </c>
      <c r="E46" s="8" t="s">
        <v>17</v>
      </c>
      <c r="F46" s="8" t="s">
        <v>253</v>
      </c>
      <c r="G46" s="8" t="s">
        <v>254</v>
      </c>
      <c r="H46" s="8" t="s">
        <v>255</v>
      </c>
      <c r="I46" s="8" t="s">
        <v>256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2</v>
      </c>
      <c r="Q46" s="8" t="str">
        <f>_xlfn.CONCAT(SpaghettiActieOverzicht2024[[#This Row],[Voornaam]]," ",SpaghettiActieOverzicht2024[[#This Row],[Familienaam]])</f>
        <v>Kirsten Gryspeert</v>
      </c>
    </row>
    <row r="47" spans="1:17" x14ac:dyDescent="0.3">
      <c r="A47">
        <v>1047</v>
      </c>
      <c r="B47" s="8" t="s">
        <v>257</v>
      </c>
      <c r="C47" s="9">
        <v>30</v>
      </c>
      <c r="D47" s="8" t="s">
        <v>23</v>
      </c>
      <c r="E47" s="8" t="s">
        <v>17</v>
      </c>
      <c r="F47" s="8" t="s">
        <v>258</v>
      </c>
      <c r="G47" s="8" t="s">
        <v>259</v>
      </c>
      <c r="H47" s="8" t="s">
        <v>260</v>
      </c>
      <c r="I47" s="8" t="s">
        <v>261</v>
      </c>
      <c r="J47">
        <v>0</v>
      </c>
      <c r="K47">
        <v>0</v>
      </c>
      <c r="L47">
        <v>0</v>
      </c>
      <c r="M47">
        <v>2</v>
      </c>
      <c r="N47">
        <v>0</v>
      </c>
      <c r="O47">
        <v>0</v>
      </c>
      <c r="P47">
        <v>2</v>
      </c>
      <c r="Q47" s="8" t="str">
        <f>_xlfn.CONCAT(SpaghettiActieOverzicht2024[[#This Row],[Voornaam]]," ",SpaghettiActieOverzicht2024[[#This Row],[Familienaam]])</f>
        <v>Lotte Mallezie</v>
      </c>
    </row>
    <row r="48" spans="1:17" x14ac:dyDescent="0.3">
      <c r="A48">
        <v>1048</v>
      </c>
      <c r="B48" s="8" t="s">
        <v>262</v>
      </c>
      <c r="C48" s="9">
        <v>15</v>
      </c>
      <c r="D48" s="8" t="s">
        <v>16</v>
      </c>
      <c r="E48" s="8" t="s">
        <v>159</v>
      </c>
      <c r="F48" s="8" t="s">
        <v>263</v>
      </c>
      <c r="G48" s="8" t="s">
        <v>55</v>
      </c>
      <c r="H48" s="8" t="s">
        <v>264</v>
      </c>
      <c r="I48" s="8" t="s">
        <v>265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 s="8" t="str">
        <f>_xlfn.CONCAT(SpaghettiActieOverzicht2024[[#This Row],[Voornaam]]," ",SpaghettiActieOverzicht2024[[#This Row],[Familienaam]])</f>
        <v>Katrijn Deneir</v>
      </c>
    </row>
    <row r="49" spans="1:17" x14ac:dyDescent="0.3">
      <c r="A49">
        <v>1049</v>
      </c>
      <c r="B49" s="8" t="s">
        <v>266</v>
      </c>
      <c r="C49" s="9">
        <v>45</v>
      </c>
      <c r="D49" s="8" t="s">
        <v>23</v>
      </c>
      <c r="E49" s="8" t="s">
        <v>17</v>
      </c>
      <c r="F49" s="8" t="s">
        <v>267</v>
      </c>
      <c r="G49" s="8" t="s">
        <v>268</v>
      </c>
      <c r="H49" s="8" t="s">
        <v>269</v>
      </c>
      <c r="I49" s="8" t="s">
        <v>270</v>
      </c>
      <c r="J49">
        <v>0</v>
      </c>
      <c r="K49">
        <v>2</v>
      </c>
      <c r="L49">
        <v>0</v>
      </c>
      <c r="M49">
        <v>1</v>
      </c>
      <c r="N49">
        <v>0</v>
      </c>
      <c r="O49">
        <v>0</v>
      </c>
      <c r="P49">
        <v>3</v>
      </c>
      <c r="Q49" s="8" t="str">
        <f>_xlfn.CONCAT(SpaghettiActieOverzicht2024[[#This Row],[Voornaam]]," ",SpaghettiActieOverzicht2024[[#This Row],[Familienaam]])</f>
        <v>Katrien Vanheule</v>
      </c>
    </row>
    <row r="50" spans="1:17" x14ac:dyDescent="0.3">
      <c r="A50">
        <v>1050</v>
      </c>
      <c r="B50" s="8" t="s">
        <v>271</v>
      </c>
      <c r="C50" s="9">
        <v>15</v>
      </c>
      <c r="D50" s="8" t="s">
        <v>23</v>
      </c>
      <c r="E50" s="8" t="s">
        <v>17</v>
      </c>
      <c r="F50" s="8" t="s">
        <v>272</v>
      </c>
      <c r="G50" s="8" t="s">
        <v>273</v>
      </c>
      <c r="H50" s="8" t="s">
        <v>274</v>
      </c>
      <c r="I50" s="8" t="s">
        <v>275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 s="8" t="str">
        <f>_xlfn.CONCAT(SpaghettiActieOverzicht2024[[#This Row],[Voornaam]]," ",SpaghettiActieOverzicht2024[[#This Row],[Familienaam]])</f>
        <v>Nicole Delamillieure</v>
      </c>
    </row>
    <row r="51" spans="1:17" x14ac:dyDescent="0.3">
      <c r="A51">
        <v>1051</v>
      </c>
      <c r="B51" s="8" t="s">
        <v>276</v>
      </c>
      <c r="C51" s="9">
        <v>94.5</v>
      </c>
      <c r="D51" s="8" t="s">
        <v>23</v>
      </c>
      <c r="E51" s="8" t="s">
        <v>17</v>
      </c>
      <c r="F51" s="8" t="s">
        <v>277</v>
      </c>
      <c r="G51" s="8" t="s">
        <v>278</v>
      </c>
      <c r="H51" s="8" t="s">
        <v>279</v>
      </c>
      <c r="I51" s="8" t="s">
        <v>280</v>
      </c>
      <c r="J51">
        <v>3</v>
      </c>
      <c r="K51">
        <v>5</v>
      </c>
      <c r="L51">
        <v>0</v>
      </c>
      <c r="M51">
        <v>0</v>
      </c>
      <c r="N51">
        <v>0</v>
      </c>
      <c r="O51">
        <v>0</v>
      </c>
      <c r="P51">
        <v>6</v>
      </c>
      <c r="Q51" s="8" t="str">
        <f>_xlfn.CONCAT(SpaghettiActieOverzicht2024[[#This Row],[Voornaam]]," ",SpaghettiActieOverzicht2024[[#This Row],[Familienaam]])</f>
        <v>Caroline Scheldeman</v>
      </c>
    </row>
    <row r="52" spans="1:17" x14ac:dyDescent="0.3">
      <c r="A52">
        <v>1052</v>
      </c>
      <c r="B52" s="8" t="s">
        <v>281</v>
      </c>
      <c r="C52" s="9">
        <v>30</v>
      </c>
      <c r="D52" s="8" t="s">
        <v>23</v>
      </c>
      <c r="E52" s="8" t="s">
        <v>17</v>
      </c>
      <c r="F52" s="8" t="s">
        <v>178</v>
      </c>
      <c r="G52" s="8" t="s">
        <v>95</v>
      </c>
      <c r="H52" s="8" t="s">
        <v>282</v>
      </c>
      <c r="I52" s="8" t="s">
        <v>283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  <c r="P52">
        <v>2</v>
      </c>
      <c r="Q52" s="8" t="str">
        <f>_xlfn.CONCAT(SpaghettiActieOverzicht2024[[#This Row],[Voornaam]]," ",SpaghettiActieOverzicht2024[[#This Row],[Familienaam]])</f>
        <v>Joke Casteleyn</v>
      </c>
    </row>
    <row r="53" spans="1:17" x14ac:dyDescent="0.3">
      <c r="A53">
        <v>1053</v>
      </c>
      <c r="B53" s="8" t="s">
        <v>284</v>
      </c>
      <c r="C53" s="9">
        <v>30</v>
      </c>
      <c r="D53" s="8" t="s">
        <v>16</v>
      </c>
      <c r="E53" s="8" t="s">
        <v>159</v>
      </c>
      <c r="F53" s="8" t="s">
        <v>285</v>
      </c>
      <c r="G53" s="8" t="s">
        <v>286</v>
      </c>
      <c r="H53" s="8" t="s">
        <v>287</v>
      </c>
      <c r="I53" s="8" t="s">
        <v>288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2</v>
      </c>
      <c r="Q53" s="8" t="str">
        <f>_xlfn.CONCAT(SpaghettiActieOverzicht2024[[#This Row],[Voornaam]]," ",SpaghettiActieOverzicht2024[[#This Row],[Familienaam]])</f>
        <v>Dries Lievens</v>
      </c>
    </row>
    <row r="54" spans="1:17" x14ac:dyDescent="0.3">
      <c r="A54">
        <v>1054</v>
      </c>
      <c r="B54" s="8" t="s">
        <v>289</v>
      </c>
      <c r="C54" s="9">
        <v>69</v>
      </c>
      <c r="D54" s="8" t="s">
        <v>23</v>
      </c>
      <c r="E54" s="8" t="s">
        <v>17</v>
      </c>
      <c r="F54" s="8" t="s">
        <v>290</v>
      </c>
      <c r="G54" s="8" t="s">
        <v>291</v>
      </c>
      <c r="H54" s="8" t="s">
        <v>292</v>
      </c>
      <c r="I54" s="8" t="s">
        <v>293</v>
      </c>
      <c r="J54">
        <v>0</v>
      </c>
      <c r="K54">
        <v>2</v>
      </c>
      <c r="L54">
        <v>6</v>
      </c>
      <c r="M54">
        <v>0</v>
      </c>
      <c r="N54">
        <v>0</v>
      </c>
      <c r="O54">
        <v>0</v>
      </c>
      <c r="P54">
        <v>4</v>
      </c>
      <c r="Q54" s="8" t="str">
        <f>_xlfn.CONCAT(SpaghettiActieOverzicht2024[[#This Row],[Voornaam]]," ",SpaghettiActieOverzicht2024[[#This Row],[Familienaam]])</f>
        <v>Tine Becue</v>
      </c>
    </row>
    <row r="55" spans="1:17" x14ac:dyDescent="0.3">
      <c r="A55">
        <v>1055</v>
      </c>
      <c r="B55" s="8" t="s">
        <v>294</v>
      </c>
      <c r="C55" s="9">
        <v>15</v>
      </c>
      <c r="D55" s="8" t="s">
        <v>23</v>
      </c>
      <c r="E55" s="8" t="s">
        <v>17</v>
      </c>
      <c r="F55" s="8" t="s">
        <v>295</v>
      </c>
      <c r="G55" s="8" t="s">
        <v>296</v>
      </c>
      <c r="H55" s="8" t="s">
        <v>297</v>
      </c>
      <c r="I55" s="8" t="s">
        <v>298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 s="8" t="str">
        <f>_xlfn.CONCAT(SpaghettiActieOverzicht2024[[#This Row],[Voornaam]]," ",SpaghettiActieOverzicht2024[[#This Row],[Familienaam]])</f>
        <v>Katleen D'Hondt</v>
      </c>
    </row>
    <row r="56" spans="1:17" x14ac:dyDescent="0.3">
      <c r="A56">
        <v>1056</v>
      </c>
      <c r="B56" s="8" t="s">
        <v>299</v>
      </c>
      <c r="C56" s="9">
        <v>15</v>
      </c>
      <c r="D56" s="8" t="s">
        <v>23</v>
      </c>
      <c r="E56" s="8" t="s">
        <v>17</v>
      </c>
      <c r="F56" s="8" t="s">
        <v>29</v>
      </c>
      <c r="G56" s="8" t="s">
        <v>300</v>
      </c>
      <c r="H56" s="8" t="s">
        <v>301</v>
      </c>
      <c r="I56" s="8" t="s">
        <v>302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 s="8" t="str">
        <f>_xlfn.CONCAT(SpaghettiActieOverzicht2024[[#This Row],[Voornaam]]," ",SpaghettiActieOverzicht2024[[#This Row],[Familienaam]])</f>
        <v>Hanne Debusschere</v>
      </c>
    </row>
    <row r="57" spans="1:17" x14ac:dyDescent="0.3">
      <c r="A57">
        <v>1057</v>
      </c>
      <c r="B57" s="8" t="s">
        <v>303</v>
      </c>
      <c r="C57" s="9">
        <v>15</v>
      </c>
      <c r="D57" s="8" t="s">
        <v>23</v>
      </c>
      <c r="E57" s="8" t="s">
        <v>17</v>
      </c>
      <c r="F57" s="8" t="s">
        <v>304</v>
      </c>
      <c r="G57" s="8" t="s">
        <v>305</v>
      </c>
      <c r="H57" s="8" t="s">
        <v>306</v>
      </c>
      <c r="I57" s="8" t="s">
        <v>307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 s="8" t="str">
        <f>_xlfn.CONCAT(SpaghettiActieOverzicht2024[[#This Row],[Voornaam]]," ",SpaghettiActieOverzicht2024[[#This Row],[Familienaam]])</f>
        <v>Sylvia Halwyn</v>
      </c>
    </row>
    <row r="58" spans="1:17" x14ac:dyDescent="0.3">
      <c r="A58">
        <v>1058</v>
      </c>
      <c r="B58" s="8" t="s">
        <v>308</v>
      </c>
      <c r="C58" s="9">
        <v>15</v>
      </c>
      <c r="D58" s="8" t="s">
        <v>23</v>
      </c>
      <c r="E58" s="8" t="s">
        <v>17</v>
      </c>
      <c r="F58" s="8" t="s">
        <v>309</v>
      </c>
      <c r="G58" s="8" t="s">
        <v>310</v>
      </c>
      <c r="H58" s="8" t="s">
        <v>311</v>
      </c>
      <c r="I58" s="8" t="s">
        <v>312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 s="8" t="str">
        <f>_xlfn.CONCAT(SpaghettiActieOverzicht2024[[#This Row],[Voornaam]]," ",SpaghettiActieOverzicht2024[[#This Row],[Familienaam]])</f>
        <v>Pol Bossuyt</v>
      </c>
    </row>
    <row r="59" spans="1:17" x14ac:dyDescent="0.3">
      <c r="A59">
        <v>1059</v>
      </c>
      <c r="B59" s="8" t="s">
        <v>313</v>
      </c>
      <c r="C59" s="9">
        <v>105</v>
      </c>
      <c r="D59" s="8" t="s">
        <v>16</v>
      </c>
      <c r="E59" s="8" t="s">
        <v>159</v>
      </c>
      <c r="F59" s="8" t="s">
        <v>314</v>
      </c>
      <c r="G59" s="8" t="s">
        <v>315</v>
      </c>
      <c r="H59" s="8" t="s">
        <v>316</v>
      </c>
      <c r="I59" s="8" t="s">
        <v>317</v>
      </c>
      <c r="J59">
        <v>0</v>
      </c>
      <c r="K59">
        <v>3</v>
      </c>
      <c r="L59">
        <v>0</v>
      </c>
      <c r="M59">
        <v>4</v>
      </c>
      <c r="N59">
        <v>0</v>
      </c>
      <c r="O59">
        <v>0</v>
      </c>
      <c r="P59">
        <v>7</v>
      </c>
      <c r="Q59" s="8" t="str">
        <f>_xlfn.CONCAT(SpaghettiActieOverzicht2024[[#This Row],[Voornaam]]," ",SpaghettiActieOverzicht2024[[#This Row],[Familienaam]])</f>
        <v>Dieter Cuvelier</v>
      </c>
    </row>
    <row r="60" spans="1:17" x14ac:dyDescent="0.3">
      <c r="A60">
        <v>1060</v>
      </c>
      <c r="B60" s="8" t="s">
        <v>318</v>
      </c>
      <c r="C60" s="9">
        <v>45</v>
      </c>
      <c r="D60" s="8" t="s">
        <v>23</v>
      </c>
      <c r="E60" s="8" t="s">
        <v>17</v>
      </c>
      <c r="F60" s="8" t="s">
        <v>319</v>
      </c>
      <c r="G60" s="8" t="s">
        <v>320</v>
      </c>
      <c r="H60" s="8" t="s">
        <v>321</v>
      </c>
      <c r="I60" s="8" t="s">
        <v>322</v>
      </c>
      <c r="J60">
        <v>0</v>
      </c>
      <c r="K60">
        <v>0</v>
      </c>
      <c r="L60">
        <v>0</v>
      </c>
      <c r="M60">
        <v>2</v>
      </c>
      <c r="N60">
        <v>0</v>
      </c>
      <c r="O60">
        <v>1</v>
      </c>
      <c r="P60">
        <v>3</v>
      </c>
      <c r="Q60" s="8" t="str">
        <f>_xlfn.CONCAT(SpaghettiActieOverzicht2024[[#This Row],[Voornaam]]," ",SpaghettiActieOverzicht2024[[#This Row],[Familienaam]])</f>
        <v>Iris Cracco</v>
      </c>
    </row>
    <row r="61" spans="1:17" x14ac:dyDescent="0.3">
      <c r="A61">
        <v>1061</v>
      </c>
      <c r="B61" s="8" t="s">
        <v>323</v>
      </c>
      <c r="C61" s="9">
        <v>30</v>
      </c>
      <c r="D61" s="8" t="s">
        <v>23</v>
      </c>
      <c r="E61" s="8" t="s">
        <v>17</v>
      </c>
      <c r="F61" s="8" t="s">
        <v>324</v>
      </c>
      <c r="G61" s="8" t="s">
        <v>325</v>
      </c>
      <c r="H61" s="8" t="s">
        <v>326</v>
      </c>
      <c r="I61" s="8" t="s">
        <v>327</v>
      </c>
      <c r="J61">
        <v>0</v>
      </c>
      <c r="K61">
        <v>2</v>
      </c>
      <c r="L61">
        <v>0</v>
      </c>
      <c r="M61">
        <v>0</v>
      </c>
      <c r="N61">
        <v>0</v>
      </c>
      <c r="O61">
        <v>0</v>
      </c>
      <c r="P61">
        <v>2</v>
      </c>
      <c r="Q61" s="8" t="str">
        <f>_xlfn.CONCAT(SpaghettiActieOverzicht2024[[#This Row],[Voornaam]]," ",SpaghettiActieOverzicht2024[[#This Row],[Familienaam]])</f>
        <v>Eva Bouckaert</v>
      </c>
    </row>
    <row r="62" spans="1:17" x14ac:dyDescent="0.3">
      <c r="A62">
        <v>1062</v>
      </c>
      <c r="B62" s="8" t="s">
        <v>328</v>
      </c>
      <c r="C62" s="9">
        <v>60</v>
      </c>
      <c r="D62" s="8" t="s">
        <v>23</v>
      </c>
      <c r="E62" s="8" t="s">
        <v>17</v>
      </c>
      <c r="F62" s="8" t="s">
        <v>329</v>
      </c>
      <c r="G62" s="8" t="s">
        <v>330</v>
      </c>
      <c r="H62" s="8" t="s">
        <v>331</v>
      </c>
      <c r="I62" s="8" t="s">
        <v>332</v>
      </c>
      <c r="J62">
        <v>0</v>
      </c>
      <c r="K62">
        <v>3</v>
      </c>
      <c r="L62">
        <v>0</v>
      </c>
      <c r="M62">
        <v>1</v>
      </c>
      <c r="N62">
        <v>0</v>
      </c>
      <c r="O62">
        <v>0</v>
      </c>
      <c r="P62">
        <v>4</v>
      </c>
      <c r="Q62" s="8" t="str">
        <f>_xlfn.CONCAT(SpaghettiActieOverzicht2024[[#This Row],[Voornaam]]," ",SpaghettiActieOverzicht2024[[#This Row],[Familienaam]])</f>
        <v>Peggy Cappelle</v>
      </c>
    </row>
    <row r="63" spans="1:17" x14ac:dyDescent="0.3">
      <c r="A63">
        <v>1063</v>
      </c>
      <c r="B63" s="8" t="s">
        <v>333</v>
      </c>
      <c r="C63" s="9">
        <v>30</v>
      </c>
      <c r="D63" s="8" t="s">
        <v>23</v>
      </c>
      <c r="E63" s="8" t="s">
        <v>17</v>
      </c>
      <c r="F63" s="8" t="s">
        <v>334</v>
      </c>
      <c r="G63" s="8" t="s">
        <v>335</v>
      </c>
      <c r="H63" s="8" t="s">
        <v>336</v>
      </c>
      <c r="I63" s="8" t="s">
        <v>337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2</v>
      </c>
      <c r="Q63" s="8" t="str">
        <f>_xlfn.CONCAT(SpaghettiActieOverzicht2024[[#This Row],[Voornaam]]," ",SpaghettiActieOverzicht2024[[#This Row],[Familienaam]])</f>
        <v>Ann Sophie Verhack</v>
      </c>
    </row>
    <row r="64" spans="1:17" x14ac:dyDescent="0.3">
      <c r="A64">
        <v>1064</v>
      </c>
      <c r="B64" s="8" t="s">
        <v>338</v>
      </c>
      <c r="C64" s="9">
        <v>15</v>
      </c>
      <c r="D64" s="8" t="s">
        <v>23</v>
      </c>
      <c r="E64" s="8" t="s">
        <v>17</v>
      </c>
      <c r="F64" s="8" t="s">
        <v>339</v>
      </c>
      <c r="G64" s="8" t="s">
        <v>340</v>
      </c>
      <c r="H64" s="8" t="s">
        <v>341</v>
      </c>
      <c r="I64" s="8" t="s">
        <v>342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 s="8" t="str">
        <f>_xlfn.CONCAT(SpaghettiActieOverzicht2024[[#This Row],[Voornaam]]," ",SpaghettiActieOverzicht2024[[#This Row],[Familienaam]])</f>
        <v>Frank Develter</v>
      </c>
    </row>
    <row r="65" spans="1:17" x14ac:dyDescent="0.3">
      <c r="A65">
        <v>1065</v>
      </c>
      <c r="B65" s="8" t="s">
        <v>343</v>
      </c>
      <c r="C65" s="9">
        <v>30</v>
      </c>
      <c r="D65" s="8" t="s">
        <v>23</v>
      </c>
      <c r="E65" s="8" t="s">
        <v>17</v>
      </c>
      <c r="F65" s="8" t="s">
        <v>344</v>
      </c>
      <c r="G65" s="8" t="s">
        <v>345</v>
      </c>
      <c r="H65" s="8" t="s">
        <v>346</v>
      </c>
      <c r="I65" s="8" t="s">
        <v>347</v>
      </c>
      <c r="J65">
        <v>0</v>
      </c>
      <c r="K65">
        <v>2</v>
      </c>
      <c r="L65">
        <v>0</v>
      </c>
      <c r="M65">
        <v>0</v>
      </c>
      <c r="N65">
        <v>0</v>
      </c>
      <c r="O65">
        <v>0</v>
      </c>
      <c r="P65">
        <v>2</v>
      </c>
      <c r="Q65" s="8" t="str">
        <f>_xlfn.CONCAT(SpaghettiActieOverzicht2024[[#This Row],[Voornaam]]," ",SpaghettiActieOverzicht2024[[#This Row],[Familienaam]])</f>
        <v>Heidi Noppe</v>
      </c>
    </row>
    <row r="66" spans="1:17" x14ac:dyDescent="0.3">
      <c r="A66">
        <v>1066</v>
      </c>
      <c r="B66" s="8" t="s">
        <v>348</v>
      </c>
      <c r="C66" s="9">
        <v>15</v>
      </c>
      <c r="D66" s="8" t="s">
        <v>23</v>
      </c>
      <c r="E66" s="8" t="s">
        <v>17</v>
      </c>
      <c r="F66" s="8" t="s">
        <v>94</v>
      </c>
      <c r="G66" s="8" t="s">
        <v>286</v>
      </c>
      <c r="H66" s="8" t="s">
        <v>349</v>
      </c>
      <c r="I66" s="8" t="s">
        <v>350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 s="8" t="str">
        <f>_xlfn.CONCAT(SpaghettiActieOverzicht2024[[#This Row],[Voornaam]]," ",SpaghettiActieOverzicht2024[[#This Row],[Familienaam]])</f>
        <v>Mieke Lievens</v>
      </c>
    </row>
    <row r="67" spans="1:17" x14ac:dyDescent="0.3">
      <c r="A67">
        <v>1067</v>
      </c>
      <c r="B67" s="8" t="s">
        <v>351</v>
      </c>
      <c r="C67" s="9">
        <v>15</v>
      </c>
      <c r="D67" s="8" t="s">
        <v>23</v>
      </c>
      <c r="E67" s="8" t="s">
        <v>17</v>
      </c>
      <c r="F67" s="8" t="s">
        <v>352</v>
      </c>
      <c r="G67" s="8" t="s">
        <v>353</v>
      </c>
      <c r="H67" s="8" t="s">
        <v>354</v>
      </c>
      <c r="I67" s="8" t="s">
        <v>355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 s="8" t="str">
        <f>_xlfn.CONCAT(SpaghettiActieOverzicht2024[[#This Row],[Voornaam]]," ",SpaghettiActieOverzicht2024[[#This Row],[Familienaam]])</f>
        <v>Lies Vander Stichele</v>
      </c>
    </row>
    <row r="68" spans="1:17" x14ac:dyDescent="0.3">
      <c r="A68">
        <v>1068</v>
      </c>
      <c r="B68" s="8" t="s">
        <v>356</v>
      </c>
      <c r="C68" s="9">
        <v>15</v>
      </c>
      <c r="D68" s="8" t="s">
        <v>23</v>
      </c>
      <c r="E68" s="8" t="s">
        <v>17</v>
      </c>
      <c r="F68" s="8" t="s">
        <v>138</v>
      </c>
      <c r="G68" s="8" t="s">
        <v>139</v>
      </c>
      <c r="H68" s="8" t="s">
        <v>357</v>
      </c>
      <c r="I68" s="8" t="s">
        <v>358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 s="8" t="str">
        <f>_xlfn.CONCAT(SpaghettiActieOverzicht2024[[#This Row],[Voornaam]]," ",SpaghettiActieOverzicht2024[[#This Row],[Familienaam]])</f>
        <v>Thomas Bostoen</v>
      </c>
    </row>
    <row r="69" spans="1:17" x14ac:dyDescent="0.3">
      <c r="A69">
        <v>1069</v>
      </c>
      <c r="B69" s="8" t="s">
        <v>359</v>
      </c>
      <c r="C69" s="9">
        <v>30</v>
      </c>
      <c r="D69" s="8" t="s">
        <v>23</v>
      </c>
      <c r="E69" s="8" t="s">
        <v>17</v>
      </c>
      <c r="F69" s="8" t="s">
        <v>360</v>
      </c>
      <c r="G69" s="8" t="s">
        <v>361</v>
      </c>
      <c r="H69" s="8" t="s">
        <v>362</v>
      </c>
      <c r="I69" s="8" t="s">
        <v>363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2</v>
      </c>
      <c r="Q69" s="8" t="str">
        <f>_xlfn.CONCAT(SpaghettiActieOverzicht2024[[#This Row],[Voornaam]]," ",SpaghettiActieOverzicht2024[[#This Row],[Familienaam]])</f>
        <v>Tom Scharlaken</v>
      </c>
    </row>
    <row r="70" spans="1:17" x14ac:dyDescent="0.3">
      <c r="A70">
        <v>1070</v>
      </c>
      <c r="B70" s="8" t="s">
        <v>364</v>
      </c>
      <c r="C70" s="9">
        <v>15</v>
      </c>
      <c r="D70" s="8" t="s">
        <v>23</v>
      </c>
      <c r="E70" s="8" t="s">
        <v>17</v>
      </c>
      <c r="F70" s="8" t="s">
        <v>365</v>
      </c>
      <c r="G70" s="8" t="s">
        <v>366</v>
      </c>
      <c r="H70" s="8" t="s">
        <v>367</v>
      </c>
      <c r="I70" s="8" t="s">
        <v>368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 s="8" t="str">
        <f>_xlfn.CONCAT(SpaghettiActieOverzicht2024[[#This Row],[Voornaam]]," ",SpaghettiActieOverzicht2024[[#This Row],[Familienaam]])</f>
        <v>Alex Vyncke</v>
      </c>
    </row>
    <row r="71" spans="1:17" x14ac:dyDescent="0.3">
      <c r="A71">
        <v>1071</v>
      </c>
      <c r="B71" s="8" t="s">
        <v>369</v>
      </c>
      <c r="C71" s="9">
        <v>19.5</v>
      </c>
      <c r="D71" s="8" t="s">
        <v>23</v>
      </c>
      <c r="E71" s="8" t="s">
        <v>17</v>
      </c>
      <c r="F71" s="8" t="s">
        <v>370</v>
      </c>
      <c r="G71" s="8" t="s">
        <v>371</v>
      </c>
      <c r="H71" s="8" t="s">
        <v>372</v>
      </c>
      <c r="I71" s="8" t="s">
        <v>373</v>
      </c>
      <c r="J71">
        <v>1</v>
      </c>
      <c r="K71">
        <v>0</v>
      </c>
      <c r="L71">
        <v>1</v>
      </c>
      <c r="M71">
        <v>0</v>
      </c>
      <c r="N71">
        <v>1</v>
      </c>
      <c r="O71">
        <v>0</v>
      </c>
      <c r="P71">
        <v>1</v>
      </c>
      <c r="Q71" s="8" t="str">
        <f>_xlfn.CONCAT(SpaghettiActieOverzicht2024[[#This Row],[Voornaam]]," ",SpaghettiActieOverzicht2024[[#This Row],[Familienaam]])</f>
        <v>Magalie Popelier</v>
      </c>
    </row>
    <row r="72" spans="1:17" x14ac:dyDescent="0.3">
      <c r="A72">
        <v>1072</v>
      </c>
      <c r="B72" s="8" t="s">
        <v>374</v>
      </c>
      <c r="C72" s="9">
        <v>19.5</v>
      </c>
      <c r="D72" s="8" t="s">
        <v>23</v>
      </c>
      <c r="E72" s="8" t="s">
        <v>17</v>
      </c>
      <c r="F72" s="8" t="s">
        <v>375</v>
      </c>
      <c r="G72" s="8" t="s">
        <v>376</v>
      </c>
      <c r="H72" s="8" t="s">
        <v>377</v>
      </c>
      <c r="I72" s="8" t="s">
        <v>378</v>
      </c>
      <c r="J72">
        <v>2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 s="8" t="str">
        <f>_xlfn.CONCAT(SpaghettiActieOverzicht2024[[#This Row],[Voornaam]]," ",SpaghettiActieOverzicht2024[[#This Row],[Familienaam]])</f>
        <v>Petra Cobbaert</v>
      </c>
    </row>
    <row r="73" spans="1:17" x14ac:dyDescent="0.3">
      <c r="A73">
        <v>1073</v>
      </c>
      <c r="B73" s="8" t="s">
        <v>379</v>
      </c>
      <c r="C73" s="9">
        <v>60</v>
      </c>
      <c r="D73" s="8" t="s">
        <v>23</v>
      </c>
      <c r="E73" s="8" t="s">
        <v>17</v>
      </c>
      <c r="F73" s="8" t="s">
        <v>380</v>
      </c>
      <c r="G73" s="8" t="s">
        <v>381</v>
      </c>
      <c r="H73" s="8" t="s">
        <v>382</v>
      </c>
      <c r="I73" s="8" t="s">
        <v>383</v>
      </c>
      <c r="J73">
        <v>0</v>
      </c>
      <c r="K73">
        <v>3</v>
      </c>
      <c r="L73">
        <v>0</v>
      </c>
      <c r="M73">
        <v>0</v>
      </c>
      <c r="N73">
        <v>0</v>
      </c>
      <c r="O73">
        <v>1</v>
      </c>
      <c r="P73">
        <v>4</v>
      </c>
      <c r="Q73" s="8" t="str">
        <f>_xlfn.CONCAT(SpaghettiActieOverzicht2024[[#This Row],[Voornaam]]," ",SpaghettiActieOverzicht2024[[#This Row],[Familienaam]])</f>
        <v>Griet Soetaert</v>
      </c>
    </row>
    <row r="74" spans="1:17" x14ac:dyDescent="0.3">
      <c r="A74">
        <v>1074</v>
      </c>
      <c r="B74" s="8" t="s">
        <v>384</v>
      </c>
      <c r="C74" s="9">
        <v>30</v>
      </c>
      <c r="D74" s="8" t="s">
        <v>23</v>
      </c>
      <c r="E74" s="8" t="s">
        <v>159</v>
      </c>
      <c r="F74" s="8" t="s">
        <v>385</v>
      </c>
      <c r="G74" s="8" t="s">
        <v>386</v>
      </c>
      <c r="H74" s="8" t="s">
        <v>387</v>
      </c>
      <c r="I74" s="8" t="s">
        <v>388</v>
      </c>
      <c r="J74">
        <v>0</v>
      </c>
      <c r="K74">
        <v>2</v>
      </c>
      <c r="L74">
        <v>0</v>
      </c>
      <c r="M74">
        <v>0</v>
      </c>
      <c r="N74">
        <v>0</v>
      </c>
      <c r="O74">
        <v>0</v>
      </c>
      <c r="P74">
        <v>2</v>
      </c>
      <c r="Q74" s="8" t="str">
        <f>_xlfn.CONCAT(SpaghettiActieOverzicht2024[[#This Row],[Voornaam]]," ",SpaghettiActieOverzicht2024[[#This Row],[Familienaam]])</f>
        <v>Nancy De Fevere</v>
      </c>
    </row>
    <row r="75" spans="1:17" x14ac:dyDescent="0.3">
      <c r="A75">
        <v>1075</v>
      </c>
      <c r="B75" s="8" t="s">
        <v>389</v>
      </c>
      <c r="C75" s="9">
        <v>141.5</v>
      </c>
      <c r="D75" s="8" t="s">
        <v>23</v>
      </c>
      <c r="E75" s="8" t="s">
        <v>17</v>
      </c>
      <c r="F75" s="8" t="s">
        <v>390</v>
      </c>
      <c r="G75" s="8" t="s">
        <v>391</v>
      </c>
      <c r="H75" s="8" t="s">
        <v>392</v>
      </c>
      <c r="I75" s="8" t="s">
        <v>393</v>
      </c>
      <c r="J75">
        <v>0</v>
      </c>
      <c r="K75">
        <v>5</v>
      </c>
      <c r="L75">
        <v>0</v>
      </c>
      <c r="M75">
        <v>3</v>
      </c>
      <c r="N75">
        <v>1</v>
      </c>
      <c r="O75">
        <v>1</v>
      </c>
      <c r="P75">
        <v>9</v>
      </c>
      <c r="Q75" s="8" t="str">
        <f>_xlfn.CONCAT(SpaghettiActieOverzicht2024[[#This Row],[Voornaam]]," ",SpaghettiActieOverzicht2024[[#This Row],[Familienaam]])</f>
        <v>Leen Vandeputte</v>
      </c>
    </row>
    <row r="76" spans="1:17" x14ac:dyDescent="0.3">
      <c r="A76">
        <v>1076</v>
      </c>
      <c r="B76" s="8" t="s">
        <v>394</v>
      </c>
      <c r="C76" s="9">
        <v>15</v>
      </c>
      <c r="D76" s="8" t="s">
        <v>23</v>
      </c>
      <c r="E76" s="8" t="s">
        <v>17</v>
      </c>
      <c r="F76" s="8" t="s">
        <v>395</v>
      </c>
      <c r="G76" s="8" t="s">
        <v>315</v>
      </c>
      <c r="H76" s="8" t="s">
        <v>396</v>
      </c>
      <c r="I76" s="8" t="s">
        <v>397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 s="8" t="str">
        <f>_xlfn.CONCAT(SpaghettiActieOverzicht2024[[#This Row],[Voornaam]]," ",SpaghettiActieOverzicht2024[[#This Row],[Familienaam]])</f>
        <v>Elke Cuvelier</v>
      </c>
    </row>
    <row r="77" spans="1:17" x14ac:dyDescent="0.3">
      <c r="A77">
        <v>1078</v>
      </c>
      <c r="B77" s="8" t="s">
        <v>398</v>
      </c>
      <c r="C77" s="9">
        <v>45</v>
      </c>
      <c r="D77" s="8" t="s">
        <v>23</v>
      </c>
      <c r="E77" s="8" t="s">
        <v>17</v>
      </c>
      <c r="F77" s="8" t="s">
        <v>399</v>
      </c>
      <c r="G77" s="8" t="s">
        <v>400</v>
      </c>
      <c r="H77" s="8" t="s">
        <v>401</v>
      </c>
      <c r="I77" s="8" t="s">
        <v>402</v>
      </c>
      <c r="J77">
        <v>0</v>
      </c>
      <c r="K77">
        <v>1</v>
      </c>
      <c r="L77">
        <v>0</v>
      </c>
      <c r="M77">
        <v>1</v>
      </c>
      <c r="N77">
        <v>0</v>
      </c>
      <c r="O77">
        <v>1</v>
      </c>
      <c r="P77">
        <v>3</v>
      </c>
      <c r="Q77" s="8" t="str">
        <f>_xlfn.CONCAT(SpaghettiActieOverzicht2024[[#This Row],[Voornaam]]," ",SpaghettiActieOverzicht2024[[#This Row],[Familienaam]])</f>
        <v>Liesbet Vanderghote</v>
      </c>
    </row>
    <row r="78" spans="1:17" x14ac:dyDescent="0.3">
      <c r="A78">
        <v>1079</v>
      </c>
      <c r="B78" s="8" t="s">
        <v>403</v>
      </c>
      <c r="C78" s="9">
        <v>15</v>
      </c>
      <c r="D78" s="8" t="s">
        <v>23</v>
      </c>
      <c r="E78" s="8" t="s">
        <v>17</v>
      </c>
      <c r="F78" s="8" t="s">
        <v>404</v>
      </c>
      <c r="G78" s="8" t="s">
        <v>405</v>
      </c>
      <c r="H78" s="8" t="s">
        <v>406</v>
      </c>
      <c r="I78" s="8" t="s">
        <v>407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 s="8" t="str">
        <f>_xlfn.CONCAT(SpaghettiActieOverzicht2024[[#This Row],[Voornaam]]," ",SpaghettiActieOverzicht2024[[#This Row],[Familienaam]])</f>
        <v>Ine Lobelle</v>
      </c>
    </row>
    <row r="79" spans="1:17" x14ac:dyDescent="0.3">
      <c r="A79">
        <v>1080</v>
      </c>
      <c r="B79" s="8" t="s">
        <v>408</v>
      </c>
      <c r="C79" s="9">
        <v>45</v>
      </c>
      <c r="D79" s="8" t="s">
        <v>23</v>
      </c>
      <c r="E79" s="8" t="s">
        <v>17</v>
      </c>
      <c r="F79" s="8" t="s">
        <v>409</v>
      </c>
      <c r="G79" s="8" t="s">
        <v>410</v>
      </c>
      <c r="H79" s="8" t="s">
        <v>411</v>
      </c>
      <c r="I79" s="8" t="s">
        <v>412</v>
      </c>
      <c r="J79">
        <v>0</v>
      </c>
      <c r="K79">
        <v>1</v>
      </c>
      <c r="L79">
        <v>0</v>
      </c>
      <c r="M79">
        <v>2</v>
      </c>
      <c r="N79">
        <v>0</v>
      </c>
      <c r="O79">
        <v>0</v>
      </c>
      <c r="P79">
        <v>3</v>
      </c>
      <c r="Q79" s="8" t="str">
        <f>_xlfn.CONCAT(SpaghettiActieOverzicht2024[[#This Row],[Voornaam]]," ",SpaghettiActieOverzicht2024[[#This Row],[Familienaam]])</f>
        <v>Karolien Ghesquiere</v>
      </c>
    </row>
    <row r="80" spans="1:17" x14ac:dyDescent="0.3">
      <c r="A80">
        <v>1081</v>
      </c>
      <c r="B80" s="8" t="s">
        <v>413</v>
      </c>
      <c r="C80" s="9">
        <v>45</v>
      </c>
      <c r="D80" s="8" t="s">
        <v>23</v>
      </c>
      <c r="E80" s="8" t="s">
        <v>17</v>
      </c>
      <c r="F80" s="8" t="s">
        <v>414</v>
      </c>
      <c r="G80" s="8" t="s">
        <v>415</v>
      </c>
      <c r="H80" s="8" t="s">
        <v>416</v>
      </c>
      <c r="I80" s="8" t="s">
        <v>417</v>
      </c>
      <c r="J80">
        <v>0</v>
      </c>
      <c r="K80">
        <v>2</v>
      </c>
      <c r="L80">
        <v>0</v>
      </c>
      <c r="M80">
        <v>1</v>
      </c>
      <c r="N80">
        <v>0</v>
      </c>
      <c r="O80">
        <v>0</v>
      </c>
      <c r="P80">
        <v>3</v>
      </c>
      <c r="Q80" s="8" t="str">
        <f>_xlfn.CONCAT(SpaghettiActieOverzicht2024[[#This Row],[Voornaam]]," ",SpaghettiActieOverzicht2024[[#This Row],[Familienaam]])</f>
        <v>Evelyne Devisscher</v>
      </c>
    </row>
    <row r="81" spans="1:17" x14ac:dyDescent="0.3">
      <c r="A81">
        <v>1082</v>
      </c>
      <c r="B81" s="8" t="s">
        <v>418</v>
      </c>
      <c r="C81" s="9">
        <v>30</v>
      </c>
      <c r="D81" s="8" t="s">
        <v>23</v>
      </c>
      <c r="E81" s="8" t="s">
        <v>17</v>
      </c>
      <c r="F81" s="8" t="s">
        <v>419</v>
      </c>
      <c r="G81" s="8" t="s">
        <v>420</v>
      </c>
      <c r="H81" s="8" t="s">
        <v>421</v>
      </c>
      <c r="I81" s="8" t="s">
        <v>422</v>
      </c>
      <c r="J81">
        <v>0</v>
      </c>
      <c r="K81">
        <v>2</v>
      </c>
      <c r="L81">
        <v>0</v>
      </c>
      <c r="M81">
        <v>0</v>
      </c>
      <c r="N81">
        <v>0</v>
      </c>
      <c r="O81">
        <v>0</v>
      </c>
      <c r="P81">
        <v>2</v>
      </c>
      <c r="Q81" s="8" t="str">
        <f>_xlfn.CONCAT(SpaghettiActieOverzicht2024[[#This Row],[Voornaam]]," ",SpaghettiActieOverzicht2024[[#This Row],[Familienaam]])</f>
        <v>Hilde Mylle</v>
      </c>
    </row>
    <row r="82" spans="1:17" x14ac:dyDescent="0.3">
      <c r="A82">
        <v>1083</v>
      </c>
      <c r="B82" s="8" t="s">
        <v>423</v>
      </c>
      <c r="C82" s="9">
        <v>30</v>
      </c>
      <c r="D82" s="8" t="s">
        <v>23</v>
      </c>
      <c r="E82" s="8" t="s">
        <v>17</v>
      </c>
      <c r="F82" s="8" t="s">
        <v>424</v>
      </c>
      <c r="G82" s="8" t="s">
        <v>425</v>
      </c>
      <c r="H82" s="8" t="s">
        <v>426</v>
      </c>
      <c r="I82" s="8" t="s">
        <v>427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2</v>
      </c>
      <c r="Q82" s="8" t="str">
        <f>_xlfn.CONCAT(SpaghettiActieOverzicht2024[[#This Row],[Voornaam]]," ",SpaghettiActieOverzicht2024[[#This Row],[Familienaam]])</f>
        <v>Hermine Uytterhaegen</v>
      </c>
    </row>
    <row r="83" spans="1:17" x14ac:dyDescent="0.3">
      <c r="A83">
        <v>1084</v>
      </c>
      <c r="B83" s="8" t="s">
        <v>428</v>
      </c>
      <c r="C83" s="9">
        <v>30</v>
      </c>
      <c r="D83" s="8" t="s">
        <v>23</v>
      </c>
      <c r="E83" s="8" t="s">
        <v>17</v>
      </c>
      <c r="F83" s="8" t="s">
        <v>429</v>
      </c>
      <c r="G83" s="8" t="s">
        <v>430</v>
      </c>
      <c r="H83" s="8" t="s">
        <v>431</v>
      </c>
      <c r="I83" s="8" t="s">
        <v>432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2</v>
      </c>
      <c r="Q83" s="8" t="str">
        <f>_xlfn.CONCAT(SpaghettiActieOverzicht2024[[#This Row],[Voornaam]]," ",SpaghettiActieOverzicht2024[[#This Row],[Familienaam]])</f>
        <v>Krist Delaere</v>
      </c>
    </row>
    <row r="84" spans="1:17" x14ac:dyDescent="0.3">
      <c r="A84">
        <v>1085</v>
      </c>
      <c r="B84" s="8" t="s">
        <v>433</v>
      </c>
      <c r="C84" s="9">
        <v>19.5</v>
      </c>
      <c r="D84" s="8" t="s">
        <v>23</v>
      </c>
      <c r="E84" s="8" t="s">
        <v>17</v>
      </c>
      <c r="F84" s="8" t="s">
        <v>434</v>
      </c>
      <c r="G84" s="8" t="s">
        <v>435</v>
      </c>
      <c r="H84" s="8" t="s">
        <v>436</v>
      </c>
      <c r="I84" s="8" t="s">
        <v>437</v>
      </c>
      <c r="J84">
        <v>0</v>
      </c>
      <c r="K84">
        <v>0</v>
      </c>
      <c r="L84">
        <v>1</v>
      </c>
      <c r="M84">
        <v>0</v>
      </c>
      <c r="N84">
        <v>2</v>
      </c>
      <c r="O84">
        <v>0</v>
      </c>
      <c r="P84">
        <v>1</v>
      </c>
      <c r="Q84" s="8" t="str">
        <f>_xlfn.CONCAT(SpaghettiActieOverzicht2024[[#This Row],[Voornaam]]," ",SpaghettiActieOverzicht2024[[#This Row],[Familienaam]])</f>
        <v>Sophie Gerniers</v>
      </c>
    </row>
    <row r="85" spans="1:17" x14ac:dyDescent="0.3">
      <c r="A85">
        <v>1086</v>
      </c>
      <c r="B85" s="8" t="s">
        <v>438</v>
      </c>
      <c r="C85" s="9">
        <v>30</v>
      </c>
      <c r="D85" s="8" t="s">
        <v>23</v>
      </c>
      <c r="E85" s="8" t="s">
        <v>17</v>
      </c>
      <c r="F85" s="8" t="s">
        <v>385</v>
      </c>
      <c r="G85" s="8" t="s">
        <v>386</v>
      </c>
      <c r="H85" s="8" t="s">
        <v>387</v>
      </c>
      <c r="I85" s="8" t="s">
        <v>388</v>
      </c>
      <c r="J85">
        <v>0</v>
      </c>
      <c r="K85">
        <v>2</v>
      </c>
      <c r="L85">
        <v>0</v>
      </c>
      <c r="M85">
        <v>0</v>
      </c>
      <c r="N85">
        <v>0</v>
      </c>
      <c r="O85">
        <v>0</v>
      </c>
      <c r="P85">
        <v>2</v>
      </c>
      <c r="Q85" s="8" t="str">
        <f>_xlfn.CONCAT(SpaghettiActieOverzicht2024[[#This Row],[Voornaam]]," ",SpaghettiActieOverzicht2024[[#This Row],[Familienaam]])</f>
        <v>Nancy De Fevere</v>
      </c>
    </row>
    <row r="86" spans="1:17" x14ac:dyDescent="0.3">
      <c r="A86">
        <v>1087</v>
      </c>
      <c r="B86" s="8" t="s">
        <v>439</v>
      </c>
      <c r="C86" s="9">
        <v>15</v>
      </c>
      <c r="D86" s="8" t="s">
        <v>23</v>
      </c>
      <c r="E86" s="8" t="s">
        <v>17</v>
      </c>
      <c r="F86" s="8" t="s">
        <v>440</v>
      </c>
      <c r="G86" s="8" t="s">
        <v>441</v>
      </c>
      <c r="H86" s="8" t="s">
        <v>442</v>
      </c>
      <c r="I86" s="8" t="s">
        <v>443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 s="8" t="str">
        <f>_xlfn.CONCAT(SpaghettiActieOverzicht2024[[#This Row],[Voornaam]]," ",SpaghettiActieOverzicht2024[[#This Row],[Familienaam]])</f>
        <v>Elien Verbeke</v>
      </c>
    </row>
    <row r="87" spans="1:17" x14ac:dyDescent="0.3">
      <c r="A87">
        <v>1088</v>
      </c>
      <c r="B87" s="8" t="s">
        <v>444</v>
      </c>
      <c r="C87" s="9">
        <v>45</v>
      </c>
      <c r="D87" s="8" t="s">
        <v>23</v>
      </c>
      <c r="E87" s="8" t="s">
        <v>17</v>
      </c>
      <c r="F87" s="8" t="s">
        <v>445</v>
      </c>
      <c r="G87" s="8" t="s">
        <v>446</v>
      </c>
      <c r="H87" s="8" t="s">
        <v>447</v>
      </c>
      <c r="I87" s="8" t="s">
        <v>448</v>
      </c>
      <c r="J87">
        <v>0</v>
      </c>
      <c r="K87">
        <v>3</v>
      </c>
      <c r="L87">
        <v>0</v>
      </c>
      <c r="M87">
        <v>0</v>
      </c>
      <c r="N87">
        <v>0</v>
      </c>
      <c r="O87">
        <v>0</v>
      </c>
      <c r="P87">
        <v>3</v>
      </c>
      <c r="Q87" s="8" t="str">
        <f>_xlfn.CONCAT(SpaghettiActieOverzicht2024[[#This Row],[Voornaam]]," ",SpaghettiActieOverzicht2024[[#This Row],[Familienaam]])</f>
        <v>Maaike Geerardyn</v>
      </c>
    </row>
    <row r="88" spans="1:17" x14ac:dyDescent="0.3">
      <c r="A88">
        <v>1089</v>
      </c>
      <c r="B88" s="8" t="s">
        <v>449</v>
      </c>
      <c r="C88" s="9">
        <v>165</v>
      </c>
      <c r="D88" s="8" t="s">
        <v>23</v>
      </c>
      <c r="E88" s="8" t="s">
        <v>17</v>
      </c>
      <c r="F88" s="8" t="s">
        <v>450</v>
      </c>
      <c r="G88" s="8" t="s">
        <v>451</v>
      </c>
      <c r="H88" s="8" t="s">
        <v>452</v>
      </c>
      <c r="I88" s="8" t="s">
        <v>453</v>
      </c>
      <c r="J88">
        <v>0</v>
      </c>
      <c r="K88">
        <v>10</v>
      </c>
      <c r="L88">
        <v>0</v>
      </c>
      <c r="M88">
        <v>1</v>
      </c>
      <c r="N88">
        <v>0</v>
      </c>
      <c r="O88">
        <v>0</v>
      </c>
      <c r="P88">
        <v>11</v>
      </c>
      <c r="Q88" s="8" t="str">
        <f>_xlfn.CONCAT(SpaghettiActieOverzicht2024[[#This Row],[Voornaam]]," ",SpaghettiActieOverzicht2024[[#This Row],[Familienaam]])</f>
        <v>Johana Delgado Sánchez</v>
      </c>
    </row>
    <row r="89" spans="1:17" x14ac:dyDescent="0.3">
      <c r="A89">
        <v>1090</v>
      </c>
      <c r="B89" s="8" t="s">
        <v>454</v>
      </c>
      <c r="C89" s="9">
        <v>15</v>
      </c>
      <c r="D89" s="8" t="s">
        <v>23</v>
      </c>
      <c r="E89" s="8" t="s">
        <v>17</v>
      </c>
      <c r="F89" s="8" t="s">
        <v>455</v>
      </c>
      <c r="G89" s="8" t="s">
        <v>456</v>
      </c>
      <c r="H89" s="8" t="s">
        <v>457</v>
      </c>
      <c r="I89" s="8" t="s">
        <v>458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 s="8" t="str">
        <f>_xlfn.CONCAT(SpaghettiActieOverzicht2024[[#This Row],[Voornaam]]," ",SpaghettiActieOverzicht2024[[#This Row],[Familienaam]])</f>
        <v>Mia Declerck</v>
      </c>
    </row>
    <row r="90" spans="1:17" x14ac:dyDescent="0.3">
      <c r="A90">
        <v>1091</v>
      </c>
      <c r="B90" s="8" t="s">
        <v>459</v>
      </c>
      <c r="C90" s="9">
        <v>19.5</v>
      </c>
      <c r="D90" s="8" t="s">
        <v>23</v>
      </c>
      <c r="E90" s="8" t="s">
        <v>17</v>
      </c>
      <c r="F90" s="8" t="s">
        <v>460</v>
      </c>
      <c r="G90" s="8" t="s">
        <v>461</v>
      </c>
      <c r="H90" s="8" t="s">
        <v>462</v>
      </c>
      <c r="I90" s="8" t="s">
        <v>463</v>
      </c>
      <c r="J90">
        <v>1</v>
      </c>
      <c r="K90">
        <v>0</v>
      </c>
      <c r="L90">
        <v>1</v>
      </c>
      <c r="M90">
        <v>0</v>
      </c>
      <c r="N90">
        <v>1</v>
      </c>
      <c r="O90">
        <v>0</v>
      </c>
      <c r="P90">
        <v>1</v>
      </c>
      <c r="Q90" s="8" t="str">
        <f>_xlfn.CONCAT(SpaghettiActieOverzicht2024[[#This Row],[Voornaam]]," ",SpaghettiActieOverzicht2024[[#This Row],[Familienaam]])</f>
        <v>Jomme Houbaert</v>
      </c>
    </row>
    <row r="91" spans="1:17" x14ac:dyDescent="0.3">
      <c r="A91" t="s">
        <v>245</v>
      </c>
      <c r="C91">
        <f>SUBTOTAL(109,SpaghettiActieOverzicht2024[TotaalBedrag])</f>
        <v>3264.5</v>
      </c>
      <c r="Q91">
        <f>SUBTOTAL(103,SpaghettiActieOverzicht2024[Volledige naam])</f>
        <v>89</v>
      </c>
    </row>
  </sheetData>
  <sheetProtection sort="0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D1197E-410E-4EC6-B555-540205AD2B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Overzicht Per Klant</vt:lpstr>
      <vt:lpstr>Overzicht Hoeveelheden</vt:lpstr>
      <vt:lpstr>Names</vt:lpstr>
      <vt:lpstr>order_data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Joshy Jonckheere</dc:creator>
  <cp:lastModifiedBy>Jonckheere, Joshy</cp:lastModifiedBy>
  <dcterms:created xsi:type="dcterms:W3CDTF">2015-06-05T18:17:20Z</dcterms:created>
  <dcterms:modified xsi:type="dcterms:W3CDTF">2024-02-23T20:16:00Z</dcterms:modified>
</cp:coreProperties>
</file>