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nck\Documents\_Projects\VoxMusica\WooCommerce Data Extraction\"/>
    </mc:Choice>
  </mc:AlternateContent>
  <xr:revisionPtr revIDLastSave="0" documentId="13_ncr:1_{20620BBE-B01B-4367-82C0-4F7830263B0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verzicht Per Klant" sheetId="5" r:id="rId1"/>
    <sheet name="Overzicht Hoeveelheden" sheetId="9" r:id="rId2"/>
    <sheet name="Names" sheetId="8" state="hidden" r:id="rId3"/>
    <sheet name="order_data" sheetId="1" r:id="rId4"/>
  </sheets>
  <definedNames>
    <definedName name="ExternalData_1" localSheetId="3" hidden="1">order_data!$A$1:$P$44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/>
  <c r="F3" i="9"/>
  <c r="F4" i="9"/>
  <c r="F8" i="9" s="1"/>
  <c r="F5" i="9"/>
  <c r="F6" i="9"/>
  <c r="F7" i="9"/>
  <c r="B4" i="9"/>
  <c r="B3" i="9"/>
  <c r="B2" i="9"/>
  <c r="B5" i="9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C12" i="5" l="1"/>
  <c r="C10" i="5"/>
  <c r="C9" i="5"/>
  <c r="C7" i="5"/>
  <c r="A1" i="8" a="1"/>
  <c r="A1" i="8" s="1"/>
  <c r="C11" i="5"/>
  <c r="C13" i="5"/>
  <c r="C14" i="5"/>
  <c r="C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<sst xmlns="http://schemas.openxmlformats.org/spreadsheetml/2006/main" count="386" uniqueCount="260">
  <si>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</si>
  <si>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</si>
  <si>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</si>
  <si>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</si>
  <si>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</si>
  <si>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</si>
  <si>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</si>
  <si>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</si>
  <si>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</si>
  <si>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</si>
  <si>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</si>
  <si>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</si>
  <si>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</si>
  <si>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</si>
  <si>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</si>
  <si>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</si>
  <si>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15.00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</si>
  <si>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</si>
  <si>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</si>
  <si>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</si>
  <si>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</si>
  <si>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</si>
  <si>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</si>
  <si>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</si>
  <si>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19.50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</si>
  <si>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</si>
  <si>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</si>
  <si>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</si>
  <si>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</si>
  <si>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</si>
  <si>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</si>
  <si>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30.00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</si>
  <si>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</si>
  <si>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</si>
  <si>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</si>
  <si>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</si>
  <si>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</si>
  <si>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</si>
  <si>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</si>
  <si>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</si>
  <si>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</si>
  <si>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</si>
  <si>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</si>
  <si>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</si>
  <si>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</si>
  <si>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</si>
  <si>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</si>
  <si>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</si>
  <si>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</si>
  <si>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</si>
  <si>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</si>
  <si>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</si>
  <si>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</si>
  <si>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</si>
  <si>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</si>
  <si>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</si>
  <si>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</si>
  <si>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94.50</t>
  </si>
  <si>
    <t>Liesbeth</t>
  </si>
  <si>
    <t>Deneir</t>
  </si>
  <si>
    <t>liesbethdeneir@hotmail.com</t>
  </si>
  <si>
    <t>0492946510</t>
  </si>
  <si>
    <t>2024-01-29T18:32:56</t>
  </si>
  <si>
    <t>45.00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</si>
  <si>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</si>
  <si>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</si>
  <si>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</si>
  <si>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</si>
  <si>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</si>
  <si>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</si>
  <si>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</si>
  <si>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</si>
  <si>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</si>
  <si>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</si>
  <si>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</si>
  <si>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</si>
  <si>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</si>
  <si>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</si>
  <si>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</si>
  <si>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</si>
  <si>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</si>
  <si>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</si>
  <si>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</si>
  <si>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</si>
  <si>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</si>
  <si>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</si>
  <si>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</si>
  <si>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</si>
  <si>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</si>
  <si>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</si>
  <si>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</si>
  <si>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</si>
  <si>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</si>
  <si>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</si>
  <si>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</si>
  <si>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</si>
  <si>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</si>
  <si>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</si>
  <si>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</si>
  <si>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</si>
  <si>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</si>
  <si>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</si>
  <si>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</si>
  <si>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</si>
  <si>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120.00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</si>
  <si>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</si>
  <si>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</si>
  <si>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</si>
  <si>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</si>
  <si>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</si>
  <si>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</si>
  <si>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</si>
  <si>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</si>
  <si>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</si>
  <si>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</si>
  <si>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60.00</t>
  </si>
  <si>
    <t>Vandamme</t>
  </si>
  <si>
    <t>svandamme70@hotmail.com</t>
  </si>
  <si>
    <t>+32 474 22 08 23</t>
  </si>
  <si>
    <t>2024-02-05T21:37:41</t>
  </si>
  <si>
    <t>69.00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</si>
  <si>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</si>
  <si>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</si>
  <si>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</si>
  <si>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</si>
  <si>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</si>
  <si>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</si>
  <si>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</si>
  <si>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</si>
  <si>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</si>
  <si>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</si>
  <si>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6.50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</si>
  <si>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</si>
  <si>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</si>
  <si>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</si>
  <si>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</si>
  <si>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</si>
  <si>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</si>
  <si>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</si>
  <si>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</si>
  <si>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</si>
  <si>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</si>
  <si>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</si>
  <si>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</si>
  <si>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</si>
  <si>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</si>
  <si>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</si>
  <si>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75.00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</si>
  <si>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</si>
  <si>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</si>
  <si>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</si>
  <si>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</si>
  <si>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</si>
  <si>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</si>
  <si>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</si>
  <si>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</si>
  <si>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</si>
  <si>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</si>
  <si>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</si>
  <si>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</si>
  <si>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</si>
  <si>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</si>
  <si>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</si>
  <si>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</si>
  <si>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</si>
  <si>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</si>
  <si>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</si>
  <si>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</si>
  <si>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</si>
  <si>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</si>
  <si>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</si>
  <si>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</si>
  <si>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</si>
  <si>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</si>
  <si>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</si>
  <si>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</si>
  <si>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</si>
  <si>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</si>
  <si>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</si>
  <si>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</si>
  <si>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</si>
  <si>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</si>
  <si>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</si>
  <si>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</si>
  <si>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</si>
  <si>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</si>
  <si>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</si>
  <si>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</si>
  <si>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</si>
  <si>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</si>
  <si>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</si>
  <si>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</si>
  <si>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</si>
  <si>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</si>
  <si>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</si>
  <si>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</si>
  <si>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21.50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</si>
  <si>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</si>
  <si>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</si>
  <si>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</si>
  <si>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</si>
  <si>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</si>
  <si>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</si>
  <si>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</si>
  <si>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</si>
  <si>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</si>
  <si>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49.50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</si>
  <si>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</si>
  <si>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</si>
  <si>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</si>
  <si>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</si>
  <si>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</si>
  <si>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</si>
  <si>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</si>
  <si>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</si>
  <si>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</si>
  <si>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</si>
  <si>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</si>
  <si>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</si>
  <si>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</si>
  <si>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</si>
  <si>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</si>
  <si>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</si>
  <si>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</si>
  <si>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</si>
  <si>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</si>
  <si>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</si>
  <si>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</si>
  <si>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</si>
  <si>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</si>
  <si>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</si>
  <si>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</si>
  <si>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</si>
  <si>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</si>
  <si>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</si>
  <si>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</si>
  <si>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</si>
  <si>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</si>
  <si>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</si>
  <si>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</si>
  <si>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</si>
  <si>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</si>
  <si>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</si>
  <si>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</si>
  <si>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</si>
  <si>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Bolognese</t>
  </si>
  <si>
    <t>Soort</t>
  </si>
  <si>
    <t>Volume verkocht (liter)</t>
  </si>
  <si>
    <t>Carbonara</t>
  </si>
  <si>
    <t>Veggie</t>
  </si>
  <si>
    <t>Verkocht</t>
  </si>
  <si>
    <t>Bolognese (1l)</t>
  </si>
  <si>
    <t>Bolognese (0,33 l)</t>
  </si>
  <si>
    <t>Carbonara (1l)</t>
  </si>
  <si>
    <t>Carbonara (0,33l)</t>
  </si>
  <si>
    <t>Veggie (1l)</t>
  </si>
  <si>
    <t>Veggie (0,33l)</t>
  </si>
  <si>
    <t>Total</t>
  </si>
  <si>
    <t>Artikel</t>
  </si>
  <si>
    <t>Katy Vanpeteghem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</si>
</sst>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#;\-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11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EED17-0964-4362-BC09-A7AF471B8E81}" name="Table1" displayName="Table1" ref="A1:B5" totalsRowCount="1">
  <autoFilter ref="A1:B4" xr:uid="{950EED17-0964-4362-BC09-A7AF471B8E81}"/>
  <tableColumns count="2">
    <tableColumn id="1" xr3:uid="{E598BABC-C9B1-4A08-8F90-42F21498BF9F}" name="Soort" totalsRowLabel="Total"/>
    <tableColumn id="2" xr3:uid="{E1B4A1D4-848F-4DE3-BC7B-B530B552D92E}" name="Volume verkocht (liter)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0CEE8-4F79-4358-B55B-84E75BA4EADA}" name="Table2" displayName="Table2" ref="E1:F8" totalsRowCount="1">
  <autoFilter ref="E1:F7" xr:uid="{2450CEE8-4F79-4358-B55B-84E75BA4EADA}"/>
  <tableColumns count="2">
    <tableColumn id="1" xr3:uid="{E87DB956-BCB8-4B05-868C-E8675252466D}" name="Artikel" totalsRowLabel="Total"/>
    <tableColumn id="2" xr3:uid="{EA394C26-8836-4D0D-B031-A18993851AC9}" name="Verkocht" totalsRowFunction="sum" dataDxfId="0" totalsRow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Q44" tableType="queryTable" totalsRowShown="0">
  <autoFilter ref="A1:Q44" xr:uid="{0DAD9DA8-3E75-407B-A72B-FA1483A76F00}"/>
  <sortState xmlns:xlrd2="http://schemas.microsoft.com/office/spreadsheetml/2017/richdata2" ref="A2:Q44">
    <sortCondition ref="A1:A44"/>
  </sortState>
  <tableColumns count="17">
    <tableColumn id="1" xr3:uid="{5CECF9F0-5427-4C7D-A5E7-7B1B761707FA}" uniqueName="1" name="BestelNummer" queryTableFieldId="1"/>
    <tableColumn id="2" xr3:uid="{F15B56EE-FA27-4715-A7DF-7CDFEB090CBE}" uniqueName="2" name="BestelDatum" queryTableFieldId="2" dataDxfId="10"/>
    <tableColumn id="3" xr3:uid="{6F861197-1E83-405C-9E40-E67BA9EAA83A}" uniqueName="3" name="TotaalBedrag" queryTableFieldId="3" dataDxfId="9"/>
    <tableColumn id="4" xr3:uid="{4D641D52-732D-48EB-933A-D66645F4F14D}" uniqueName="4" name="BetaalMethode" queryTableFieldId="4" dataDxfId="8"/>
    <tableColumn id="5" xr3:uid="{389CC715-1A18-447D-9C74-07380A9CA069}" uniqueName="5" name="BetalingOK" queryTableFieldId="5" dataDxfId="7"/>
    <tableColumn id="6" xr3:uid="{F5C6EE80-55EC-4454-9597-30EB9C52B132}" uniqueName="6" name="Voornaam" queryTableFieldId="6" dataDxfId="6"/>
    <tableColumn id="7" xr3:uid="{6D4E5AB0-CB33-4ACD-86EF-8B4FE87F8684}" uniqueName="7" name="Familienaam" queryTableFieldId="7" dataDxfId="5"/>
    <tableColumn id="8" xr3:uid="{F90AC6E8-09CD-4C0C-8D43-3B9C169CF368}" uniqueName="8" name="EmailAdres" queryTableFieldId="8" dataDxfId="4"/>
    <tableColumn id="9" xr3:uid="{92F3221C-36F4-40C6-B420-B999F7E1D875}" uniqueName="9" name="TelefoonNummer" queryTableFieldId="9" dataDxfId="3"/>
    <tableColumn id="10" xr3:uid="{10C847D4-DB1B-48AA-BC94-726EE827055C}" uniqueName="10" name="Bolognese_0,3l" queryTableFieldId="10"/>
    <tableColumn id="11" xr3:uid="{6EF0CEA2-DE32-4BEB-B01D-0A10139BB2AA}" uniqueName="11" name="Bolognese_1l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queryTableFieldId="17" dataDxfId="2">
      <calculatedColumnFormula>_xlfn.CONCAT(SpaghettiActieOverzicht2024[[#This Row],[Voornaam]]," ",SpaghettiActieOverzicht2024[[#This Row],[Familienaam]])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dimension ref="B5:C14"/>
  <sheetViews>
    <sheetView tabSelected="1" zoomScale="160" zoomScaleNormal="160" workbookViewId="0">
      <selection activeCell="P11" sqref="P11"/>
    </sheetView>
  </sheetViews>
  <sheetFormatPr defaultRowHeight="15" x14ac:dyDescent="0.25"/>
  <cols>
    <col min="2" max="2" width="27.42578125" bestFit="1" customWidth="1"/>
    <col min="3" max="3" width="32.28515625" customWidth="1"/>
    <col min="5" max="5" width="8.42578125" bestFit="1" customWidth="1"/>
    <col min="7" max="7" width="26.5703125" bestFit="1" customWidth="1"/>
  </cols>
  <sheetData>
    <row r="5" spans="2:3" ht="15.75" thickBot="1" x14ac:dyDescent="0.3"/>
    <row r="6" spans="2:3" ht="15.75" thickBot="1" x14ac:dyDescent="0.3">
      <c r="B6" s="2" t="s">
        <v>236</v>
      </c>
      <c r="C6" s="3" t="s">
        <v>259</v>
      </c>
    </row>
    <row r="7" spans="2:3" x14ac:dyDescent="0.25">
      <c r="B7" s="1" t="s">
        <v>237</v>
      </c>
      <c r="C7" s="1">
        <f>COUNTIF(SpaghettiActieOverzicht2024[Volledige naam],C6)</f>
        <v>1</v>
      </c>
    </row>
    <row r="8" spans="2:3" x14ac:dyDescent="0.25">
      <c r="B8" s="5" t="s">
        <v>238</v>
      </c>
      <c r="C8" s="6">
        <f>SUMIF(SpaghettiActieOverzicht2024[Volledige naam],'Overzicht Per Klant'!C6,SpaghettiActieOverzicht2024[Bolognese_0,3l])</f>
        <v>1</v>
      </c>
    </row>
    <row r="9" spans="2:3" x14ac:dyDescent="0.25">
      <c r="B9" s="4" t="s">
        <v>239</v>
      </c>
      <c r="C9" s="7">
        <f>SUMIF(SpaghettiActieOverzicht2024[Volledige naam],'Overzicht Per Klant'!C6,SpaghettiActieOverzicht2024[Bolognese_1l])</f>
        <v>0</v>
      </c>
    </row>
    <row r="10" spans="2:3" x14ac:dyDescent="0.25">
      <c r="B10" s="5" t="s">
        <v>240</v>
      </c>
      <c r="C10" s="6">
        <f>SUMIF(SpaghettiActieOverzicht2024[Volledige naam],'Overzicht Per Klant'!C6,SpaghettiActieOverzicht2024[Carbonara_0,3l])</f>
        <v>1</v>
      </c>
    </row>
    <row r="11" spans="2:3" x14ac:dyDescent="0.25">
      <c r="B11" s="4" t="s">
        <v>241</v>
      </c>
      <c r="C11" s="7">
        <f>SUMIF(SpaghettiActieOverzicht2024[Volledige naam],'Overzicht Per Klant'!C6,SpaghettiActieOverzicht2024[Carbonara_1l])</f>
        <v>0</v>
      </c>
    </row>
    <row r="12" spans="2:3" x14ac:dyDescent="0.25">
      <c r="B12" s="5" t="s">
        <v>242</v>
      </c>
      <c r="C12" s="6">
        <f>SUMIF(SpaghettiActieOverzicht2024[Volledige naam],'Overzicht Per Klant'!C6,SpaghettiActieOverzicht2024[Veggie_0,3l])</f>
        <v>1</v>
      </c>
    </row>
    <row r="13" spans="2:3" x14ac:dyDescent="0.25">
      <c r="B13" s="4" t="s">
        <v>244</v>
      </c>
      <c r="C13" s="7">
        <f>SUMIF(SpaghettiActieOverzicht2024[Volledige naam],'Overzicht Per Klant'!C6,SpaghettiActieOverzicht2024[Veggie_1l])</f>
        <v>0</v>
      </c>
    </row>
    <row r="14" spans="2:3" x14ac:dyDescent="0.25">
      <c r="B14" s="5" t="s">
        <v>243</v>
      </c>
      <c r="C14" s="6">
        <f>SUMIF(SpaghettiActieOverzicht2024[Volledige naam],'Overzicht Per Klant'!C6,SpaghettiActieOverzicht2024[GratisSoubryPasta])</f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2ABF2A-4A10-46AE-8880-67C463CD0CFD}">
          <x14:formula1>
            <xm:f>order_data!$Q$2:$Q$44</xm:f>
          </x14:formula1>
          <xm:sqref>C3</xm:sqref>
        </x14:dataValidation>
        <x14:dataValidation type="list" allowBlank="1" showInputMessage="1" showErrorMessage="1" xr:uid="{9E20B296-6E8E-4FB0-A54A-69A0B84FFED7}">
          <x14:formula1>
            <xm:f>Names!$A:$A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C51-48B3-4F58-8D9F-770DC42D4DEF}">
  <dimension ref="A1:F8"/>
  <sheetViews>
    <sheetView zoomScale="220" zoomScaleNormal="220" workbookViewId="0">
      <selection activeCell="A14" sqref="A14"/>
    </sheetView>
  </sheetViews>
  <sheetFormatPr defaultRowHeight="15" x14ac:dyDescent="0.25"/>
  <cols>
    <col min="1" max="1" width="10.28515625" bestFit="1" customWidth="1"/>
    <col min="2" max="2" width="24.42578125" bestFit="1" customWidth="1"/>
    <col min="5" max="5" width="16.85546875" bestFit="1" customWidth="1"/>
    <col min="6" max="6" width="11.28515625" bestFit="1" customWidth="1"/>
  </cols>
  <sheetData>
    <row r="1" spans="1:6" x14ac:dyDescent="0.25">
      <c r="A1" t="s">
        <v>246</v>
      </c>
      <c r="B1" t="s">
        <v>247</v>
      </c>
      <c r="E1" t="s">
        <v>258</v>
      </c>
      <c r="F1" t="s">
        <v>250</v>
      </c>
    </row>
    <row r="2" spans="1:6" x14ac:dyDescent="0.25">
      <c r="A2" t="s">
        <v>245</v>
      </c>
      <c r="B2">
        <f>SUM(SpaghettiActieOverzicht2024[Bolognese_1l]) + SUM(SpaghettiActieOverzicht2024[Bolognese_0,3l]) * 0.33</f>
        <v>55.64</v>
      </c>
      <c r="E2" t="s">
        <v>251</v>
      </c>
      <c r="F2" s="4">
        <f>SUM(SpaghettiActieOverzicht2024[Bolognese_1l])</f>
        <v>53</v>
      </c>
    </row>
    <row r="3" spans="1:6" x14ac:dyDescent="0.25">
      <c r="A3" t="s">
        <v>248</v>
      </c>
      <c r="B3">
        <f>SUM(SpaghettiActieOverzicht2024[Carbonara_1l] ) + SUM(SpaghettiActieOverzicht2024[Carbonara_0,3l]) * 0.33</f>
        <v>36.64</v>
      </c>
      <c r="E3" t="s">
        <v>252</v>
      </c>
      <c r="F3" s="4">
        <f>SUM(SpaghettiActieOverzicht2024[Bolognese_0,3l])</f>
        <v>8</v>
      </c>
    </row>
    <row r="4" spans="1:6" x14ac:dyDescent="0.25">
      <c r="A4" t="s">
        <v>249</v>
      </c>
      <c r="B4">
        <f>SUM(SpaghettiActieOverzicht2024[Veggie_1l]) + SUM(SpaghettiActieOverzicht2024[Veggie_0,3l]) * 0.33</f>
        <v>10.65</v>
      </c>
      <c r="E4" t="s">
        <v>253</v>
      </c>
      <c r="F4" s="4">
        <f>SUM(SpaghettiActieOverzicht2024[Carbonara_1l])</f>
        <v>34</v>
      </c>
    </row>
    <row r="5" spans="1:6" x14ac:dyDescent="0.25">
      <c r="A5" t="s">
        <v>257</v>
      </c>
      <c r="B5">
        <f>SUBTOTAL(109,Table1[Volume verkocht (liter)])</f>
        <v>102.93</v>
      </c>
      <c r="E5" t="s">
        <v>254</v>
      </c>
      <c r="F5" s="4">
        <f>SUM(SpaghettiActieOverzicht2024[Carbonara_0,3l])</f>
        <v>8</v>
      </c>
    </row>
    <row r="6" spans="1:6" x14ac:dyDescent="0.25">
      <c r="E6" t="s">
        <v>255</v>
      </c>
      <c r="F6" s="4">
        <f>SUM(SpaghettiActieOverzicht2024[Veggie_1l])</f>
        <v>9</v>
      </c>
    </row>
    <row r="7" spans="1:6" x14ac:dyDescent="0.25">
      <c r="E7" t="s">
        <v>256</v>
      </c>
      <c r="F7" s="4">
        <f>SUM(SpaghettiActieOverzicht2024[Veggie_0,3l])</f>
        <v>5</v>
      </c>
    </row>
    <row r="8" spans="1:6" x14ac:dyDescent="0.25">
      <c r="E8" t="s">
        <v>257</v>
      </c>
      <c r="F8" s="4">
        <f>SUBTOTAL(109,Table2[Verkocht])</f>
        <v>117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dimension ref="A1:A42"/>
  <sheetViews>
    <sheetView workbookViewId="0">
      <selection activeCell="A45" sqref="A45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tr" cm="1">
        <f t="array" ref="A1:A42">_xlfn._xlws.SORT(_xlfn.UNIQUE(SpaghettiActieOverzicht2024[Volledige naam]))</f>
        <v>Aagje Keysabyl</v>
      </c>
    </row>
    <row r="2" spans="1:1" x14ac:dyDescent="0.25">
      <c r="A2" t="str">
        <v>Alexandra Latruwe</v>
      </c>
    </row>
    <row r="3" spans="1:1" x14ac:dyDescent="0.25">
      <c r="A3" t="str">
        <v>Anja Willekens</v>
      </c>
    </row>
    <row r="4" spans="1:1" x14ac:dyDescent="0.25">
      <c r="A4" t="str">
        <v>Ann Boudrez</v>
      </c>
    </row>
    <row r="5" spans="1:1" x14ac:dyDescent="0.25">
      <c r="A5" t="str">
        <v>Ann-Sofie Vancoillie</v>
      </c>
    </row>
    <row r="6" spans="1:1" x14ac:dyDescent="0.25">
      <c r="A6" t="str">
        <v>Bieke Keysabyl</v>
      </c>
    </row>
    <row r="7" spans="1:1" x14ac:dyDescent="0.25">
      <c r="A7" t="str">
        <v>Brigitte Vanwalleghem</v>
      </c>
    </row>
    <row r="8" spans="1:1" x14ac:dyDescent="0.25">
      <c r="A8" t="str">
        <v>Els Guillemyn</v>
      </c>
    </row>
    <row r="9" spans="1:1" x14ac:dyDescent="0.25">
      <c r="A9" t="str">
        <v>Emma Vandepoele</v>
      </c>
    </row>
    <row r="10" spans="1:1" x14ac:dyDescent="0.25">
      <c r="A10" t="str">
        <v>Evi Leroy</v>
      </c>
    </row>
    <row r="11" spans="1:1" x14ac:dyDescent="0.25">
      <c r="A11" t="str">
        <v>Friede Duyck</v>
      </c>
    </row>
    <row r="12" spans="1:1" x14ac:dyDescent="0.25">
      <c r="A12" t="str">
        <v>Hanne Dewyspelaere</v>
      </c>
    </row>
    <row r="13" spans="1:1" x14ac:dyDescent="0.25">
      <c r="A13" t="str">
        <v>Hanne Vandendriessche</v>
      </c>
    </row>
    <row r="14" spans="1:1" x14ac:dyDescent="0.25">
      <c r="A14" t="str">
        <v>Ignace Vanhoorne</v>
      </c>
    </row>
    <row r="15" spans="1:1" x14ac:dyDescent="0.25">
      <c r="A15" t="str">
        <v>Janne Vannieuwenhuyse</v>
      </c>
    </row>
    <row r="16" spans="1:1" x14ac:dyDescent="0.25">
      <c r="A16" t="str">
        <v>Joke Keysabyl</v>
      </c>
    </row>
    <row r="17" spans="1:1" x14ac:dyDescent="0.25">
      <c r="A17" t="str">
        <v>Josefien Vandepitte</v>
      </c>
    </row>
    <row r="18" spans="1:1" x14ac:dyDescent="0.25">
      <c r="A18" t="str">
        <v>karolien vandenheede</v>
      </c>
    </row>
    <row r="19" spans="1:1" x14ac:dyDescent="0.25">
      <c r="A19" t="str">
        <v>Katy Vanpeteghem</v>
      </c>
    </row>
    <row r="20" spans="1:1" x14ac:dyDescent="0.25">
      <c r="A20" t="str">
        <v>Kim Meulebrouck</v>
      </c>
    </row>
    <row r="21" spans="1:1" x14ac:dyDescent="0.25">
      <c r="A21" t="str">
        <v>Kristien Lamsens</v>
      </c>
    </row>
    <row r="22" spans="1:1" x14ac:dyDescent="0.25">
      <c r="A22" t="str">
        <v>LaMa Vansteenkiste</v>
      </c>
    </row>
    <row r="23" spans="1:1" x14ac:dyDescent="0.25">
      <c r="A23" t="str">
        <v>Lara Elegeert</v>
      </c>
    </row>
    <row r="24" spans="1:1" x14ac:dyDescent="0.25">
      <c r="A24" t="str">
        <v>Lien Vansteelant</v>
      </c>
    </row>
    <row r="25" spans="1:1" x14ac:dyDescent="0.25">
      <c r="A25" t="str">
        <v>Lien Waltraevens</v>
      </c>
    </row>
    <row r="26" spans="1:1" x14ac:dyDescent="0.25">
      <c r="A26" t="str">
        <v>Liesbeth Deneir</v>
      </c>
    </row>
    <row r="27" spans="1:1" x14ac:dyDescent="0.25">
      <c r="A27" t="str">
        <v>lieven Develtere</v>
      </c>
    </row>
    <row r="28" spans="1:1" x14ac:dyDescent="0.25">
      <c r="A28" t="str">
        <v>Marie Decock</v>
      </c>
    </row>
    <row r="29" spans="1:1" x14ac:dyDescent="0.25">
      <c r="A29" t="str">
        <v>Marion Weyhaeghe</v>
      </c>
    </row>
    <row r="30" spans="1:1" x14ac:dyDescent="0.25">
      <c r="A30" t="str">
        <v>Mariska Verstraete</v>
      </c>
    </row>
    <row r="31" spans="1:1" x14ac:dyDescent="0.25">
      <c r="A31" t="str">
        <v>Marjolein Vandenbussche</v>
      </c>
    </row>
    <row r="32" spans="1:1" x14ac:dyDescent="0.25">
      <c r="A32" t="str">
        <v>Mieke Casteleyn</v>
      </c>
    </row>
    <row r="33" spans="1:1" x14ac:dyDescent="0.25">
      <c r="A33" t="str">
        <v>Nathalie Vandenbulcke</v>
      </c>
    </row>
    <row r="34" spans="1:1" x14ac:dyDescent="0.25">
      <c r="A34" t="str">
        <v>Noömi Vandendriessche</v>
      </c>
    </row>
    <row r="35" spans="1:1" x14ac:dyDescent="0.25">
      <c r="A35" t="str">
        <v>Patrick Keysabyl</v>
      </c>
    </row>
    <row r="36" spans="1:1" x14ac:dyDescent="0.25">
      <c r="A36" t="str">
        <v>Peter Janssens</v>
      </c>
    </row>
    <row r="37" spans="1:1" x14ac:dyDescent="0.25">
      <c r="A37" t="str">
        <v>Pieter-Jan Blomme</v>
      </c>
    </row>
    <row r="38" spans="1:1" x14ac:dyDescent="0.25">
      <c r="A38" t="str">
        <v>Sarah De Lie</v>
      </c>
    </row>
    <row r="39" spans="1:1" x14ac:dyDescent="0.25">
      <c r="A39" t="str">
        <v>Sarah Vandamme</v>
      </c>
    </row>
    <row r="40" spans="1:1" x14ac:dyDescent="0.25">
      <c r="A40" t="str">
        <v>Thomas Baekelandt</v>
      </c>
    </row>
    <row r="41" spans="1:1" x14ac:dyDescent="0.25">
      <c r="A41" t="str">
        <v>Thomas Bostoen</v>
      </c>
    </row>
    <row r="42" spans="1:1" x14ac:dyDescent="0.25">
      <c r="A42" t="str">
        <v>Valérie Meert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zoomScale="115" zoomScaleNormal="115" workbookViewId="0">
      <selection activeCell="V31" sqref="V31"/>
    </sheetView>
  </sheetViews>
  <sheetFormatPr defaultRowHeight="15" x14ac:dyDescent="0.25"/>
  <cols>
    <col min="1" max="1" width="16.85546875" bestFit="1" customWidth="1"/>
    <col min="2" max="2" width="20.5703125" bestFit="1" customWidth="1"/>
    <col min="3" max="3" width="14.85546875" bestFit="1" customWidth="1"/>
    <col min="4" max="4" width="25" bestFit="1" customWidth="1"/>
    <col min="5" max="5" width="13.140625" bestFit="1" customWidth="1"/>
    <col min="6" max="6" width="12.42578125" bestFit="1" customWidth="1"/>
    <col min="7" max="7" width="17.85546875" bestFit="1" customWidth="1"/>
    <col min="8" max="8" width="36.140625" bestFit="1" customWidth="1"/>
    <col min="9" max="9" width="19.28515625" bestFit="1" customWidth="1"/>
    <col min="10" max="10" width="16.85546875" bestFit="1" customWidth="1"/>
    <col min="11" max="11" width="15.140625" bestFit="1" customWidth="1"/>
    <col min="12" max="12" width="16.5703125" bestFit="1" customWidth="1"/>
    <col min="13" max="13" width="14.85546875" bestFit="1" customWidth="1"/>
    <col min="14" max="14" width="13.5703125" bestFit="1" customWidth="1"/>
    <col min="15" max="15" width="12" bestFit="1" customWidth="1"/>
    <col min="16" max="16" width="19.7109375" bestFit="1" customWidth="1"/>
    <col min="17" max="17" width="2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234</v>
      </c>
      <c r="Q1" t="s">
        <v>235</v>
      </c>
    </row>
    <row r="2" spans="1:17" x14ac:dyDescent="0.25">
      <c r="A2">
        <v>998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 t="str">
        <f>_xlfn.CONCAT(SpaghettiActieOverzicht2024[[#This Row],[Voornaam]]," ",SpaghettiActieOverzicht2024[[#This Row],[Familienaam]])</f>
        <v>LaMa Vansteenkiste</v>
      </c>
    </row>
    <row r="3" spans="1:17" x14ac:dyDescent="0.25">
      <c r="A3">
        <v>999</v>
      </c>
      <c r="B3" t="s">
        <v>23</v>
      </c>
      <c r="C3" t="s">
        <v>24</v>
      </c>
      <c r="D3" t="s">
        <v>25</v>
      </c>
      <c r="E3" t="s">
        <v>18</v>
      </c>
      <c r="F3" t="s">
        <v>26</v>
      </c>
      <c r="G3" t="s">
        <v>27</v>
      </c>
      <c r="H3" t="s">
        <v>28</v>
      </c>
      <c r="I3" t="s">
        <v>29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 t="str">
        <f>_xlfn.CONCAT(SpaghettiActieOverzicht2024[[#This Row],[Voornaam]]," ",SpaghettiActieOverzicht2024[[#This Row],[Familienaam]])</f>
        <v>Noömi Vandendriessche</v>
      </c>
    </row>
    <row r="4" spans="1:17" x14ac:dyDescent="0.25">
      <c r="A4">
        <v>1000</v>
      </c>
      <c r="B4" t="s">
        <v>30</v>
      </c>
      <c r="C4" t="s">
        <v>31</v>
      </c>
      <c r="D4" t="s">
        <v>25</v>
      </c>
      <c r="E4" t="s">
        <v>18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 t="str">
        <f>_xlfn.CONCAT(SpaghettiActieOverzicht2024[[#This Row],[Voornaam]]," ",SpaghettiActieOverzicht2024[[#This Row],[Familienaam]])</f>
        <v>Hanne Dewyspelaere</v>
      </c>
    </row>
    <row r="5" spans="1:17" x14ac:dyDescent="0.25">
      <c r="A5">
        <v>1001</v>
      </c>
      <c r="B5" t="s">
        <v>36</v>
      </c>
      <c r="C5" t="s">
        <v>31</v>
      </c>
      <c r="D5" t="s">
        <v>25</v>
      </c>
      <c r="E5" t="s">
        <v>18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2</v>
      </c>
      <c r="Q5" t="str">
        <f>_xlfn.CONCAT(SpaghettiActieOverzicht2024[[#This Row],[Voornaam]]," ",SpaghettiActieOverzicht2024[[#This Row],[Familienaam]])</f>
        <v>Friede Duyck</v>
      </c>
    </row>
    <row r="6" spans="1:17" x14ac:dyDescent="0.25">
      <c r="A6">
        <v>1003</v>
      </c>
      <c r="B6" t="s">
        <v>41</v>
      </c>
      <c r="C6" t="s">
        <v>31</v>
      </c>
      <c r="D6" t="s">
        <v>25</v>
      </c>
      <c r="E6" t="s">
        <v>18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2</v>
      </c>
      <c r="Q6" t="str">
        <f>_xlfn.CONCAT(SpaghettiActieOverzicht2024[[#This Row],[Voornaam]]," ",SpaghettiActieOverzicht2024[[#This Row],[Familienaam]])</f>
        <v>Marion Weyhaeghe</v>
      </c>
    </row>
    <row r="7" spans="1:17" x14ac:dyDescent="0.25">
      <c r="A7">
        <v>1004</v>
      </c>
      <c r="B7" t="s">
        <v>46</v>
      </c>
      <c r="C7" t="s">
        <v>31</v>
      </c>
      <c r="D7" t="s">
        <v>25</v>
      </c>
      <c r="E7" t="s">
        <v>18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 t="str">
        <f>_xlfn.CONCAT(SpaghettiActieOverzicht2024[[#This Row],[Voornaam]]," ",SpaghettiActieOverzicht2024[[#This Row],[Familienaam]])</f>
        <v>Alexandra Latruwe</v>
      </c>
    </row>
    <row r="8" spans="1:17" x14ac:dyDescent="0.25">
      <c r="A8">
        <v>1005</v>
      </c>
      <c r="B8" t="s">
        <v>51</v>
      </c>
      <c r="C8" t="s">
        <v>31</v>
      </c>
      <c r="D8" t="s">
        <v>25</v>
      </c>
      <c r="E8" t="s">
        <v>18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2</v>
      </c>
      <c r="Q8" t="str">
        <f>_xlfn.CONCAT(SpaghettiActieOverzicht2024[[#This Row],[Voornaam]]," ",SpaghettiActieOverzicht2024[[#This Row],[Familienaam]])</f>
        <v>Valérie Meert</v>
      </c>
    </row>
    <row r="9" spans="1:17" x14ac:dyDescent="0.25">
      <c r="A9">
        <v>1006</v>
      </c>
      <c r="B9" t="s">
        <v>56</v>
      </c>
      <c r="C9" t="s">
        <v>57</v>
      </c>
      <c r="D9" t="s">
        <v>25</v>
      </c>
      <c r="E9" t="s">
        <v>18</v>
      </c>
      <c r="F9" t="s">
        <v>58</v>
      </c>
      <c r="G9" t="s">
        <v>59</v>
      </c>
      <c r="H9" t="s">
        <v>60</v>
      </c>
      <c r="I9" t="s">
        <v>61</v>
      </c>
      <c r="J9">
        <v>2</v>
      </c>
      <c r="K9">
        <v>4</v>
      </c>
      <c r="L9">
        <v>1</v>
      </c>
      <c r="M9">
        <v>1</v>
      </c>
      <c r="N9">
        <v>0</v>
      </c>
      <c r="O9">
        <v>0</v>
      </c>
      <c r="P9">
        <v>6</v>
      </c>
      <c r="Q9" t="str">
        <f>_xlfn.CONCAT(SpaghettiActieOverzicht2024[[#This Row],[Voornaam]]," ",SpaghettiActieOverzicht2024[[#This Row],[Familienaam]])</f>
        <v>Liesbeth Deneir</v>
      </c>
    </row>
    <row r="10" spans="1:17" x14ac:dyDescent="0.25">
      <c r="A10">
        <v>1007</v>
      </c>
      <c r="B10" t="s">
        <v>62</v>
      </c>
      <c r="C10" t="s">
        <v>63</v>
      </c>
      <c r="D10" t="s">
        <v>25</v>
      </c>
      <c r="E10" t="s">
        <v>18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</v>
      </c>
      <c r="Q10" t="str">
        <f>_xlfn.CONCAT(SpaghettiActieOverzicht2024[[#This Row],[Voornaam]]," ",SpaghettiActieOverzicht2024[[#This Row],[Familienaam]])</f>
        <v>Nathalie Vandenbulcke</v>
      </c>
    </row>
    <row r="11" spans="1:17" x14ac:dyDescent="0.25">
      <c r="A11">
        <v>1008</v>
      </c>
      <c r="B11" t="s">
        <v>68</v>
      </c>
      <c r="C11" t="s">
        <v>16</v>
      </c>
      <c r="D11" t="s">
        <v>25</v>
      </c>
      <c r="E11" t="s">
        <v>18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tr">
        <f>_xlfn.CONCAT(SpaghettiActieOverzicht2024[[#This Row],[Voornaam]]," ",SpaghettiActieOverzicht2024[[#This Row],[Familienaam]])</f>
        <v>Lien Vansteelant</v>
      </c>
    </row>
    <row r="12" spans="1:17" x14ac:dyDescent="0.25">
      <c r="A12">
        <v>1009</v>
      </c>
      <c r="B12" t="s">
        <v>73</v>
      </c>
      <c r="C12" t="s">
        <v>16</v>
      </c>
      <c r="D12" t="s">
        <v>25</v>
      </c>
      <c r="E12" t="s">
        <v>18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 t="str">
        <f>_xlfn.CONCAT(SpaghettiActieOverzicht2024[[#This Row],[Voornaam]]," ",SpaghettiActieOverzicht2024[[#This Row],[Familienaam]])</f>
        <v>lieven Develtere</v>
      </c>
    </row>
    <row r="13" spans="1:17" x14ac:dyDescent="0.25">
      <c r="A13">
        <v>1010</v>
      </c>
      <c r="B13" t="s">
        <v>78</v>
      </c>
      <c r="C13" t="s">
        <v>31</v>
      </c>
      <c r="D13" t="s">
        <v>25</v>
      </c>
      <c r="E13" t="s">
        <v>18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2</v>
      </c>
      <c r="Q13" t="str">
        <f>_xlfn.CONCAT(SpaghettiActieOverzicht2024[[#This Row],[Voornaam]]," ",SpaghettiActieOverzicht2024[[#This Row],[Familienaam]])</f>
        <v>Kim Meulebrouck</v>
      </c>
    </row>
    <row r="14" spans="1:17" x14ac:dyDescent="0.25">
      <c r="A14">
        <v>1012</v>
      </c>
      <c r="B14" t="s">
        <v>83</v>
      </c>
      <c r="C14" t="s">
        <v>31</v>
      </c>
      <c r="D14" t="s">
        <v>25</v>
      </c>
      <c r="E14" t="s">
        <v>18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 t="str">
        <f>_xlfn.CONCAT(SpaghettiActieOverzicht2024[[#This Row],[Voornaam]]," ",SpaghettiActieOverzicht2024[[#This Row],[Familienaam]])</f>
        <v>karolien vandenheede</v>
      </c>
    </row>
    <row r="15" spans="1:17" x14ac:dyDescent="0.25">
      <c r="A15">
        <v>1013</v>
      </c>
      <c r="B15" t="s">
        <v>88</v>
      </c>
      <c r="C15" t="s">
        <v>31</v>
      </c>
      <c r="D15" t="s">
        <v>25</v>
      </c>
      <c r="E15" t="s">
        <v>18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2</v>
      </c>
      <c r="Q15" t="str">
        <f>_xlfn.CONCAT(SpaghettiActieOverzicht2024[[#This Row],[Voornaam]]," ",SpaghettiActieOverzicht2024[[#This Row],[Familienaam]])</f>
        <v>Sarah De Lie</v>
      </c>
    </row>
    <row r="16" spans="1:17" x14ac:dyDescent="0.25">
      <c r="A16">
        <v>1014</v>
      </c>
      <c r="B16" t="s">
        <v>93</v>
      </c>
      <c r="C16" t="s">
        <v>24</v>
      </c>
      <c r="D16" t="s">
        <v>25</v>
      </c>
      <c r="E16" t="s">
        <v>18</v>
      </c>
      <c r="F16" t="s">
        <v>94</v>
      </c>
      <c r="G16" t="s">
        <v>95</v>
      </c>
      <c r="H16" t="s">
        <v>96</v>
      </c>
      <c r="I16" t="s">
        <v>97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 t="str">
        <f>_xlfn.CONCAT(SpaghettiActieOverzicht2024[[#This Row],[Voornaam]]," ",SpaghettiActieOverzicht2024[[#This Row],[Familienaam]])</f>
        <v>Katy Vanpeteghem</v>
      </c>
    </row>
    <row r="17" spans="1:17" x14ac:dyDescent="0.25">
      <c r="A17">
        <v>1015</v>
      </c>
      <c r="B17" t="s">
        <v>98</v>
      </c>
      <c r="C17" t="s">
        <v>63</v>
      </c>
      <c r="D17" t="s">
        <v>25</v>
      </c>
      <c r="E17" t="s">
        <v>18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3</v>
      </c>
      <c r="Q17" t="str">
        <f>_xlfn.CONCAT(SpaghettiActieOverzicht2024[[#This Row],[Voornaam]]," ",SpaghettiActieOverzicht2024[[#This Row],[Familienaam]])</f>
        <v>Mieke Casteleyn</v>
      </c>
    </row>
    <row r="18" spans="1:17" x14ac:dyDescent="0.25">
      <c r="A18">
        <v>1016</v>
      </c>
      <c r="B18" t="s">
        <v>103</v>
      </c>
      <c r="C18" t="s">
        <v>104</v>
      </c>
      <c r="D18" t="s">
        <v>25</v>
      </c>
      <c r="E18" t="s">
        <v>18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4</v>
      </c>
      <c r="L18">
        <v>0</v>
      </c>
      <c r="M18">
        <v>3</v>
      </c>
      <c r="N18">
        <v>0</v>
      </c>
      <c r="O18">
        <v>1</v>
      </c>
      <c r="P18">
        <v>8</v>
      </c>
      <c r="Q18" t="str">
        <f>_xlfn.CONCAT(SpaghettiActieOverzicht2024[[#This Row],[Voornaam]]," ",SpaghettiActieOverzicht2024[[#This Row],[Familienaam]])</f>
        <v>Josefien Vandepitte</v>
      </c>
    </row>
    <row r="19" spans="1:17" x14ac:dyDescent="0.25">
      <c r="A19">
        <v>1017</v>
      </c>
      <c r="B19" t="s">
        <v>109</v>
      </c>
      <c r="C19" t="s">
        <v>16</v>
      </c>
      <c r="D19" t="s">
        <v>25</v>
      </c>
      <c r="E19" t="s">
        <v>18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 t="str">
        <f>_xlfn.CONCAT(SpaghettiActieOverzicht2024[[#This Row],[Voornaam]]," ",SpaghettiActieOverzicht2024[[#This Row],[Familienaam]])</f>
        <v>Els Guillemyn</v>
      </c>
    </row>
    <row r="20" spans="1:17" x14ac:dyDescent="0.25">
      <c r="A20">
        <v>1018</v>
      </c>
      <c r="B20" t="s">
        <v>114</v>
      </c>
      <c r="C20" t="s">
        <v>115</v>
      </c>
      <c r="D20" t="s">
        <v>25</v>
      </c>
      <c r="E20" t="s">
        <v>18</v>
      </c>
      <c r="F20" t="s">
        <v>89</v>
      </c>
      <c r="G20" t="s">
        <v>116</v>
      </c>
      <c r="H20" t="s">
        <v>117</v>
      </c>
      <c r="I20" t="s">
        <v>118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4</v>
      </c>
      <c r="Q20" t="str">
        <f>_xlfn.CONCAT(SpaghettiActieOverzicht2024[[#This Row],[Voornaam]]," ",SpaghettiActieOverzicht2024[[#This Row],[Familienaam]])</f>
        <v>Sarah Vandamme</v>
      </c>
    </row>
    <row r="21" spans="1:17" x14ac:dyDescent="0.25">
      <c r="A21">
        <v>1019</v>
      </c>
      <c r="B21" t="s">
        <v>119</v>
      </c>
      <c r="C21" t="s">
        <v>120</v>
      </c>
      <c r="D21" t="s">
        <v>25</v>
      </c>
      <c r="E21" t="s">
        <v>18</v>
      </c>
      <c r="F21" t="s">
        <v>121</v>
      </c>
      <c r="G21" t="s">
        <v>122</v>
      </c>
      <c r="H21" t="s">
        <v>123</v>
      </c>
      <c r="I21" t="s">
        <v>124</v>
      </c>
      <c r="J21">
        <v>2</v>
      </c>
      <c r="K21">
        <v>2</v>
      </c>
      <c r="L21">
        <v>4</v>
      </c>
      <c r="M21">
        <v>0</v>
      </c>
      <c r="N21">
        <v>0</v>
      </c>
      <c r="O21">
        <v>0</v>
      </c>
      <c r="P21">
        <v>4</v>
      </c>
      <c r="Q21" t="str">
        <f>_xlfn.CONCAT(SpaghettiActieOverzicht2024[[#This Row],[Voornaam]]," ",SpaghettiActieOverzicht2024[[#This Row],[Familienaam]])</f>
        <v>Ignace Vanhoorne</v>
      </c>
    </row>
    <row r="22" spans="1:17" x14ac:dyDescent="0.25">
      <c r="A22">
        <v>1020</v>
      </c>
      <c r="B22" t="s">
        <v>125</v>
      </c>
      <c r="C22" t="s">
        <v>115</v>
      </c>
      <c r="D22" t="s">
        <v>25</v>
      </c>
      <c r="E22" t="s">
        <v>18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4</v>
      </c>
      <c r="Q22" t="str">
        <f>_xlfn.CONCAT(SpaghettiActieOverzicht2024[[#This Row],[Voornaam]]," ",SpaghettiActieOverzicht2024[[#This Row],[Familienaam]])</f>
        <v>Lara Elegeert</v>
      </c>
    </row>
    <row r="23" spans="1:17" x14ac:dyDescent="0.25">
      <c r="A23">
        <v>1021</v>
      </c>
      <c r="B23" t="s">
        <v>130</v>
      </c>
      <c r="C23" t="s">
        <v>131</v>
      </c>
      <c r="D23" t="s">
        <v>25</v>
      </c>
      <c r="E23" t="s">
        <v>18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 t="str">
        <f>_xlfn.CONCAT(SpaghettiActieOverzicht2024[[#This Row],[Voornaam]]," ",SpaghettiActieOverzicht2024[[#This Row],[Familienaam]])</f>
        <v>Brigitte Vanwalleghem</v>
      </c>
    </row>
    <row r="24" spans="1:17" x14ac:dyDescent="0.25">
      <c r="A24">
        <v>1022</v>
      </c>
      <c r="B24" t="s">
        <v>136</v>
      </c>
      <c r="C24" t="s">
        <v>31</v>
      </c>
      <c r="D24" t="s">
        <v>25</v>
      </c>
      <c r="E24" t="s">
        <v>18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 t="str">
        <f>_xlfn.CONCAT(SpaghettiActieOverzicht2024[[#This Row],[Voornaam]]," ",SpaghettiActieOverzicht2024[[#This Row],[Familienaam]])</f>
        <v>Marjolein Vandenbussche</v>
      </c>
    </row>
    <row r="25" spans="1:17" x14ac:dyDescent="0.25">
      <c r="A25">
        <v>1023</v>
      </c>
      <c r="B25" t="s">
        <v>141</v>
      </c>
      <c r="C25" t="s">
        <v>31</v>
      </c>
      <c r="D25" t="s">
        <v>25</v>
      </c>
      <c r="E25" t="s">
        <v>18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t="str">
        <f>_xlfn.CONCAT(SpaghettiActieOverzicht2024[[#This Row],[Voornaam]]," ",SpaghettiActieOverzicht2024[[#This Row],[Familienaam]])</f>
        <v>Evi Leroy</v>
      </c>
    </row>
    <row r="26" spans="1:17" x14ac:dyDescent="0.25">
      <c r="A26">
        <v>1025</v>
      </c>
      <c r="B26" t="s">
        <v>146</v>
      </c>
      <c r="C26" t="s">
        <v>147</v>
      </c>
      <c r="D26" t="s">
        <v>17</v>
      </c>
      <c r="E26" t="s">
        <v>18</v>
      </c>
      <c r="F26" t="s">
        <v>148</v>
      </c>
      <c r="G26" t="s">
        <v>149</v>
      </c>
      <c r="H26" t="s">
        <v>150</v>
      </c>
      <c r="I26" t="s">
        <v>151</v>
      </c>
      <c r="J26">
        <v>0</v>
      </c>
      <c r="K26">
        <v>2</v>
      </c>
      <c r="L26">
        <v>0</v>
      </c>
      <c r="M26">
        <v>2</v>
      </c>
      <c r="N26">
        <v>0</v>
      </c>
      <c r="O26">
        <v>1</v>
      </c>
      <c r="P26">
        <v>5</v>
      </c>
      <c r="Q26" t="str">
        <f>_xlfn.CONCAT(SpaghettiActieOverzicht2024[[#This Row],[Voornaam]]," ",SpaghettiActieOverzicht2024[[#This Row],[Familienaam]])</f>
        <v>Thomas Bostoen</v>
      </c>
    </row>
    <row r="27" spans="1:17" x14ac:dyDescent="0.25">
      <c r="A27">
        <v>1026</v>
      </c>
      <c r="B27" t="s">
        <v>152</v>
      </c>
      <c r="C27" t="s">
        <v>115</v>
      </c>
      <c r="D27" t="s">
        <v>25</v>
      </c>
      <c r="E27" t="s">
        <v>18</v>
      </c>
      <c r="F27" t="s">
        <v>153</v>
      </c>
      <c r="G27" t="s">
        <v>154</v>
      </c>
      <c r="H27" t="s">
        <v>155</v>
      </c>
      <c r="I27" t="s">
        <v>156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4</v>
      </c>
      <c r="Q27" t="str">
        <f>_xlfn.CONCAT(SpaghettiActieOverzicht2024[[#This Row],[Voornaam]]," ",SpaghettiActieOverzicht2024[[#This Row],[Familienaam]])</f>
        <v>Janne Vannieuwenhuyse</v>
      </c>
    </row>
    <row r="28" spans="1:17" x14ac:dyDescent="0.25">
      <c r="A28">
        <v>1027</v>
      </c>
      <c r="B28" t="s">
        <v>157</v>
      </c>
      <c r="C28" t="s">
        <v>31</v>
      </c>
      <c r="D28" t="s">
        <v>25</v>
      </c>
      <c r="E28" t="s">
        <v>18</v>
      </c>
      <c r="F28" t="s">
        <v>158</v>
      </c>
      <c r="G28" t="s">
        <v>159</v>
      </c>
      <c r="H28" t="s">
        <v>160</v>
      </c>
      <c r="I28" t="s">
        <v>161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 t="str">
        <f>_xlfn.CONCAT(SpaghettiActieOverzicht2024[[#This Row],[Voornaam]]," ",SpaghettiActieOverzicht2024[[#This Row],[Familienaam]])</f>
        <v>Mariska Verstraete</v>
      </c>
    </row>
    <row r="29" spans="1:17" x14ac:dyDescent="0.25">
      <c r="A29">
        <v>1029</v>
      </c>
      <c r="B29" t="s">
        <v>162</v>
      </c>
      <c r="C29" t="s">
        <v>115</v>
      </c>
      <c r="D29" t="s">
        <v>25</v>
      </c>
      <c r="E29" t="s">
        <v>18</v>
      </c>
      <c r="F29" t="s">
        <v>163</v>
      </c>
      <c r="G29" t="s">
        <v>164</v>
      </c>
      <c r="H29" t="s">
        <v>165</v>
      </c>
      <c r="I29" t="s">
        <v>166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4</v>
      </c>
      <c r="Q29" t="str">
        <f>_xlfn.CONCAT(SpaghettiActieOverzicht2024[[#This Row],[Voornaam]]," ",SpaghettiActieOverzicht2024[[#This Row],[Familienaam]])</f>
        <v>Ann Boudrez</v>
      </c>
    </row>
    <row r="30" spans="1:17" x14ac:dyDescent="0.25">
      <c r="A30">
        <v>1030</v>
      </c>
      <c r="B30" t="s">
        <v>167</v>
      </c>
      <c r="C30" t="s">
        <v>16</v>
      </c>
      <c r="D30" t="s">
        <v>25</v>
      </c>
      <c r="E30" t="s">
        <v>18</v>
      </c>
      <c r="F30" t="s">
        <v>163</v>
      </c>
      <c r="G30" t="s">
        <v>164</v>
      </c>
      <c r="H30" t="s">
        <v>165</v>
      </c>
      <c r="I30" t="s">
        <v>166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 t="str">
        <f>_xlfn.CONCAT(SpaghettiActieOverzicht2024[[#This Row],[Voornaam]]," ",SpaghettiActieOverzicht2024[[#This Row],[Familienaam]])</f>
        <v>Ann Boudrez</v>
      </c>
    </row>
    <row r="31" spans="1:17" x14ac:dyDescent="0.25">
      <c r="A31">
        <v>1031</v>
      </c>
      <c r="B31" t="s">
        <v>168</v>
      </c>
      <c r="C31" t="s">
        <v>16</v>
      </c>
      <c r="D31" t="s">
        <v>17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 t="str">
        <f>_xlfn.CONCAT(SpaghettiActieOverzicht2024[[#This Row],[Voornaam]]," ",SpaghettiActieOverzicht2024[[#This Row],[Familienaam]])</f>
        <v>Emma Vandepoele</v>
      </c>
    </row>
    <row r="32" spans="1:17" x14ac:dyDescent="0.25">
      <c r="A32">
        <v>1032</v>
      </c>
      <c r="B32" t="s">
        <v>174</v>
      </c>
      <c r="C32" t="s">
        <v>16</v>
      </c>
      <c r="D32" t="s">
        <v>25</v>
      </c>
      <c r="E32" t="s">
        <v>18</v>
      </c>
      <c r="F32" t="s">
        <v>175</v>
      </c>
      <c r="G32" t="s">
        <v>176</v>
      </c>
      <c r="H32" t="s">
        <v>177</v>
      </c>
      <c r="I32" t="s">
        <v>178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 t="str">
        <f>_xlfn.CONCAT(SpaghettiActieOverzicht2024[[#This Row],[Voornaam]]," ",SpaghettiActieOverzicht2024[[#This Row],[Familienaam]])</f>
        <v>Patrick Keysabyl</v>
      </c>
    </row>
    <row r="33" spans="1:17" x14ac:dyDescent="0.25">
      <c r="A33">
        <v>1033</v>
      </c>
      <c r="B33" t="s">
        <v>179</v>
      </c>
      <c r="C33" t="s">
        <v>16</v>
      </c>
      <c r="D33" t="s">
        <v>25</v>
      </c>
      <c r="E33" t="s">
        <v>18</v>
      </c>
      <c r="F33" t="s">
        <v>180</v>
      </c>
      <c r="G33" t="s">
        <v>176</v>
      </c>
      <c r="H33" t="s">
        <v>181</v>
      </c>
      <c r="I33" t="s">
        <v>182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 t="str">
        <f>_xlfn.CONCAT(SpaghettiActieOverzicht2024[[#This Row],[Voornaam]]," ",SpaghettiActieOverzicht2024[[#This Row],[Familienaam]])</f>
        <v>Aagje Keysabyl</v>
      </c>
    </row>
    <row r="34" spans="1:17" x14ac:dyDescent="0.25">
      <c r="A34">
        <v>1034</v>
      </c>
      <c r="B34" t="s">
        <v>183</v>
      </c>
      <c r="C34" t="s">
        <v>31</v>
      </c>
      <c r="D34" t="s">
        <v>25</v>
      </c>
      <c r="E34" t="s">
        <v>18</v>
      </c>
      <c r="F34" t="s">
        <v>148</v>
      </c>
      <c r="G34" t="s">
        <v>184</v>
      </c>
      <c r="H34" t="s">
        <v>185</v>
      </c>
      <c r="I34" t="s">
        <v>186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2</v>
      </c>
      <c r="Q34" t="str">
        <f>_xlfn.CONCAT(SpaghettiActieOverzicht2024[[#This Row],[Voornaam]]," ",SpaghettiActieOverzicht2024[[#This Row],[Familienaam]])</f>
        <v>Thomas Baekelandt</v>
      </c>
    </row>
    <row r="35" spans="1:17" x14ac:dyDescent="0.25">
      <c r="A35">
        <v>1035</v>
      </c>
      <c r="B35" t="s">
        <v>187</v>
      </c>
      <c r="C35" t="s">
        <v>16</v>
      </c>
      <c r="D35" t="s">
        <v>25</v>
      </c>
      <c r="E35" t="s">
        <v>18</v>
      </c>
      <c r="F35" t="s">
        <v>188</v>
      </c>
      <c r="G35" t="s">
        <v>176</v>
      </c>
      <c r="H35" t="s">
        <v>189</v>
      </c>
      <c r="I35" t="s">
        <v>190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 t="str">
        <f>_xlfn.CONCAT(SpaghettiActieOverzicht2024[[#This Row],[Voornaam]]," ",SpaghettiActieOverzicht2024[[#This Row],[Familienaam]])</f>
        <v>Joke Keysabyl</v>
      </c>
    </row>
    <row r="36" spans="1:17" x14ac:dyDescent="0.25">
      <c r="A36">
        <v>1036</v>
      </c>
      <c r="B36" t="s">
        <v>191</v>
      </c>
      <c r="C36" t="s">
        <v>16</v>
      </c>
      <c r="D36" t="s">
        <v>25</v>
      </c>
      <c r="E36" t="s">
        <v>18</v>
      </c>
      <c r="F36" t="s">
        <v>192</v>
      </c>
      <c r="G36" t="s">
        <v>176</v>
      </c>
      <c r="H36" t="s">
        <v>193</v>
      </c>
      <c r="I36" t="s">
        <v>194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 t="str">
        <f>_xlfn.CONCAT(SpaghettiActieOverzicht2024[[#This Row],[Voornaam]]," ",SpaghettiActieOverzicht2024[[#This Row],[Familienaam]])</f>
        <v>Bieke Keysabyl</v>
      </c>
    </row>
    <row r="37" spans="1:17" x14ac:dyDescent="0.25">
      <c r="A37">
        <v>1037</v>
      </c>
      <c r="B37" t="s">
        <v>195</v>
      </c>
      <c r="C37" t="s">
        <v>196</v>
      </c>
      <c r="D37" t="s">
        <v>25</v>
      </c>
      <c r="E37" t="s">
        <v>18</v>
      </c>
      <c r="F37" t="s">
        <v>197</v>
      </c>
      <c r="G37" t="s">
        <v>198</v>
      </c>
      <c r="H37" t="s">
        <v>199</v>
      </c>
      <c r="I37" t="s">
        <v>200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 t="str">
        <f>_xlfn.CONCAT(SpaghettiActieOverzicht2024[[#This Row],[Voornaam]]," ",SpaghettiActieOverzicht2024[[#This Row],[Familienaam]])</f>
        <v>Pieter-Jan Blomme</v>
      </c>
    </row>
    <row r="38" spans="1:17" x14ac:dyDescent="0.25">
      <c r="A38">
        <v>1038</v>
      </c>
      <c r="B38" t="s">
        <v>201</v>
      </c>
      <c r="C38" t="s">
        <v>31</v>
      </c>
      <c r="D38" t="s">
        <v>25</v>
      </c>
      <c r="E38" t="s">
        <v>18</v>
      </c>
      <c r="F38" t="s">
        <v>69</v>
      </c>
      <c r="G38" t="s">
        <v>202</v>
      </c>
      <c r="H38" t="s">
        <v>203</v>
      </c>
      <c r="I38" t="s">
        <v>204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2</v>
      </c>
      <c r="Q38" t="str">
        <f>_xlfn.CONCAT(SpaghettiActieOverzicht2024[[#This Row],[Voornaam]]," ",SpaghettiActieOverzicht2024[[#This Row],[Familienaam]])</f>
        <v>Lien Waltraevens</v>
      </c>
    </row>
    <row r="39" spans="1:17" x14ac:dyDescent="0.25">
      <c r="A39">
        <v>1039</v>
      </c>
      <c r="B39" t="s">
        <v>205</v>
      </c>
      <c r="C39" t="s">
        <v>206</v>
      </c>
      <c r="D39" t="s">
        <v>25</v>
      </c>
      <c r="E39" t="s">
        <v>18</v>
      </c>
      <c r="F39" t="s">
        <v>207</v>
      </c>
      <c r="G39" t="s">
        <v>208</v>
      </c>
      <c r="H39" t="s">
        <v>209</v>
      </c>
      <c r="I39" t="s">
        <v>210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3</v>
      </c>
      <c r="Q39" t="str">
        <f>_xlfn.CONCAT(SpaghettiActieOverzicht2024[[#This Row],[Voornaam]]," ",SpaghettiActieOverzicht2024[[#This Row],[Familienaam]])</f>
        <v>Ann-Sofie Vancoillie</v>
      </c>
    </row>
    <row r="40" spans="1:17" x14ac:dyDescent="0.25">
      <c r="A40">
        <v>1040</v>
      </c>
      <c r="B40" t="s">
        <v>211</v>
      </c>
      <c r="C40" t="s">
        <v>31</v>
      </c>
      <c r="D40" t="s">
        <v>25</v>
      </c>
      <c r="E40" t="s">
        <v>18</v>
      </c>
      <c r="F40" t="s">
        <v>212</v>
      </c>
      <c r="G40" t="s">
        <v>213</v>
      </c>
      <c r="H40" t="s">
        <v>214</v>
      </c>
      <c r="I40" t="s">
        <v>215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2</v>
      </c>
      <c r="Q40" t="str">
        <f>_xlfn.CONCAT(SpaghettiActieOverzicht2024[[#This Row],[Voornaam]]," ",SpaghettiActieOverzicht2024[[#This Row],[Familienaam]])</f>
        <v>Kristien Lamsens</v>
      </c>
    </row>
    <row r="41" spans="1:17" x14ac:dyDescent="0.25">
      <c r="A41">
        <v>1041</v>
      </c>
      <c r="B41" t="s">
        <v>216</v>
      </c>
      <c r="C41" t="s">
        <v>196</v>
      </c>
      <c r="D41" t="s">
        <v>25</v>
      </c>
      <c r="E41" t="s">
        <v>18</v>
      </c>
      <c r="F41" t="s">
        <v>217</v>
      </c>
      <c r="G41" t="s">
        <v>218</v>
      </c>
      <c r="H41" t="s">
        <v>219</v>
      </c>
      <c r="I41" t="s">
        <v>220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 t="str">
        <f>_xlfn.CONCAT(SpaghettiActieOverzicht2024[[#This Row],[Voornaam]]," ",SpaghettiActieOverzicht2024[[#This Row],[Familienaam]])</f>
        <v>Marie Decock</v>
      </c>
    </row>
    <row r="42" spans="1:17" x14ac:dyDescent="0.25">
      <c r="A42">
        <v>1042</v>
      </c>
      <c r="B42" t="s">
        <v>221</v>
      </c>
      <c r="C42" t="s">
        <v>147</v>
      </c>
      <c r="D42" t="s">
        <v>25</v>
      </c>
      <c r="E42" t="s">
        <v>18</v>
      </c>
      <c r="F42" t="s">
        <v>222</v>
      </c>
      <c r="G42" t="s">
        <v>223</v>
      </c>
      <c r="H42" t="s">
        <v>224</v>
      </c>
      <c r="I42" t="s">
        <v>225</v>
      </c>
      <c r="J42">
        <v>0</v>
      </c>
      <c r="K42">
        <v>2</v>
      </c>
      <c r="L42">
        <v>0</v>
      </c>
      <c r="M42">
        <v>3</v>
      </c>
      <c r="N42">
        <v>0</v>
      </c>
      <c r="O42">
        <v>0</v>
      </c>
      <c r="P42">
        <v>5</v>
      </c>
      <c r="Q42" t="str">
        <f>_xlfn.CONCAT(SpaghettiActieOverzicht2024[[#This Row],[Voornaam]]," ",SpaghettiActieOverzicht2024[[#This Row],[Familienaam]])</f>
        <v>Anja Willekens</v>
      </c>
    </row>
    <row r="43" spans="1:17" x14ac:dyDescent="0.25">
      <c r="A43">
        <v>1043</v>
      </c>
      <c r="B43" t="s">
        <v>226</v>
      </c>
      <c r="C43" t="s">
        <v>31</v>
      </c>
      <c r="D43" t="s">
        <v>25</v>
      </c>
      <c r="E43" t="s">
        <v>18</v>
      </c>
      <c r="F43" t="s">
        <v>227</v>
      </c>
      <c r="G43" t="s">
        <v>228</v>
      </c>
      <c r="H43" t="s">
        <v>229</v>
      </c>
      <c r="I43" t="s">
        <v>230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2</v>
      </c>
      <c r="Q43" t="str">
        <f>_xlfn.CONCAT(SpaghettiActieOverzicht2024[[#This Row],[Voornaam]]," ",SpaghettiActieOverzicht2024[[#This Row],[Familienaam]])</f>
        <v>Peter Janssens</v>
      </c>
    </row>
    <row r="44" spans="1:17" x14ac:dyDescent="0.25">
      <c r="A44">
        <v>1044</v>
      </c>
      <c r="B44" t="s">
        <v>231</v>
      </c>
      <c r="C44" t="s">
        <v>147</v>
      </c>
      <c r="D44" t="s">
        <v>25</v>
      </c>
      <c r="E44" t="s">
        <v>18</v>
      </c>
      <c r="F44" t="s">
        <v>32</v>
      </c>
      <c r="G44" t="s">
        <v>27</v>
      </c>
      <c r="H44" t="s">
        <v>232</v>
      </c>
      <c r="I44" t="s">
        <v>233</v>
      </c>
      <c r="J44">
        <v>0</v>
      </c>
      <c r="K44">
        <v>3</v>
      </c>
      <c r="L44">
        <v>0</v>
      </c>
      <c r="M44">
        <v>2</v>
      </c>
      <c r="N44">
        <v>0</v>
      </c>
      <c r="O44">
        <v>0</v>
      </c>
      <c r="P44">
        <v>5</v>
      </c>
      <c r="Q44" t="str">
        <f>_xlfn.CONCAT(SpaghettiActieOverzicht2024[[#This Row],[Voornaam]]," ",SpaghettiActieOverzicht2024[[#This Row],[Familienaam]])</f>
        <v>Hanne Vandendriessche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 Per Klant</vt:lpstr>
      <vt:lpstr>Overzicht Hoeveelheden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Joshy Jonckheere</cp:lastModifiedBy>
  <dcterms:created xsi:type="dcterms:W3CDTF">2015-06-05T18:17:20Z</dcterms:created>
  <dcterms:modified xsi:type="dcterms:W3CDTF">2024-02-18T13:23:59Z</dcterms:modified>
</cp:coreProperties>
</file>