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iEnd\SCU\Starlink Project\science-article\starlink_processing\"/>
    </mc:Choice>
  </mc:AlternateContent>
  <xr:revisionPtr revIDLastSave="0" documentId="13_ncr:1_{289CBD0C-49DA-4647-81D5-85BE93BF41C0}" xr6:coauthVersionLast="47" xr6:coauthVersionMax="47" xr10:uidLastSave="{00000000-0000-0000-0000-000000000000}"/>
  <bookViews>
    <workbookView xWindow="792" yWindow="-216" windowWidth="19416" windowHeight="11160" xr2:uid="{00000000-000D-0000-FFFF-FFFF00000000}"/>
  </bookViews>
  <sheets>
    <sheet name="Information for Table" sheetId="3" r:id="rId1"/>
    <sheet name="Stars-Photo 1" sheetId="8" r:id="rId2"/>
    <sheet name="Stars-Photo 2" sheetId="9" r:id="rId3"/>
    <sheet name="output-photo 1" sheetId="1" r:id="rId4"/>
    <sheet name="output-photo 2" sheetId="2" r:id="rId5"/>
    <sheet name="Starlink Dimensions" sheetId="10" r:id="rId6"/>
    <sheet name="ACA536-ph1" sheetId="4" r:id="rId7"/>
    <sheet name="ACA536-ph2" sheetId="6" r:id="rId8"/>
    <sheet name="ACA536-with alt error-ph1" sheetId="5" r:id="rId9"/>
    <sheet name="ACA536-with alt error-ph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R8" i="1"/>
  <c r="S8" i="1"/>
  <c r="Q9" i="1"/>
  <c r="R9" i="1"/>
  <c r="S9" i="1"/>
  <c r="V9" i="1" s="1"/>
  <c r="Q10" i="1"/>
  <c r="R10" i="1"/>
  <c r="S10" i="1"/>
  <c r="Q11" i="1"/>
  <c r="R11" i="1"/>
  <c r="U11" i="1" s="1"/>
  <c r="S11" i="1"/>
  <c r="V11" i="1" s="1"/>
  <c r="Q12" i="1"/>
  <c r="T12" i="1" s="1"/>
  <c r="R12" i="1"/>
  <c r="U12" i="1" s="1"/>
  <c r="S12" i="1"/>
  <c r="V12" i="1" s="1"/>
  <c r="Q13" i="1"/>
  <c r="T13" i="1" s="1"/>
  <c r="R13" i="1"/>
  <c r="S13" i="1"/>
  <c r="Q14" i="1"/>
  <c r="R14" i="1"/>
  <c r="S14" i="1"/>
  <c r="Q15" i="1"/>
  <c r="R15" i="1"/>
  <c r="S15" i="1"/>
  <c r="Q16" i="1"/>
  <c r="R16" i="1"/>
  <c r="S16" i="1"/>
  <c r="V16" i="1" s="1"/>
  <c r="Q17" i="1"/>
  <c r="T17" i="1" s="1"/>
  <c r="R17" i="1"/>
  <c r="U17" i="1" s="1"/>
  <c r="S17" i="1"/>
  <c r="V17" i="1" s="1"/>
  <c r="Q18" i="1"/>
  <c r="T18" i="1" s="1"/>
  <c r="R18" i="1"/>
  <c r="U18" i="1" s="1"/>
  <c r="S18" i="1"/>
  <c r="Q19" i="1"/>
  <c r="R19" i="1"/>
  <c r="S19" i="1"/>
  <c r="Q20" i="1"/>
  <c r="R20" i="1"/>
  <c r="S20" i="1"/>
  <c r="Q21" i="1"/>
  <c r="R21" i="1"/>
  <c r="S21" i="1"/>
  <c r="Q22" i="1"/>
  <c r="T22" i="1" s="1"/>
  <c r="R22" i="1"/>
  <c r="U22" i="1" s="1"/>
  <c r="S22" i="1"/>
  <c r="V22" i="1" s="1"/>
  <c r="Q23" i="1"/>
  <c r="T23" i="1" s="1"/>
  <c r="R23" i="1"/>
  <c r="U23" i="1" s="1"/>
  <c r="S23" i="1"/>
  <c r="V23" i="1" s="1"/>
  <c r="Q24" i="1"/>
  <c r="R24" i="1"/>
  <c r="S24" i="1"/>
  <c r="Q25" i="1"/>
  <c r="R25" i="1"/>
  <c r="S25" i="1"/>
  <c r="Q26" i="1"/>
  <c r="R26" i="1"/>
  <c r="U26" i="1" s="1"/>
  <c r="S26" i="1"/>
  <c r="Q27" i="1"/>
  <c r="R27" i="1"/>
  <c r="U27" i="1" s="1"/>
  <c r="S27" i="1"/>
  <c r="V27" i="1" s="1"/>
  <c r="Q28" i="1"/>
  <c r="T28" i="1" s="1"/>
  <c r="R28" i="1"/>
  <c r="U28" i="1" s="1"/>
  <c r="S28" i="1"/>
  <c r="V28" i="1" s="1"/>
  <c r="Q29" i="1"/>
  <c r="T29" i="1" s="1"/>
  <c r="R29" i="1"/>
  <c r="S29" i="1"/>
  <c r="Q30" i="1"/>
  <c r="R30" i="1"/>
  <c r="S30" i="1"/>
  <c r="Q31" i="1"/>
  <c r="R31" i="1"/>
  <c r="S31" i="1"/>
  <c r="V31" i="1" s="1"/>
  <c r="Q32" i="1"/>
  <c r="R32" i="1"/>
  <c r="S32" i="1"/>
  <c r="V32" i="1" s="1"/>
  <c r="Q33" i="1"/>
  <c r="T33" i="1" s="1"/>
  <c r="R33" i="1"/>
  <c r="U33" i="1" s="1"/>
  <c r="S33" i="1"/>
  <c r="V33" i="1" s="1"/>
  <c r="Q34" i="1"/>
  <c r="T34" i="1" s="1"/>
  <c r="R34" i="1"/>
  <c r="U34" i="1" s="1"/>
  <c r="S34" i="1"/>
  <c r="Q35" i="1"/>
  <c r="R35" i="1"/>
  <c r="S35" i="1"/>
  <c r="Q36" i="1"/>
  <c r="R36" i="1"/>
  <c r="S36" i="1"/>
  <c r="Q37" i="1"/>
  <c r="T37" i="1" s="1"/>
  <c r="R37" i="1"/>
  <c r="S37" i="1"/>
  <c r="Q38" i="1"/>
  <c r="T38" i="1" s="1"/>
  <c r="R38" i="1"/>
  <c r="U38" i="1" s="1"/>
  <c r="S38" i="1"/>
  <c r="V38" i="1" s="1"/>
  <c r="Q39" i="1"/>
  <c r="T39" i="1" s="1"/>
  <c r="R39" i="1"/>
  <c r="U39" i="1" s="1"/>
  <c r="S39" i="1"/>
  <c r="V39" i="1" s="1"/>
  <c r="Q40" i="1"/>
  <c r="R40" i="1"/>
  <c r="S40" i="1"/>
  <c r="Q41" i="1"/>
  <c r="R41" i="1"/>
  <c r="S41" i="1"/>
  <c r="Q42" i="1"/>
  <c r="R42" i="1"/>
  <c r="U42" i="1" s="1"/>
  <c r="S42" i="1"/>
  <c r="Q43" i="1"/>
  <c r="R43" i="1"/>
  <c r="U43" i="1" s="1"/>
  <c r="S43" i="1"/>
  <c r="V43" i="1" s="1"/>
  <c r="Q44" i="1"/>
  <c r="T44" i="1" s="1"/>
  <c r="R44" i="1"/>
  <c r="U44" i="1" s="1"/>
  <c r="S44" i="1"/>
  <c r="V44" i="1" s="1"/>
  <c r="Q45" i="1"/>
  <c r="T45" i="1" s="1"/>
  <c r="R45" i="1"/>
  <c r="S45" i="1"/>
  <c r="Q46" i="1"/>
  <c r="R46" i="1"/>
  <c r="S46" i="1"/>
  <c r="Q47" i="1"/>
  <c r="R47" i="1"/>
  <c r="S47" i="1"/>
  <c r="V47" i="1" s="1"/>
  <c r="Q48" i="1"/>
  <c r="R48" i="1"/>
  <c r="S48" i="1"/>
  <c r="V48" i="1" s="1"/>
  <c r="Q49" i="1"/>
  <c r="T49" i="1" s="1"/>
  <c r="R49" i="1"/>
  <c r="U49" i="1" s="1"/>
  <c r="S49" i="1"/>
  <c r="V49" i="1" s="1"/>
  <c r="Q50" i="1"/>
  <c r="T50" i="1" s="1"/>
  <c r="R50" i="1"/>
  <c r="U50" i="1" s="1"/>
  <c r="S50" i="1"/>
  <c r="Q51" i="1"/>
  <c r="R51" i="1"/>
  <c r="S51" i="1"/>
  <c r="Q52" i="1"/>
  <c r="R52" i="1"/>
  <c r="S52" i="1"/>
  <c r="Q53" i="1"/>
  <c r="T53" i="1" s="1"/>
  <c r="R53" i="1"/>
  <c r="S53" i="1"/>
  <c r="Q54" i="1"/>
  <c r="T54" i="1" s="1"/>
  <c r="R54" i="1"/>
  <c r="U54" i="1" s="1"/>
  <c r="S54" i="1"/>
  <c r="V54" i="1" s="1"/>
  <c r="Q55" i="1"/>
  <c r="T55" i="1" s="1"/>
  <c r="R55" i="1"/>
  <c r="U55" i="1" s="1"/>
  <c r="S55" i="1"/>
  <c r="V55" i="1" s="1"/>
  <c r="Q56" i="1"/>
  <c r="R56" i="1"/>
  <c r="S56" i="1"/>
  <c r="Q57" i="1"/>
  <c r="R57" i="1"/>
  <c r="S57" i="1"/>
  <c r="Q58" i="1"/>
  <c r="R58" i="1"/>
  <c r="U58" i="1" s="1"/>
  <c r="S58" i="1"/>
  <c r="S7" i="1"/>
  <c r="R7" i="1"/>
  <c r="Q7" i="1"/>
  <c r="T7" i="1" s="1"/>
  <c r="V164" i="2"/>
  <c r="U164" i="2"/>
  <c r="T164" i="2"/>
  <c r="S164" i="2"/>
  <c r="R164" i="2"/>
  <c r="Q164" i="2"/>
  <c r="V163" i="2"/>
  <c r="U163" i="2"/>
  <c r="T163" i="2"/>
  <c r="S163" i="2"/>
  <c r="R163" i="2"/>
  <c r="Q163" i="2"/>
  <c r="V162" i="2"/>
  <c r="S162" i="2"/>
  <c r="R162" i="2"/>
  <c r="U162" i="2" s="1"/>
  <c r="Q162" i="2"/>
  <c r="T162" i="2" s="1"/>
  <c r="V161" i="2"/>
  <c r="S161" i="2"/>
  <c r="R161" i="2"/>
  <c r="U161" i="2" s="1"/>
  <c r="Q161" i="2"/>
  <c r="T161" i="2" s="1"/>
  <c r="V160" i="2"/>
  <c r="S160" i="2"/>
  <c r="R160" i="2"/>
  <c r="U160" i="2" s="1"/>
  <c r="Q160" i="2"/>
  <c r="T160" i="2" s="1"/>
  <c r="V159" i="2"/>
  <c r="S159" i="2"/>
  <c r="R159" i="2"/>
  <c r="U159" i="2" s="1"/>
  <c r="Q159" i="2"/>
  <c r="T159" i="2" s="1"/>
  <c r="V158" i="2"/>
  <c r="S158" i="2"/>
  <c r="R158" i="2"/>
  <c r="U158" i="2" s="1"/>
  <c r="Q158" i="2"/>
  <c r="T158" i="2" s="1"/>
  <c r="S157" i="2"/>
  <c r="V157" i="2" s="1"/>
  <c r="R157" i="2"/>
  <c r="U157" i="2" s="1"/>
  <c r="Q157" i="2"/>
  <c r="T157" i="2" s="1"/>
  <c r="S156" i="2"/>
  <c r="V156" i="2" s="1"/>
  <c r="R156" i="2"/>
  <c r="U156" i="2" s="1"/>
  <c r="Q156" i="2"/>
  <c r="T156" i="2" s="1"/>
  <c r="S155" i="2"/>
  <c r="V155" i="2" s="1"/>
  <c r="R155" i="2"/>
  <c r="U155" i="2" s="1"/>
  <c r="Q155" i="2"/>
  <c r="T155" i="2" s="1"/>
  <c r="U154" i="2"/>
  <c r="T154" i="2"/>
  <c r="S154" i="2"/>
  <c r="V154" i="2" s="1"/>
  <c r="R154" i="2"/>
  <c r="Q154" i="2"/>
  <c r="U153" i="2"/>
  <c r="S153" i="2"/>
  <c r="V153" i="2" s="1"/>
  <c r="R153" i="2"/>
  <c r="Q153" i="2"/>
  <c r="T153" i="2" s="1"/>
  <c r="U152" i="2"/>
  <c r="S152" i="2"/>
  <c r="V152" i="2" s="1"/>
  <c r="R152" i="2"/>
  <c r="Q152" i="2"/>
  <c r="T152" i="2" s="1"/>
  <c r="V151" i="2"/>
  <c r="U151" i="2"/>
  <c r="S151" i="2"/>
  <c r="R151" i="2"/>
  <c r="Q151" i="2"/>
  <c r="T151" i="2" s="1"/>
  <c r="U150" i="2"/>
  <c r="S150" i="2"/>
  <c r="V150" i="2" s="1"/>
  <c r="R150" i="2"/>
  <c r="Q150" i="2"/>
  <c r="T150" i="2" s="1"/>
  <c r="U149" i="2"/>
  <c r="T149" i="2"/>
  <c r="S149" i="2"/>
  <c r="V149" i="2" s="1"/>
  <c r="R149" i="2"/>
  <c r="Q149" i="2"/>
  <c r="S148" i="2"/>
  <c r="V148" i="2" s="1"/>
  <c r="R148" i="2"/>
  <c r="U148" i="2" s="1"/>
  <c r="Q148" i="2"/>
  <c r="T148" i="2" s="1"/>
  <c r="U147" i="2"/>
  <c r="S147" i="2"/>
  <c r="V147" i="2" s="1"/>
  <c r="R147" i="2"/>
  <c r="Q147" i="2"/>
  <c r="T147" i="2" s="1"/>
  <c r="U146" i="2"/>
  <c r="T146" i="2"/>
  <c r="S146" i="2"/>
  <c r="V146" i="2" s="1"/>
  <c r="R146" i="2"/>
  <c r="Q146" i="2"/>
  <c r="U145" i="2"/>
  <c r="S145" i="2"/>
  <c r="V145" i="2" s="1"/>
  <c r="R145" i="2"/>
  <c r="Q145" i="2"/>
  <c r="T145" i="2" s="1"/>
  <c r="U144" i="2"/>
  <c r="S144" i="2"/>
  <c r="V144" i="2" s="1"/>
  <c r="R144" i="2"/>
  <c r="Q144" i="2"/>
  <c r="T144" i="2" s="1"/>
  <c r="V143" i="2"/>
  <c r="U143" i="2"/>
  <c r="S143" i="2"/>
  <c r="R143" i="2"/>
  <c r="Q143" i="2"/>
  <c r="T143" i="2" s="1"/>
  <c r="U142" i="2"/>
  <c r="S142" i="2"/>
  <c r="V142" i="2" s="1"/>
  <c r="R142" i="2"/>
  <c r="Q142" i="2"/>
  <c r="T142" i="2" s="1"/>
  <c r="U141" i="2"/>
  <c r="S141" i="2"/>
  <c r="V141" i="2" s="1"/>
  <c r="R141" i="2"/>
  <c r="Q141" i="2"/>
  <c r="T141" i="2" s="1"/>
  <c r="S140" i="2"/>
  <c r="V140" i="2" s="1"/>
  <c r="R140" i="2"/>
  <c r="U140" i="2" s="1"/>
  <c r="Q140" i="2"/>
  <c r="T140" i="2" s="1"/>
  <c r="U139" i="2"/>
  <c r="S139" i="2"/>
  <c r="V139" i="2" s="1"/>
  <c r="R139" i="2"/>
  <c r="Q139" i="2"/>
  <c r="T139" i="2" s="1"/>
  <c r="U138" i="2"/>
  <c r="T138" i="2"/>
  <c r="S138" i="2"/>
  <c r="V138" i="2" s="1"/>
  <c r="R138" i="2"/>
  <c r="Q138" i="2"/>
  <c r="U137" i="2"/>
  <c r="S137" i="2"/>
  <c r="V137" i="2" s="1"/>
  <c r="R137" i="2"/>
  <c r="Q137" i="2"/>
  <c r="T137" i="2" s="1"/>
  <c r="U136" i="2"/>
  <c r="S136" i="2"/>
  <c r="V136" i="2" s="1"/>
  <c r="R136" i="2"/>
  <c r="Q136" i="2"/>
  <c r="T136" i="2" s="1"/>
  <c r="U135" i="2"/>
  <c r="S135" i="2"/>
  <c r="V135" i="2" s="1"/>
  <c r="R135" i="2"/>
  <c r="Q135" i="2"/>
  <c r="T135" i="2" s="1"/>
  <c r="U134" i="2"/>
  <c r="S134" i="2"/>
  <c r="V134" i="2" s="1"/>
  <c r="R134" i="2"/>
  <c r="Q134" i="2"/>
  <c r="T134" i="2" s="1"/>
  <c r="U133" i="2"/>
  <c r="S133" i="2"/>
  <c r="V133" i="2" s="1"/>
  <c r="R133" i="2"/>
  <c r="Q133" i="2"/>
  <c r="T133" i="2" s="1"/>
  <c r="S132" i="2"/>
  <c r="V132" i="2" s="1"/>
  <c r="R132" i="2"/>
  <c r="U132" i="2" s="1"/>
  <c r="Q132" i="2"/>
  <c r="T132" i="2" s="1"/>
  <c r="U131" i="2"/>
  <c r="S131" i="2"/>
  <c r="V131" i="2" s="1"/>
  <c r="R131" i="2"/>
  <c r="Q131" i="2"/>
  <c r="T131" i="2" s="1"/>
  <c r="U130" i="2"/>
  <c r="S130" i="2"/>
  <c r="V130" i="2" s="1"/>
  <c r="R130" i="2"/>
  <c r="Q130" i="2"/>
  <c r="T130" i="2" s="1"/>
  <c r="U129" i="2"/>
  <c r="S129" i="2"/>
  <c r="V129" i="2" s="1"/>
  <c r="R129" i="2"/>
  <c r="Q129" i="2"/>
  <c r="T129" i="2" s="1"/>
  <c r="U128" i="2"/>
  <c r="S128" i="2"/>
  <c r="V128" i="2" s="1"/>
  <c r="R128" i="2"/>
  <c r="Q128" i="2"/>
  <c r="T128" i="2" s="1"/>
  <c r="U127" i="2"/>
  <c r="S127" i="2"/>
  <c r="V127" i="2" s="1"/>
  <c r="R127" i="2"/>
  <c r="Q127" i="2"/>
  <c r="T127" i="2" s="1"/>
  <c r="U126" i="2"/>
  <c r="S126" i="2"/>
  <c r="V126" i="2" s="1"/>
  <c r="R126" i="2"/>
  <c r="Q126" i="2"/>
  <c r="T126" i="2" s="1"/>
  <c r="U125" i="2"/>
  <c r="S125" i="2"/>
  <c r="V125" i="2" s="1"/>
  <c r="R125" i="2"/>
  <c r="Q125" i="2"/>
  <c r="T125" i="2" s="1"/>
  <c r="U124" i="2"/>
  <c r="S124" i="2"/>
  <c r="V124" i="2" s="1"/>
  <c r="R124" i="2"/>
  <c r="Q124" i="2"/>
  <c r="T124" i="2" s="1"/>
  <c r="U123" i="2"/>
  <c r="S123" i="2"/>
  <c r="V123" i="2" s="1"/>
  <c r="R123" i="2"/>
  <c r="Q123" i="2"/>
  <c r="T123" i="2" s="1"/>
  <c r="U122" i="2"/>
  <c r="S122" i="2"/>
  <c r="V122" i="2" s="1"/>
  <c r="R122" i="2"/>
  <c r="Q122" i="2"/>
  <c r="T122" i="2" s="1"/>
  <c r="U121" i="2"/>
  <c r="S121" i="2"/>
  <c r="V121" i="2" s="1"/>
  <c r="R121" i="2"/>
  <c r="Q121" i="2"/>
  <c r="T121" i="2" s="1"/>
  <c r="U120" i="2"/>
  <c r="S120" i="2"/>
  <c r="V120" i="2" s="1"/>
  <c r="R120" i="2"/>
  <c r="Q120" i="2"/>
  <c r="T120" i="2" s="1"/>
  <c r="U119" i="2"/>
  <c r="S119" i="2"/>
  <c r="V119" i="2" s="1"/>
  <c r="R119" i="2"/>
  <c r="Q119" i="2"/>
  <c r="T119" i="2" s="1"/>
  <c r="U118" i="2"/>
  <c r="S118" i="2"/>
  <c r="V118" i="2" s="1"/>
  <c r="R118" i="2"/>
  <c r="Q118" i="2"/>
  <c r="T118" i="2" s="1"/>
  <c r="U117" i="2"/>
  <c r="S117" i="2"/>
  <c r="V117" i="2" s="1"/>
  <c r="R117" i="2"/>
  <c r="Q117" i="2"/>
  <c r="T117" i="2" s="1"/>
  <c r="U116" i="2"/>
  <c r="S116" i="2"/>
  <c r="V116" i="2" s="1"/>
  <c r="R116" i="2"/>
  <c r="Q116" i="2"/>
  <c r="T116" i="2" s="1"/>
  <c r="U115" i="2"/>
  <c r="S115" i="2"/>
  <c r="V115" i="2" s="1"/>
  <c r="R115" i="2"/>
  <c r="Q115" i="2"/>
  <c r="T115" i="2" s="1"/>
  <c r="U114" i="2"/>
  <c r="S114" i="2"/>
  <c r="V114" i="2" s="1"/>
  <c r="R114" i="2"/>
  <c r="Q114" i="2"/>
  <c r="T114" i="2" s="1"/>
  <c r="U113" i="2"/>
  <c r="S113" i="2"/>
  <c r="V113" i="2" s="1"/>
  <c r="R113" i="2"/>
  <c r="Q113" i="2"/>
  <c r="T113" i="2" s="1"/>
  <c r="U111" i="2"/>
  <c r="S111" i="2"/>
  <c r="V111" i="2" s="1"/>
  <c r="R111" i="2"/>
  <c r="Q111" i="2"/>
  <c r="T111" i="2" s="1"/>
  <c r="U110" i="2"/>
  <c r="S110" i="2"/>
  <c r="V110" i="2" s="1"/>
  <c r="R110" i="2"/>
  <c r="Q110" i="2"/>
  <c r="T110" i="2" s="1"/>
  <c r="U109" i="2"/>
  <c r="S109" i="2"/>
  <c r="V109" i="2" s="1"/>
  <c r="R109" i="2"/>
  <c r="Q109" i="2"/>
  <c r="T109" i="2" s="1"/>
  <c r="U108" i="2"/>
  <c r="S108" i="2"/>
  <c r="V108" i="2" s="1"/>
  <c r="R108" i="2"/>
  <c r="Q108" i="2"/>
  <c r="T108" i="2" s="1"/>
  <c r="U107" i="2"/>
  <c r="S107" i="2"/>
  <c r="V107" i="2" s="1"/>
  <c r="R107" i="2"/>
  <c r="Q107" i="2"/>
  <c r="T107" i="2" s="1"/>
  <c r="U106" i="2"/>
  <c r="S106" i="2"/>
  <c r="V106" i="2" s="1"/>
  <c r="R106" i="2"/>
  <c r="Q106" i="2"/>
  <c r="T106" i="2" s="1"/>
  <c r="U105" i="2"/>
  <c r="S105" i="2"/>
  <c r="V105" i="2" s="1"/>
  <c r="R105" i="2"/>
  <c r="Q105" i="2"/>
  <c r="T105" i="2" s="1"/>
  <c r="U104" i="2"/>
  <c r="S104" i="2"/>
  <c r="V104" i="2" s="1"/>
  <c r="R104" i="2"/>
  <c r="Q104" i="2"/>
  <c r="T104" i="2" s="1"/>
  <c r="U103" i="2"/>
  <c r="S103" i="2"/>
  <c r="V103" i="2" s="1"/>
  <c r="R103" i="2"/>
  <c r="Q103" i="2"/>
  <c r="T103" i="2" s="1"/>
  <c r="U102" i="2"/>
  <c r="S102" i="2"/>
  <c r="V102" i="2" s="1"/>
  <c r="R102" i="2"/>
  <c r="Q102" i="2"/>
  <c r="T102" i="2" s="1"/>
  <c r="U101" i="2"/>
  <c r="S101" i="2"/>
  <c r="V101" i="2" s="1"/>
  <c r="R101" i="2"/>
  <c r="Q101" i="2"/>
  <c r="T101" i="2" s="1"/>
  <c r="U100" i="2"/>
  <c r="S100" i="2"/>
  <c r="V100" i="2" s="1"/>
  <c r="R100" i="2"/>
  <c r="Q100" i="2"/>
  <c r="T100" i="2" s="1"/>
  <c r="U99" i="2"/>
  <c r="S99" i="2"/>
  <c r="V99" i="2" s="1"/>
  <c r="R99" i="2"/>
  <c r="Q99" i="2"/>
  <c r="T99" i="2" s="1"/>
  <c r="U98" i="2"/>
  <c r="S98" i="2"/>
  <c r="V98" i="2" s="1"/>
  <c r="R98" i="2"/>
  <c r="Q98" i="2"/>
  <c r="T98" i="2" s="1"/>
  <c r="U97" i="2"/>
  <c r="S97" i="2"/>
  <c r="V97" i="2" s="1"/>
  <c r="R97" i="2"/>
  <c r="Q97" i="2"/>
  <c r="T97" i="2" s="1"/>
  <c r="U96" i="2"/>
  <c r="S96" i="2"/>
  <c r="V96" i="2" s="1"/>
  <c r="R96" i="2"/>
  <c r="Q96" i="2"/>
  <c r="T96" i="2" s="1"/>
  <c r="U95" i="2"/>
  <c r="S95" i="2"/>
  <c r="V95" i="2" s="1"/>
  <c r="R95" i="2"/>
  <c r="Q95" i="2"/>
  <c r="T95" i="2" s="1"/>
  <c r="U94" i="2"/>
  <c r="S94" i="2"/>
  <c r="V94" i="2" s="1"/>
  <c r="R94" i="2"/>
  <c r="Q94" i="2"/>
  <c r="T94" i="2" s="1"/>
  <c r="U93" i="2"/>
  <c r="S93" i="2"/>
  <c r="V93" i="2" s="1"/>
  <c r="R93" i="2"/>
  <c r="Q93" i="2"/>
  <c r="T93" i="2" s="1"/>
  <c r="U92" i="2"/>
  <c r="S92" i="2"/>
  <c r="V92" i="2" s="1"/>
  <c r="R92" i="2"/>
  <c r="Q92" i="2"/>
  <c r="T92" i="2" s="1"/>
  <c r="U91" i="2"/>
  <c r="S91" i="2"/>
  <c r="V91" i="2" s="1"/>
  <c r="R91" i="2"/>
  <c r="Q91" i="2"/>
  <c r="T91" i="2" s="1"/>
  <c r="U90" i="2"/>
  <c r="S90" i="2"/>
  <c r="V90" i="2" s="1"/>
  <c r="R90" i="2"/>
  <c r="Q90" i="2"/>
  <c r="T90" i="2" s="1"/>
  <c r="U89" i="2"/>
  <c r="S89" i="2"/>
  <c r="V89" i="2" s="1"/>
  <c r="R89" i="2"/>
  <c r="Q89" i="2"/>
  <c r="T89" i="2" s="1"/>
  <c r="U88" i="2"/>
  <c r="S88" i="2"/>
  <c r="V88" i="2" s="1"/>
  <c r="R88" i="2"/>
  <c r="Q88" i="2"/>
  <c r="T88" i="2" s="1"/>
  <c r="U87" i="2"/>
  <c r="S87" i="2"/>
  <c r="V87" i="2" s="1"/>
  <c r="R87" i="2"/>
  <c r="Q87" i="2"/>
  <c r="T87" i="2" s="1"/>
  <c r="U86" i="2"/>
  <c r="S86" i="2"/>
  <c r="V86" i="2" s="1"/>
  <c r="R86" i="2"/>
  <c r="Q86" i="2"/>
  <c r="T86" i="2" s="1"/>
  <c r="U85" i="2"/>
  <c r="S85" i="2"/>
  <c r="V85" i="2" s="1"/>
  <c r="R85" i="2"/>
  <c r="Q85" i="2"/>
  <c r="T85" i="2" s="1"/>
  <c r="U84" i="2"/>
  <c r="S84" i="2"/>
  <c r="V84" i="2" s="1"/>
  <c r="R84" i="2"/>
  <c r="Q84" i="2"/>
  <c r="T84" i="2" s="1"/>
  <c r="U83" i="2"/>
  <c r="S83" i="2"/>
  <c r="V83" i="2" s="1"/>
  <c r="R83" i="2"/>
  <c r="Q83" i="2"/>
  <c r="T83" i="2" s="1"/>
  <c r="U82" i="2"/>
  <c r="S82" i="2"/>
  <c r="V82" i="2" s="1"/>
  <c r="R82" i="2"/>
  <c r="Q82" i="2"/>
  <c r="T82" i="2" s="1"/>
  <c r="U81" i="2"/>
  <c r="S81" i="2"/>
  <c r="V81" i="2" s="1"/>
  <c r="R81" i="2"/>
  <c r="Q81" i="2"/>
  <c r="T81" i="2" s="1"/>
  <c r="U80" i="2"/>
  <c r="S80" i="2"/>
  <c r="V80" i="2" s="1"/>
  <c r="R80" i="2"/>
  <c r="Q80" i="2"/>
  <c r="T80" i="2" s="1"/>
  <c r="U79" i="2"/>
  <c r="S79" i="2"/>
  <c r="V79" i="2" s="1"/>
  <c r="R79" i="2"/>
  <c r="Q79" i="2"/>
  <c r="T79" i="2" s="1"/>
  <c r="U78" i="2"/>
  <c r="S78" i="2"/>
  <c r="V78" i="2" s="1"/>
  <c r="R78" i="2"/>
  <c r="Q78" i="2"/>
  <c r="T78" i="2" s="1"/>
  <c r="U77" i="2"/>
  <c r="S77" i="2"/>
  <c r="V77" i="2" s="1"/>
  <c r="R77" i="2"/>
  <c r="Q77" i="2"/>
  <c r="T77" i="2" s="1"/>
  <c r="U76" i="2"/>
  <c r="S76" i="2"/>
  <c r="V76" i="2" s="1"/>
  <c r="R76" i="2"/>
  <c r="Q76" i="2"/>
  <c r="T76" i="2" s="1"/>
  <c r="U75" i="2"/>
  <c r="S75" i="2"/>
  <c r="V75" i="2" s="1"/>
  <c r="R75" i="2"/>
  <c r="Q75" i="2"/>
  <c r="T75" i="2" s="1"/>
  <c r="U74" i="2"/>
  <c r="S74" i="2"/>
  <c r="V74" i="2" s="1"/>
  <c r="R74" i="2"/>
  <c r="Q74" i="2"/>
  <c r="T74" i="2" s="1"/>
  <c r="U73" i="2"/>
  <c r="S73" i="2"/>
  <c r="V73" i="2" s="1"/>
  <c r="R73" i="2"/>
  <c r="Q73" i="2"/>
  <c r="T73" i="2" s="1"/>
  <c r="U72" i="2"/>
  <c r="S72" i="2"/>
  <c r="V72" i="2" s="1"/>
  <c r="R72" i="2"/>
  <c r="Q72" i="2"/>
  <c r="T72" i="2" s="1"/>
  <c r="U71" i="2"/>
  <c r="S71" i="2"/>
  <c r="V71" i="2" s="1"/>
  <c r="R71" i="2"/>
  <c r="Q71" i="2"/>
  <c r="T71" i="2" s="1"/>
  <c r="U70" i="2"/>
  <c r="S70" i="2"/>
  <c r="V70" i="2" s="1"/>
  <c r="R70" i="2"/>
  <c r="Q70" i="2"/>
  <c r="T70" i="2" s="1"/>
  <c r="U69" i="2"/>
  <c r="S69" i="2"/>
  <c r="V69" i="2" s="1"/>
  <c r="R69" i="2"/>
  <c r="Q69" i="2"/>
  <c r="T69" i="2" s="1"/>
  <c r="U68" i="2"/>
  <c r="S68" i="2"/>
  <c r="V68" i="2" s="1"/>
  <c r="R68" i="2"/>
  <c r="Q68" i="2"/>
  <c r="T68" i="2" s="1"/>
  <c r="U67" i="2"/>
  <c r="S67" i="2"/>
  <c r="V67" i="2" s="1"/>
  <c r="R67" i="2"/>
  <c r="Q67" i="2"/>
  <c r="T67" i="2" s="1"/>
  <c r="U66" i="2"/>
  <c r="S66" i="2"/>
  <c r="V66" i="2" s="1"/>
  <c r="R66" i="2"/>
  <c r="Q66" i="2"/>
  <c r="T66" i="2" s="1"/>
  <c r="U65" i="2"/>
  <c r="S65" i="2"/>
  <c r="V65" i="2" s="1"/>
  <c r="R65" i="2"/>
  <c r="Q65" i="2"/>
  <c r="T65" i="2" s="1"/>
  <c r="U64" i="2"/>
  <c r="S64" i="2"/>
  <c r="V64" i="2" s="1"/>
  <c r="R64" i="2"/>
  <c r="Q64" i="2"/>
  <c r="T64" i="2" s="1"/>
  <c r="U63" i="2"/>
  <c r="S63" i="2"/>
  <c r="V63" i="2" s="1"/>
  <c r="R63" i="2"/>
  <c r="Q63" i="2"/>
  <c r="T63" i="2" s="1"/>
  <c r="U62" i="2"/>
  <c r="S62" i="2"/>
  <c r="V62" i="2" s="1"/>
  <c r="R62" i="2"/>
  <c r="Q62" i="2"/>
  <c r="T62" i="2" s="1"/>
  <c r="U61" i="2"/>
  <c r="S61" i="2"/>
  <c r="V61" i="2" s="1"/>
  <c r="R61" i="2"/>
  <c r="Q61" i="2"/>
  <c r="T61" i="2" s="1"/>
  <c r="U60" i="2"/>
  <c r="S60" i="2"/>
  <c r="V60" i="2" s="1"/>
  <c r="R60" i="2"/>
  <c r="Q60" i="2"/>
  <c r="T60" i="2" s="1"/>
  <c r="U58" i="2"/>
  <c r="S58" i="2"/>
  <c r="V58" i="2" s="1"/>
  <c r="R58" i="2"/>
  <c r="Q58" i="2"/>
  <c r="T58" i="2" s="1"/>
  <c r="U57" i="2"/>
  <c r="S57" i="2"/>
  <c r="V57" i="2" s="1"/>
  <c r="R57" i="2"/>
  <c r="Q57" i="2"/>
  <c r="T57" i="2" s="1"/>
  <c r="U56" i="2"/>
  <c r="S56" i="2"/>
  <c r="V56" i="2" s="1"/>
  <c r="R56" i="2"/>
  <c r="Q56" i="2"/>
  <c r="T56" i="2" s="1"/>
  <c r="U55" i="2"/>
  <c r="S55" i="2"/>
  <c r="V55" i="2" s="1"/>
  <c r="R55" i="2"/>
  <c r="Q55" i="2"/>
  <c r="T55" i="2" s="1"/>
  <c r="U54" i="2"/>
  <c r="S54" i="2"/>
  <c r="V54" i="2" s="1"/>
  <c r="R54" i="2"/>
  <c r="Q54" i="2"/>
  <c r="T54" i="2" s="1"/>
  <c r="U53" i="2"/>
  <c r="S53" i="2"/>
  <c r="V53" i="2" s="1"/>
  <c r="R53" i="2"/>
  <c r="Q53" i="2"/>
  <c r="T53" i="2" s="1"/>
  <c r="U52" i="2"/>
  <c r="S52" i="2"/>
  <c r="V52" i="2" s="1"/>
  <c r="R52" i="2"/>
  <c r="Q52" i="2"/>
  <c r="T52" i="2" s="1"/>
  <c r="U51" i="2"/>
  <c r="S51" i="2"/>
  <c r="V51" i="2" s="1"/>
  <c r="R51" i="2"/>
  <c r="Q51" i="2"/>
  <c r="T51" i="2" s="1"/>
  <c r="U50" i="2"/>
  <c r="S50" i="2"/>
  <c r="V50" i="2" s="1"/>
  <c r="R50" i="2"/>
  <c r="Q50" i="2"/>
  <c r="T50" i="2" s="1"/>
  <c r="U49" i="2"/>
  <c r="S49" i="2"/>
  <c r="V49" i="2" s="1"/>
  <c r="R49" i="2"/>
  <c r="Q49" i="2"/>
  <c r="T49" i="2" s="1"/>
  <c r="U48" i="2"/>
  <c r="S48" i="2"/>
  <c r="V48" i="2" s="1"/>
  <c r="R48" i="2"/>
  <c r="Q48" i="2"/>
  <c r="T48" i="2" s="1"/>
  <c r="U47" i="2"/>
  <c r="S47" i="2"/>
  <c r="V47" i="2" s="1"/>
  <c r="R47" i="2"/>
  <c r="Q47" i="2"/>
  <c r="T47" i="2" s="1"/>
  <c r="U46" i="2"/>
  <c r="S46" i="2"/>
  <c r="V46" i="2" s="1"/>
  <c r="R46" i="2"/>
  <c r="Q46" i="2"/>
  <c r="T46" i="2" s="1"/>
  <c r="U45" i="2"/>
  <c r="S45" i="2"/>
  <c r="V45" i="2" s="1"/>
  <c r="R45" i="2"/>
  <c r="Q45" i="2"/>
  <c r="T45" i="2" s="1"/>
  <c r="U44" i="2"/>
  <c r="S44" i="2"/>
  <c r="V44" i="2" s="1"/>
  <c r="R44" i="2"/>
  <c r="Q44" i="2"/>
  <c r="T44" i="2" s="1"/>
  <c r="U43" i="2"/>
  <c r="S43" i="2"/>
  <c r="V43" i="2" s="1"/>
  <c r="R43" i="2"/>
  <c r="Q43" i="2"/>
  <c r="T43" i="2" s="1"/>
  <c r="U42" i="2"/>
  <c r="S42" i="2"/>
  <c r="V42" i="2" s="1"/>
  <c r="R42" i="2"/>
  <c r="Q42" i="2"/>
  <c r="T42" i="2" s="1"/>
  <c r="U41" i="2"/>
  <c r="S41" i="2"/>
  <c r="V41" i="2" s="1"/>
  <c r="R41" i="2"/>
  <c r="Q41" i="2"/>
  <c r="T41" i="2" s="1"/>
  <c r="U40" i="2"/>
  <c r="S40" i="2"/>
  <c r="V40" i="2" s="1"/>
  <c r="R40" i="2"/>
  <c r="Q40" i="2"/>
  <c r="T40" i="2" s="1"/>
  <c r="U39" i="2"/>
  <c r="S39" i="2"/>
  <c r="V39" i="2" s="1"/>
  <c r="R39" i="2"/>
  <c r="Q39" i="2"/>
  <c r="T39" i="2" s="1"/>
  <c r="U38" i="2"/>
  <c r="S38" i="2"/>
  <c r="V38" i="2" s="1"/>
  <c r="R38" i="2"/>
  <c r="Q38" i="2"/>
  <c r="T38" i="2" s="1"/>
  <c r="U37" i="2"/>
  <c r="S37" i="2"/>
  <c r="V37" i="2" s="1"/>
  <c r="R37" i="2"/>
  <c r="Q37" i="2"/>
  <c r="T37" i="2" s="1"/>
  <c r="U36" i="2"/>
  <c r="S36" i="2"/>
  <c r="V36" i="2" s="1"/>
  <c r="R36" i="2"/>
  <c r="Q36" i="2"/>
  <c r="T36" i="2" s="1"/>
  <c r="U35" i="2"/>
  <c r="S35" i="2"/>
  <c r="V35" i="2" s="1"/>
  <c r="R35" i="2"/>
  <c r="Q35" i="2"/>
  <c r="T35" i="2" s="1"/>
  <c r="U34" i="2"/>
  <c r="S34" i="2"/>
  <c r="V34" i="2" s="1"/>
  <c r="R34" i="2"/>
  <c r="Q34" i="2"/>
  <c r="T34" i="2" s="1"/>
  <c r="U33" i="2"/>
  <c r="S33" i="2"/>
  <c r="V33" i="2" s="1"/>
  <c r="R33" i="2"/>
  <c r="Q33" i="2"/>
  <c r="T33" i="2" s="1"/>
  <c r="U32" i="2"/>
  <c r="S32" i="2"/>
  <c r="V32" i="2" s="1"/>
  <c r="R32" i="2"/>
  <c r="Q32" i="2"/>
  <c r="T32" i="2" s="1"/>
  <c r="U31" i="2"/>
  <c r="S31" i="2"/>
  <c r="V31" i="2" s="1"/>
  <c r="R31" i="2"/>
  <c r="Q31" i="2"/>
  <c r="T31" i="2" s="1"/>
  <c r="U30" i="2"/>
  <c r="S30" i="2"/>
  <c r="V30" i="2" s="1"/>
  <c r="R30" i="2"/>
  <c r="Q30" i="2"/>
  <c r="T30" i="2" s="1"/>
  <c r="U29" i="2"/>
  <c r="S29" i="2"/>
  <c r="V29" i="2" s="1"/>
  <c r="R29" i="2"/>
  <c r="Q29" i="2"/>
  <c r="T29" i="2" s="1"/>
  <c r="U28" i="2"/>
  <c r="S28" i="2"/>
  <c r="V28" i="2" s="1"/>
  <c r="R28" i="2"/>
  <c r="Q28" i="2"/>
  <c r="T28" i="2" s="1"/>
  <c r="U27" i="2"/>
  <c r="S27" i="2"/>
  <c r="V27" i="2" s="1"/>
  <c r="R27" i="2"/>
  <c r="Q27" i="2"/>
  <c r="T27" i="2" s="1"/>
  <c r="U26" i="2"/>
  <c r="S26" i="2"/>
  <c r="V26" i="2" s="1"/>
  <c r="R26" i="2"/>
  <c r="Q26" i="2"/>
  <c r="T26" i="2" s="1"/>
  <c r="U25" i="2"/>
  <c r="S25" i="2"/>
  <c r="V25" i="2" s="1"/>
  <c r="R25" i="2"/>
  <c r="Q25" i="2"/>
  <c r="T25" i="2" s="1"/>
  <c r="U24" i="2"/>
  <c r="S24" i="2"/>
  <c r="V24" i="2" s="1"/>
  <c r="R24" i="2"/>
  <c r="Q24" i="2"/>
  <c r="T24" i="2" s="1"/>
  <c r="U23" i="2"/>
  <c r="S23" i="2"/>
  <c r="V23" i="2" s="1"/>
  <c r="R23" i="2"/>
  <c r="Q23" i="2"/>
  <c r="T23" i="2" s="1"/>
  <c r="U22" i="2"/>
  <c r="S22" i="2"/>
  <c r="V22" i="2" s="1"/>
  <c r="R22" i="2"/>
  <c r="Q22" i="2"/>
  <c r="T22" i="2" s="1"/>
  <c r="U21" i="2"/>
  <c r="S21" i="2"/>
  <c r="V21" i="2" s="1"/>
  <c r="R21" i="2"/>
  <c r="Q21" i="2"/>
  <c r="T21" i="2" s="1"/>
  <c r="U20" i="2"/>
  <c r="S20" i="2"/>
  <c r="V20" i="2" s="1"/>
  <c r="R20" i="2"/>
  <c r="Q20" i="2"/>
  <c r="T20" i="2" s="1"/>
  <c r="U19" i="2"/>
  <c r="S19" i="2"/>
  <c r="V19" i="2" s="1"/>
  <c r="R19" i="2"/>
  <c r="Q19" i="2"/>
  <c r="T19" i="2" s="1"/>
  <c r="U18" i="2"/>
  <c r="S18" i="2"/>
  <c r="V18" i="2" s="1"/>
  <c r="R18" i="2"/>
  <c r="Q18" i="2"/>
  <c r="T18" i="2" s="1"/>
  <c r="U17" i="2"/>
  <c r="S17" i="2"/>
  <c r="V17" i="2" s="1"/>
  <c r="R17" i="2"/>
  <c r="Q17" i="2"/>
  <c r="T17" i="2" s="1"/>
  <c r="U16" i="2"/>
  <c r="S16" i="2"/>
  <c r="V16" i="2" s="1"/>
  <c r="R16" i="2"/>
  <c r="Q16" i="2"/>
  <c r="T16" i="2" s="1"/>
  <c r="U15" i="2"/>
  <c r="S15" i="2"/>
  <c r="V15" i="2" s="1"/>
  <c r="R15" i="2"/>
  <c r="Q15" i="2"/>
  <c r="T15" i="2" s="1"/>
  <c r="U14" i="2"/>
  <c r="S14" i="2"/>
  <c r="V14" i="2" s="1"/>
  <c r="R14" i="2"/>
  <c r="Q14" i="2"/>
  <c r="T14" i="2" s="1"/>
  <c r="U13" i="2"/>
  <c r="S13" i="2"/>
  <c r="V13" i="2" s="1"/>
  <c r="R13" i="2"/>
  <c r="Q13" i="2"/>
  <c r="T13" i="2" s="1"/>
  <c r="U12" i="2"/>
  <c r="S12" i="2"/>
  <c r="V12" i="2" s="1"/>
  <c r="R12" i="2"/>
  <c r="Q12" i="2"/>
  <c r="T12" i="2" s="1"/>
  <c r="U11" i="2"/>
  <c r="S11" i="2"/>
  <c r="V11" i="2" s="1"/>
  <c r="R11" i="2"/>
  <c r="Q11" i="2"/>
  <c r="T11" i="2" s="1"/>
  <c r="U10" i="2"/>
  <c r="S10" i="2"/>
  <c r="V10" i="2" s="1"/>
  <c r="R10" i="2"/>
  <c r="Q10" i="2"/>
  <c r="T10" i="2" s="1"/>
  <c r="U9" i="2"/>
  <c r="S9" i="2"/>
  <c r="V9" i="2" s="1"/>
  <c r="R9" i="2"/>
  <c r="Q9" i="2"/>
  <c r="T9" i="2" s="1"/>
  <c r="U8" i="2"/>
  <c r="S8" i="2"/>
  <c r="V8" i="2" s="1"/>
  <c r="R8" i="2"/>
  <c r="Q8" i="2"/>
  <c r="T8" i="2" s="1"/>
  <c r="U7" i="2"/>
  <c r="S7" i="2"/>
  <c r="V7" i="2" s="1"/>
  <c r="R7" i="2"/>
  <c r="Q7" i="2"/>
  <c r="T7" i="2" s="1"/>
  <c r="V164" i="1"/>
  <c r="U164" i="1"/>
  <c r="T164" i="1"/>
  <c r="V163" i="1"/>
  <c r="U163" i="1"/>
  <c r="T163" i="1"/>
  <c r="V162" i="1"/>
  <c r="U162" i="1"/>
  <c r="T162" i="1"/>
  <c r="V161" i="1"/>
  <c r="U161" i="1"/>
  <c r="T161" i="1"/>
  <c r="V160" i="1"/>
  <c r="U160" i="1"/>
  <c r="T160" i="1"/>
  <c r="V159" i="1"/>
  <c r="U159" i="1"/>
  <c r="T159" i="1"/>
  <c r="V158" i="1"/>
  <c r="U158" i="1"/>
  <c r="T158" i="1"/>
  <c r="V157" i="1"/>
  <c r="U157" i="1"/>
  <c r="T157" i="1"/>
  <c r="V156" i="1"/>
  <c r="U156" i="1"/>
  <c r="T156" i="1"/>
  <c r="V155" i="1"/>
  <c r="U155" i="1"/>
  <c r="T155" i="1"/>
  <c r="V154" i="1"/>
  <c r="U154" i="1"/>
  <c r="T154" i="1"/>
  <c r="V153" i="1"/>
  <c r="U153" i="1"/>
  <c r="T153" i="1"/>
  <c r="V152" i="1"/>
  <c r="U152" i="1"/>
  <c r="T152" i="1"/>
  <c r="V151" i="1"/>
  <c r="U151" i="1"/>
  <c r="T151" i="1"/>
  <c r="V150" i="1"/>
  <c r="U150" i="1"/>
  <c r="T150" i="1"/>
  <c r="V149" i="1"/>
  <c r="U149" i="1"/>
  <c r="T149" i="1"/>
  <c r="V148" i="1"/>
  <c r="U148" i="1"/>
  <c r="T148" i="1"/>
  <c r="V147" i="1"/>
  <c r="U147" i="1"/>
  <c r="T147" i="1"/>
  <c r="V146" i="1"/>
  <c r="U146" i="1"/>
  <c r="T146" i="1"/>
  <c r="V145" i="1"/>
  <c r="U145" i="1"/>
  <c r="T145" i="1"/>
  <c r="V144" i="1"/>
  <c r="U144" i="1"/>
  <c r="T144" i="1"/>
  <c r="V143" i="1"/>
  <c r="U143" i="1"/>
  <c r="T143" i="1"/>
  <c r="V142" i="1"/>
  <c r="U142" i="1"/>
  <c r="T142" i="1"/>
  <c r="V141" i="1"/>
  <c r="U141" i="1"/>
  <c r="T141" i="1"/>
  <c r="V140" i="1"/>
  <c r="U140" i="1"/>
  <c r="T140" i="1"/>
  <c r="V139" i="1"/>
  <c r="U139" i="1"/>
  <c r="T139" i="1"/>
  <c r="V138" i="1"/>
  <c r="U138" i="1"/>
  <c r="T138" i="1"/>
  <c r="V137" i="1"/>
  <c r="U137" i="1"/>
  <c r="T137" i="1"/>
  <c r="V136" i="1"/>
  <c r="U136" i="1"/>
  <c r="T136" i="1"/>
  <c r="V135" i="1"/>
  <c r="U135" i="1"/>
  <c r="T135" i="1"/>
  <c r="V134" i="1"/>
  <c r="U134" i="1"/>
  <c r="T134" i="1"/>
  <c r="V133" i="1"/>
  <c r="U133" i="1"/>
  <c r="T133" i="1"/>
  <c r="V132" i="1"/>
  <c r="U132" i="1"/>
  <c r="T132" i="1"/>
  <c r="V131" i="1"/>
  <c r="U131" i="1"/>
  <c r="T131" i="1"/>
  <c r="V130" i="1"/>
  <c r="U130" i="1"/>
  <c r="T130" i="1"/>
  <c r="V129" i="1"/>
  <c r="U129" i="1"/>
  <c r="T129" i="1"/>
  <c r="V128" i="1"/>
  <c r="U128" i="1"/>
  <c r="T128" i="1"/>
  <c r="V127" i="1"/>
  <c r="U127" i="1"/>
  <c r="T127" i="1"/>
  <c r="V126" i="1"/>
  <c r="U126" i="1"/>
  <c r="T126" i="1"/>
  <c r="V125" i="1"/>
  <c r="U125" i="1"/>
  <c r="T125" i="1"/>
  <c r="V124" i="1"/>
  <c r="U124" i="1"/>
  <c r="T124" i="1"/>
  <c r="V123" i="1"/>
  <c r="U123" i="1"/>
  <c r="T123" i="1"/>
  <c r="V122" i="1"/>
  <c r="U122" i="1"/>
  <c r="T122" i="1"/>
  <c r="V121" i="1"/>
  <c r="U121" i="1"/>
  <c r="T121" i="1"/>
  <c r="V120" i="1"/>
  <c r="U120" i="1"/>
  <c r="T120" i="1"/>
  <c r="V119" i="1"/>
  <c r="U119" i="1"/>
  <c r="T119" i="1"/>
  <c r="V118" i="1"/>
  <c r="U118" i="1"/>
  <c r="T118" i="1"/>
  <c r="V117" i="1"/>
  <c r="U117" i="1"/>
  <c r="T117" i="1"/>
  <c r="V116" i="1"/>
  <c r="U116" i="1"/>
  <c r="T116" i="1"/>
  <c r="V115" i="1"/>
  <c r="U115" i="1"/>
  <c r="T115" i="1"/>
  <c r="V114" i="1"/>
  <c r="U114" i="1"/>
  <c r="T114" i="1"/>
  <c r="V113" i="1"/>
  <c r="U113" i="1"/>
  <c r="T113" i="1"/>
  <c r="V111" i="1"/>
  <c r="U111" i="1"/>
  <c r="T111" i="1"/>
  <c r="V110" i="1"/>
  <c r="U110" i="1"/>
  <c r="T110" i="1"/>
  <c r="V109" i="1"/>
  <c r="U109" i="1"/>
  <c r="T109" i="1"/>
  <c r="V108" i="1"/>
  <c r="U108" i="1"/>
  <c r="T108" i="1"/>
  <c r="V107" i="1"/>
  <c r="U107" i="1"/>
  <c r="T107" i="1"/>
  <c r="V106" i="1"/>
  <c r="U106" i="1"/>
  <c r="T106" i="1"/>
  <c r="V105" i="1"/>
  <c r="U105" i="1"/>
  <c r="T105" i="1"/>
  <c r="V104" i="1"/>
  <c r="U104" i="1"/>
  <c r="T104" i="1"/>
  <c r="V103" i="1"/>
  <c r="U103" i="1"/>
  <c r="T103" i="1"/>
  <c r="V102" i="1"/>
  <c r="U102" i="1"/>
  <c r="T102" i="1"/>
  <c r="V101" i="1"/>
  <c r="U101" i="1"/>
  <c r="T101" i="1"/>
  <c r="V100" i="1"/>
  <c r="U100" i="1"/>
  <c r="T100" i="1"/>
  <c r="V99" i="1"/>
  <c r="U99" i="1"/>
  <c r="T99" i="1"/>
  <c r="V98" i="1"/>
  <c r="U98" i="1"/>
  <c r="T98" i="1"/>
  <c r="V97" i="1"/>
  <c r="U97" i="1"/>
  <c r="T97" i="1"/>
  <c r="V96" i="1"/>
  <c r="U96" i="1"/>
  <c r="T96" i="1"/>
  <c r="V95" i="1"/>
  <c r="U95" i="1"/>
  <c r="T95" i="1"/>
  <c r="V94" i="1"/>
  <c r="U94" i="1"/>
  <c r="T94" i="1"/>
  <c r="V93" i="1"/>
  <c r="U93" i="1"/>
  <c r="T93" i="1"/>
  <c r="V92" i="1"/>
  <c r="U92" i="1"/>
  <c r="T92" i="1"/>
  <c r="V91" i="1"/>
  <c r="U91" i="1"/>
  <c r="T91" i="1"/>
  <c r="V90" i="1"/>
  <c r="U90" i="1"/>
  <c r="T90" i="1"/>
  <c r="V89" i="1"/>
  <c r="U89" i="1"/>
  <c r="T89" i="1"/>
  <c r="V88" i="1"/>
  <c r="U88" i="1"/>
  <c r="T88" i="1"/>
  <c r="V87" i="1"/>
  <c r="U87" i="1"/>
  <c r="T87" i="1"/>
  <c r="V86" i="1"/>
  <c r="U86" i="1"/>
  <c r="T86" i="1"/>
  <c r="V85" i="1"/>
  <c r="U85" i="1"/>
  <c r="T85" i="1"/>
  <c r="V84" i="1"/>
  <c r="U84" i="1"/>
  <c r="T84" i="1"/>
  <c r="V83" i="1"/>
  <c r="U83" i="1"/>
  <c r="T83" i="1"/>
  <c r="V82" i="1"/>
  <c r="U82" i="1"/>
  <c r="T82" i="1"/>
  <c r="V81" i="1"/>
  <c r="U81" i="1"/>
  <c r="T81" i="1"/>
  <c r="V80" i="1"/>
  <c r="U80" i="1"/>
  <c r="T80" i="1"/>
  <c r="V79" i="1"/>
  <c r="U79" i="1"/>
  <c r="T79" i="1"/>
  <c r="V78" i="1"/>
  <c r="U78" i="1"/>
  <c r="T78" i="1"/>
  <c r="V77" i="1"/>
  <c r="U77" i="1"/>
  <c r="T77" i="1"/>
  <c r="V76" i="1"/>
  <c r="U76" i="1"/>
  <c r="T76" i="1"/>
  <c r="V75" i="1"/>
  <c r="U75" i="1"/>
  <c r="T75" i="1"/>
  <c r="V74" i="1"/>
  <c r="U74" i="1"/>
  <c r="T74" i="1"/>
  <c r="V73" i="1"/>
  <c r="U73" i="1"/>
  <c r="T73" i="1"/>
  <c r="V72" i="1"/>
  <c r="U72" i="1"/>
  <c r="T72" i="1"/>
  <c r="V71" i="1"/>
  <c r="U71" i="1"/>
  <c r="T71" i="1"/>
  <c r="V70" i="1"/>
  <c r="U70" i="1"/>
  <c r="T70" i="1"/>
  <c r="V69" i="1"/>
  <c r="U69" i="1"/>
  <c r="T69" i="1"/>
  <c r="V68" i="1"/>
  <c r="U68" i="1"/>
  <c r="T68" i="1"/>
  <c r="V67" i="1"/>
  <c r="U67" i="1"/>
  <c r="T67" i="1"/>
  <c r="V66" i="1"/>
  <c r="U66" i="1"/>
  <c r="T66" i="1"/>
  <c r="V65" i="1"/>
  <c r="U65" i="1"/>
  <c r="T65" i="1"/>
  <c r="V64" i="1"/>
  <c r="U64" i="1"/>
  <c r="T64" i="1"/>
  <c r="V63" i="1"/>
  <c r="U63" i="1"/>
  <c r="T63" i="1"/>
  <c r="V62" i="1"/>
  <c r="U62" i="1"/>
  <c r="T62" i="1"/>
  <c r="V61" i="1"/>
  <c r="U61" i="1"/>
  <c r="T61" i="1"/>
  <c r="V60" i="1"/>
  <c r="U60" i="1"/>
  <c r="T60" i="1"/>
  <c r="V58" i="1"/>
  <c r="T58" i="1"/>
  <c r="V57" i="1"/>
  <c r="U57" i="1"/>
  <c r="T57" i="1"/>
  <c r="V56" i="1"/>
  <c r="U56" i="1"/>
  <c r="T56" i="1"/>
  <c r="V53" i="1"/>
  <c r="U53" i="1"/>
  <c r="V52" i="1"/>
  <c r="U52" i="1"/>
  <c r="T52" i="1"/>
  <c r="V51" i="1"/>
  <c r="U51" i="1"/>
  <c r="T51" i="1"/>
  <c r="V50" i="1"/>
  <c r="U48" i="1"/>
  <c r="T48" i="1"/>
  <c r="U47" i="1"/>
  <c r="T47" i="1"/>
  <c r="V46" i="1"/>
  <c r="U46" i="1"/>
  <c r="T46" i="1"/>
  <c r="V45" i="1"/>
  <c r="U45" i="1"/>
  <c r="T43" i="1"/>
  <c r="V42" i="1"/>
  <c r="T42" i="1"/>
  <c r="V41" i="1"/>
  <c r="U41" i="1"/>
  <c r="T41" i="1"/>
  <c r="V40" i="1"/>
  <c r="U40" i="1"/>
  <c r="T40" i="1"/>
  <c r="V37" i="1"/>
  <c r="U37" i="1"/>
  <c r="V36" i="1"/>
  <c r="U36" i="1"/>
  <c r="T36" i="1"/>
  <c r="V35" i="1"/>
  <c r="U35" i="1"/>
  <c r="T35" i="1"/>
  <c r="V34" i="1"/>
  <c r="U32" i="1"/>
  <c r="T32" i="1"/>
  <c r="U31" i="1"/>
  <c r="T31" i="1"/>
  <c r="V30" i="1"/>
  <c r="U30" i="1"/>
  <c r="T30" i="1"/>
  <c r="V29" i="1"/>
  <c r="U29" i="1"/>
  <c r="T27" i="1"/>
  <c r="V26" i="1"/>
  <c r="T26" i="1"/>
  <c r="V25" i="1"/>
  <c r="U25" i="1"/>
  <c r="T25" i="1"/>
  <c r="V24" i="1"/>
  <c r="U24" i="1"/>
  <c r="T24" i="1"/>
  <c r="V21" i="1"/>
  <c r="U21" i="1"/>
  <c r="T21" i="1"/>
  <c r="V20" i="1"/>
  <c r="U20" i="1"/>
  <c r="T20" i="1"/>
  <c r="V19" i="1"/>
  <c r="U19" i="1"/>
  <c r="T19" i="1"/>
  <c r="V18" i="1"/>
  <c r="U16" i="1"/>
  <c r="T16" i="1"/>
  <c r="V15" i="1"/>
  <c r="U15" i="1"/>
  <c r="T15" i="1"/>
  <c r="V14" i="1"/>
  <c r="U14" i="1"/>
  <c r="T14" i="1"/>
  <c r="V13" i="1"/>
  <c r="U13" i="1"/>
  <c r="T11" i="1"/>
  <c r="V10" i="1"/>
  <c r="U10" i="1"/>
  <c r="T10" i="1"/>
  <c r="U9" i="1"/>
  <c r="T9" i="1"/>
  <c r="V8" i="1"/>
  <c r="U8" i="1"/>
  <c r="T8" i="1"/>
  <c r="U7" i="1"/>
  <c r="V7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7" i="2"/>
  <c r="G8" i="9"/>
  <c r="H13" i="9" s="1"/>
  <c r="G7" i="9"/>
  <c r="H11" i="9" s="1"/>
  <c r="G6" i="9"/>
  <c r="H12" i="9" s="1"/>
  <c r="G5" i="9"/>
  <c r="G13" i="9" s="1"/>
  <c r="G4" i="9"/>
  <c r="G12" i="9" s="1"/>
  <c r="G3" i="9"/>
  <c r="G11" i="9" s="1"/>
  <c r="G8" i="8"/>
  <c r="H13" i="8" s="1"/>
  <c r="G7" i="8"/>
  <c r="H11" i="8" s="1"/>
  <c r="G6" i="8"/>
  <c r="H12" i="8" s="1"/>
  <c r="G5" i="8"/>
  <c r="G13" i="8" s="1"/>
  <c r="G17" i="8" s="1"/>
  <c r="G4" i="8"/>
  <c r="G12" i="8" s="1"/>
  <c r="G16" i="8" s="1"/>
  <c r="G3" i="8"/>
  <c r="G11" i="8" s="1"/>
  <c r="G15" i="8" s="1"/>
  <c r="B17" i="3"/>
  <c r="C17" i="3"/>
  <c r="C54" i="3"/>
  <c r="C53" i="3"/>
  <c r="C52" i="3"/>
  <c r="C51" i="3"/>
  <c r="C50" i="3"/>
  <c r="C49" i="3"/>
  <c r="B54" i="3"/>
  <c r="B53" i="3"/>
  <c r="B52" i="3"/>
  <c r="B51" i="3"/>
  <c r="B50" i="3"/>
  <c r="B49" i="3"/>
  <c r="C35" i="3"/>
  <c r="C34" i="3"/>
  <c r="C33" i="3"/>
  <c r="C32" i="3"/>
  <c r="C31" i="3"/>
  <c r="C30" i="3"/>
  <c r="B35" i="3"/>
  <c r="B34" i="3"/>
  <c r="B33" i="3"/>
  <c r="B32" i="3"/>
  <c r="B31" i="3"/>
  <c r="B30" i="3"/>
  <c r="C16" i="3"/>
  <c r="C15" i="3"/>
  <c r="C14" i="3"/>
  <c r="C13" i="3"/>
  <c r="C12" i="3"/>
  <c r="B16" i="3"/>
  <c r="B15" i="3"/>
  <c r="B13" i="3"/>
  <c r="B12" i="3"/>
  <c r="B14" i="3"/>
  <c r="C47" i="3"/>
  <c r="C48" i="3" s="1"/>
  <c r="C45" i="3"/>
  <c r="C44" i="3"/>
  <c r="C40" i="3"/>
  <c r="C43" i="3" s="1"/>
  <c r="C28" i="3"/>
  <c r="C29" i="3" s="1"/>
  <c r="C26" i="3"/>
  <c r="C25" i="3"/>
  <c r="C21" i="3"/>
  <c r="C24" i="3" s="1"/>
  <c r="C10" i="3"/>
  <c r="C11" i="3" s="1"/>
  <c r="C8" i="3"/>
  <c r="C7" i="3"/>
  <c r="C3" i="3"/>
  <c r="C6" i="3" s="1"/>
  <c r="B40" i="3"/>
  <c r="B43" i="3" s="1"/>
  <c r="B21" i="3"/>
  <c r="B24" i="3" s="1"/>
  <c r="B3" i="3"/>
  <c r="B47" i="3"/>
  <c r="B48" i="3" s="1"/>
  <c r="B45" i="3"/>
  <c r="B46" i="3" s="1"/>
  <c r="B44" i="3"/>
  <c r="B28" i="3"/>
  <c r="B29" i="3" s="1"/>
  <c r="B26" i="3"/>
  <c r="B27" i="3" s="1"/>
  <c r="B25" i="3"/>
  <c r="B7" i="3"/>
  <c r="B10" i="3"/>
  <c r="B11" i="3" s="1"/>
  <c r="B8" i="3"/>
  <c r="B9" i="3" s="1"/>
  <c r="B55" i="3" l="1"/>
  <c r="B56" i="3" s="1"/>
  <c r="B18" i="3"/>
  <c r="B19" i="3" s="1"/>
  <c r="B36" i="3"/>
  <c r="B37" i="3" s="1"/>
  <c r="G9" i="8"/>
  <c r="G27" i="9"/>
  <c r="G25" i="9"/>
  <c r="G17" i="9"/>
  <c r="G21" i="9" s="1"/>
  <c r="G26" i="9"/>
  <c r="G18" i="9"/>
  <c r="G22" i="9" s="1"/>
  <c r="G19" i="9"/>
  <c r="G23" i="9" s="1"/>
  <c r="G9" i="9"/>
  <c r="C4" i="3"/>
  <c r="C5" i="3" s="1"/>
  <c r="C41" i="3"/>
  <c r="C42" i="3" s="1"/>
  <c r="C22" i="3"/>
  <c r="C23" i="3" s="1"/>
  <c r="C27" i="3"/>
  <c r="C9" i="3"/>
  <c r="C46" i="3"/>
  <c r="B4" i="3"/>
  <c r="B5" i="3" s="1"/>
  <c r="B6" i="3"/>
  <c r="B22" i="3"/>
  <c r="B23" i="3" s="1"/>
  <c r="B41" i="3"/>
  <c r="B42" i="3" s="1"/>
</calcChain>
</file>

<file path=xl/sharedStrings.xml><?xml version="1.0" encoding="utf-8"?>
<sst xmlns="http://schemas.openxmlformats.org/spreadsheetml/2006/main" count="2126" uniqueCount="388">
  <si>
    <t>Aircraft</t>
  </si>
  <si>
    <t>Satellite 1</t>
  </si>
  <si>
    <t>Satellite 2</t>
  </si>
  <si>
    <t>Midpoint Satellite</t>
  </si>
  <si>
    <t>Sat Distance Diff AC POV (km)</t>
  </si>
  <si>
    <t>Distance from Sat1 to Midpoint (km)</t>
  </si>
  <si>
    <t>Distance from Sat2 to Midpoint (km)</t>
  </si>
  <si>
    <t>ACA536-ph1.csv</t>
  </si>
  <si>
    <t>4519-ph1.csv</t>
  </si>
  <si>
    <t>4522-ph1.csv</t>
  </si>
  <si>
    <t>4304-ph1.csv</t>
  </si>
  <si>
    <t>ACA536-with alt error-ph1.csv</t>
  </si>
  <si>
    <t>Satellite</t>
  </si>
  <si>
    <t>Sun</t>
  </si>
  <si>
    <t>4476-ph1.csv</t>
  </si>
  <si>
    <t>4479-ph1.csv</t>
  </si>
  <si>
    <t>4480-ph1.csv</t>
  </si>
  <si>
    <t>4481-ph1.csv</t>
  </si>
  <si>
    <t>4484-ph1.csv</t>
  </si>
  <si>
    <t>4490-ph1.csv</t>
  </si>
  <si>
    <t>4491-ph1.csv</t>
  </si>
  <si>
    <t>4492-ph1.csv</t>
  </si>
  <si>
    <t>4496-ph1.csv</t>
  </si>
  <si>
    <t>4497-ph1.csv</t>
  </si>
  <si>
    <t>4498-ph1.csv</t>
  </si>
  <si>
    <t>4499-ph1.csv</t>
  </si>
  <si>
    <t>4500-ph1.csv</t>
  </si>
  <si>
    <t>4507-ph1.csv</t>
  </si>
  <si>
    <t>4509-ph1.csv</t>
  </si>
  <si>
    <t>4510-ph1.csv</t>
  </si>
  <si>
    <t>4512-ph1.csv</t>
  </si>
  <si>
    <t>4515-ph1.csv</t>
  </si>
  <si>
    <t>4517-ph1.csv</t>
  </si>
  <si>
    <t>4520-ph1.csv</t>
  </si>
  <si>
    <t>4521-ph1.csv</t>
  </si>
  <si>
    <t>4523-ph1.csv</t>
  </si>
  <si>
    <t>4524-ph1.csv</t>
  </si>
  <si>
    <t>4525-ph1.csv</t>
  </si>
  <si>
    <t>4526-ph1.csv</t>
  </si>
  <si>
    <t>4527-ph1.csv</t>
  </si>
  <si>
    <t>4528-ph1.csv</t>
  </si>
  <si>
    <t>4529-ph1.csv</t>
  </si>
  <si>
    <t>4530-ph1.csv</t>
  </si>
  <si>
    <t>4531-ph1.csv</t>
  </si>
  <si>
    <t>4532-ph1.csv</t>
  </si>
  <si>
    <t>4533-ph1.csv</t>
  </si>
  <si>
    <t>4534-ph1.csv</t>
  </si>
  <si>
    <t>4535-ph1.csv</t>
  </si>
  <si>
    <t>4537-ph1.csv</t>
  </si>
  <si>
    <t>4538-ph1.csv</t>
  </si>
  <si>
    <t>4539-ph1.csv</t>
  </si>
  <si>
    <t>4540-ph1.csv</t>
  </si>
  <si>
    <t>4541-ph1.csv</t>
  </si>
  <si>
    <t>4542-ph1.csv</t>
  </si>
  <si>
    <t>4543-ph1.csv</t>
  </si>
  <si>
    <t>4544-ph1.csv</t>
  </si>
  <si>
    <t>4545-ph1.csv</t>
  </si>
  <si>
    <t>4546-ph1.csv</t>
  </si>
  <si>
    <t>4548-ph1.csv</t>
  </si>
  <si>
    <t>4549-ph1.csv</t>
  </si>
  <si>
    <t>4552-ph1.csv</t>
  </si>
  <si>
    <t>4557-ph1.csv</t>
  </si>
  <si>
    <t>4558-ph1.csv</t>
  </si>
  <si>
    <t>4558-ph2.csv</t>
  </si>
  <si>
    <t>ACA536-with alt error-ph2.csv</t>
  </si>
  <si>
    <t>4557-ph2.csv</t>
  </si>
  <si>
    <t>4552-ph2.csv</t>
  </si>
  <si>
    <t>4549-ph2.csv</t>
  </si>
  <si>
    <t>4548-ph2.csv</t>
  </si>
  <si>
    <t>4546-ph2.csv</t>
  </si>
  <si>
    <t>4545-ph2.csv</t>
  </si>
  <si>
    <t>4544-ph2.csv</t>
  </si>
  <si>
    <t>4543-ph2.csv</t>
  </si>
  <si>
    <t>4542-ph2.csv</t>
  </si>
  <si>
    <t>4541-ph2.csv</t>
  </si>
  <si>
    <t>4540-ph2.csv</t>
  </si>
  <si>
    <t>4539-ph2.csv</t>
  </si>
  <si>
    <t>4538-ph2.csv</t>
  </si>
  <si>
    <t>4537-ph2.csv</t>
  </si>
  <si>
    <t>4535-ph2.csv</t>
  </si>
  <si>
    <t>4534-ph2.csv</t>
  </si>
  <si>
    <t>4533-ph2.csv</t>
  </si>
  <si>
    <t>4532-ph2.csv</t>
  </si>
  <si>
    <t>4531-ph2.csv</t>
  </si>
  <si>
    <t>4530-ph2.csv</t>
  </si>
  <si>
    <t>4529-ph2.csv</t>
  </si>
  <si>
    <t>4528-ph2.csv</t>
  </si>
  <si>
    <t>4527-ph2.csv</t>
  </si>
  <si>
    <t>4526-ph2.csv</t>
  </si>
  <si>
    <t>4525-ph2.csv</t>
  </si>
  <si>
    <t>4524-ph2.csv</t>
  </si>
  <si>
    <t>4523-ph2.csv</t>
  </si>
  <si>
    <t>4522-ph2.csv</t>
  </si>
  <si>
    <t>4521-ph2.csv</t>
  </si>
  <si>
    <t>4520-ph2.csv</t>
  </si>
  <si>
    <t>4519-ph2.csv</t>
  </si>
  <si>
    <t>4517-ph2.csv</t>
  </si>
  <si>
    <t>4515-ph2.csv</t>
  </si>
  <si>
    <t>4512-ph2.csv</t>
  </si>
  <si>
    <t>4510-ph2.csv</t>
  </si>
  <si>
    <t>4509-ph2.csv</t>
  </si>
  <si>
    <t>4507-ph2.csv</t>
  </si>
  <si>
    <t>4500-ph2.csv</t>
  </si>
  <si>
    <t>4499-ph2.csv</t>
  </si>
  <si>
    <t>4498-ph2.csv</t>
  </si>
  <si>
    <t>4497-ph2.csv</t>
  </si>
  <si>
    <t>4496-ph2.csv</t>
  </si>
  <si>
    <t>4492-ph2.csv</t>
  </si>
  <si>
    <t>4491-ph2.csv</t>
  </si>
  <si>
    <t>4490-ph2.csv</t>
  </si>
  <si>
    <t>4484-ph2.csv</t>
  </si>
  <si>
    <t>4481-ph2.csv</t>
  </si>
  <si>
    <t>4480-ph2.csv</t>
  </si>
  <si>
    <t>4479-ph2.csv</t>
  </si>
  <si>
    <t>4476-ph2.csv</t>
  </si>
  <si>
    <t>4304-ph2.csv</t>
  </si>
  <si>
    <t>ACA536-ph2.csv</t>
  </si>
  <si>
    <t>ACA536</t>
  </si>
  <si>
    <t>Apparent Length (deg)</t>
  </si>
  <si>
    <t>Act. Apparent Length (km)</t>
  </si>
  <si>
    <t>Act. Apparent Length (mi)</t>
  </si>
  <si>
    <t>Est. Apparent Length @ 30 miles (mi)</t>
  </si>
  <si>
    <t>Ave. Grazing Angle (deg)</t>
  </si>
  <si>
    <t>Nearest Satellite Distance (km)</t>
  </si>
  <si>
    <t>Furthest Satellite Distance (km)</t>
  </si>
  <si>
    <t>Nearest Satellite Distance (mi)</t>
  </si>
  <si>
    <t>location</t>
  </si>
  <si>
    <t>at</t>
  </si>
  <si>
    <t>point</t>
  </si>
  <si>
    <t>of</t>
  </si>
  <si>
    <t>the</t>
  </si>
  <si>
    <t>first</t>
  </si>
  <si>
    <t>photo</t>
  </si>
  <si>
    <t>UTC</t>
  </si>
  <si>
    <t>Angles</t>
  </si>
  <si>
    <t>(Degrees):</t>
  </si>
  <si>
    <t>RIGHT_ASCENSION</t>
  </si>
  <si>
    <t>DECLINATION</t>
  </si>
  <si>
    <t>LONGITUDE</t>
  </si>
  <si>
    <t>LATITUDE</t>
  </si>
  <si>
    <t>Position</t>
  </si>
  <si>
    <t>(Kilometers):</t>
  </si>
  <si>
    <t>BCI_POSITION_X</t>
  </si>
  <si>
    <t>BCI_POSITION_Y</t>
  </si>
  <si>
    <t>BCI_POSITION_Z</t>
  </si>
  <si>
    <t>BCR_POSITION_X</t>
  </si>
  <si>
    <t>BCR_POSITION_Y</t>
  </si>
  <si>
    <t>BCR_POSITION_Z</t>
  </si>
  <si>
    <t>DIS_GEOCENTER</t>
  </si>
  <si>
    <t>EARTH_ALT_GEODETIC</t>
  </si>
  <si>
    <t>Velocity</t>
  </si>
  <si>
    <t>(Kilometers/Seconds)</t>
  </si>
  <si>
    <t>BCI_VELOCITY_X</t>
  </si>
  <si>
    <t>BCI_VELOCITY_Y</t>
  </si>
  <si>
    <t>BCI_VELOCITY_Z</t>
  </si>
  <si>
    <t>BCR_VELOCITY_X</t>
  </si>
  <si>
    <t>BCR_VELOCITY_Y</t>
  </si>
  <si>
    <t>BCR_VELOCITY_Z</t>
  </si>
  <si>
    <t>second</t>
  </si>
  <si>
    <t>ACA536 with altitude error</t>
  </si>
  <si>
    <t>Furthest Satellite Distance (mi)</t>
  </si>
  <si>
    <t>Apparent Length AC NTW (degrees)</t>
  </si>
  <si>
    <t>Apparent Length AC ECEF (degrees)</t>
  </si>
  <si>
    <t>ACA536-notsmoothed-ph1.csv</t>
  </si>
  <si>
    <t>Solar grazing angle (deg)</t>
  </si>
  <si>
    <t>AC heading (deg)</t>
  </si>
  <si>
    <t>Rel. Pos. X_ENU (km)</t>
  </si>
  <si>
    <t>Rel. Pos. Y_ENU (km)</t>
  </si>
  <si>
    <t>Rel. Pos. Z_ENU (km)</t>
  </si>
  <si>
    <t>Range ENU (km)</t>
  </si>
  <si>
    <t>Rel. Vel. X_ENU (km/s)</t>
  </si>
  <si>
    <t>Rel. Vel. Y_ENU (km/s)</t>
  </si>
  <si>
    <t>Rel. Vel. Z_ENU (km/s)</t>
  </si>
  <si>
    <t>Rel. Vel. ENU (km/s)</t>
  </si>
  <si>
    <t>Cockpit: range (km)</t>
  </si>
  <si>
    <t>Cockpit: look angle (deg)</t>
  </si>
  <si>
    <t>Cockpit: elevation angle (deg)</t>
  </si>
  <si>
    <t>Relative position ECEF-XYZ (km)</t>
  </si>
  <si>
    <t>ACA536-notsmoothed-ph2.csv</t>
  </si>
  <si>
    <r>
      <t xml:space="preserve">SOAP Sim Option: </t>
    </r>
    <r>
      <rPr>
        <sz val="11"/>
        <color theme="1"/>
        <rFont val="Calibri"/>
        <family val="2"/>
        <scheme val="minor"/>
      </rPr>
      <t>Name (units)</t>
    </r>
  </si>
  <si>
    <t>SOAP route smoothing off</t>
  </si>
  <si>
    <t>SOAP route smoothing ON</t>
  </si>
  <si>
    <t>AC536 has +0.8 km alt error &amp; smoothed</t>
  </si>
  <si>
    <t>Average Look Angle (deg)</t>
  </si>
  <si>
    <t>Average Elevation Angle (deg)</t>
  </si>
  <si>
    <t>Max Look Angle (deg)</t>
  </si>
  <si>
    <t>Min Look Angle (deg)</t>
  </si>
  <si>
    <t>Max Elevation Angle (deg)</t>
  </si>
  <si>
    <t>Min Elevation Angle (deg)</t>
  </si>
  <si>
    <t>Photo 1 at 11:39:08UTC</t>
  </si>
  <si>
    <t>Photo 2 at 11:39:24UTC</t>
  </si>
  <si>
    <t>AC Path</t>
  </si>
  <si>
    <t>Star</t>
  </si>
  <si>
    <t>Look (deg)</t>
  </si>
  <si>
    <t xml:space="preserve"> El (deg)</t>
  </si>
  <si>
    <t>.\1st_photo\ACA536-notsmoothed-ph1.csv</t>
  </si>
  <si>
    <t>Pollux</t>
  </si>
  <si>
    <t>Castor</t>
  </si>
  <si>
    <t>Alhena</t>
  </si>
  <si>
    <t>Castor B</t>
  </si>
  <si>
    <t>Tejat</t>
  </si>
  <si>
    <t>Mebsuta</t>
  </si>
  <si>
    <t>Propus</t>
  </si>
  <si>
    <t>Alzirr</t>
  </si>
  <si>
    <t>Wasat</t>
  </si>
  <si>
    <t>kappa-Gem</t>
  </si>
  <si>
    <t>lambda-Gem</t>
  </si>
  <si>
    <t>Theta-Gem</t>
  </si>
  <si>
    <t>Iota-Gem</t>
  </si>
  <si>
    <t>Mekbuda</t>
  </si>
  <si>
    <t>Upsilon-Gem</t>
  </si>
  <si>
    <t>Nu-Gem</t>
  </si>
  <si>
    <t>Rho-Gem</t>
  </si>
  <si>
    <t>Sigma-Gem</t>
  </si>
  <si>
    <t>Tau-Gem</t>
  </si>
  <si>
    <t>Jishui</t>
  </si>
  <si>
    <t>Chi-Gem</t>
  </si>
  <si>
    <t>Phi-Gem</t>
  </si>
  <si>
    <t>Pi-Gem</t>
  </si>
  <si>
    <t>Omega-Gem</t>
  </si>
  <si>
    <t>alpha-Lyn</t>
  </si>
  <si>
    <t>Gaia</t>
  </si>
  <si>
    <t>HD 77912</t>
  </si>
  <si>
    <t>10 Ursae Maj</t>
  </si>
  <si>
    <t>Alsciaukat</t>
  </si>
  <si>
    <t>21 Lyncis</t>
  </si>
  <si>
    <t>15 Lyncis</t>
  </si>
  <si>
    <t>2 Lyncis</t>
  </si>
  <si>
    <t>Capella</t>
  </si>
  <si>
    <t>Menkalinan</t>
  </si>
  <si>
    <t>Mahasim</t>
  </si>
  <si>
    <t>Hassaleh</t>
  </si>
  <si>
    <t>Almaaz</t>
  </si>
  <si>
    <t>Haedus</t>
  </si>
  <si>
    <t>Saclateni</t>
  </si>
  <si>
    <t>Alioth</t>
  </si>
  <si>
    <t>Dubhe</t>
  </si>
  <si>
    <t>Alkaid</t>
  </si>
  <si>
    <t>Mizar</t>
  </si>
  <si>
    <t>Merak</t>
  </si>
  <si>
    <t>Phecda</t>
  </si>
  <si>
    <t>Psi-Ursae Maj</t>
  </si>
  <si>
    <t>Tania Australis</t>
  </si>
  <si>
    <t>Talitha</t>
  </si>
  <si>
    <t>Theta-Ursae Maj</t>
  </si>
  <si>
    <t>Megrez</t>
  </si>
  <si>
    <t>Muscida</t>
  </si>
  <si>
    <t>Tania Borealis</t>
  </si>
  <si>
    <t>Alula Borealis</t>
  </si>
  <si>
    <t>Alkaphrah</t>
  </si>
  <si>
    <t>Taiyangshou</t>
  </si>
  <si>
    <t>Upsilon-Ursae Maj</t>
  </si>
  <si>
    <t>Mizar B</t>
  </si>
  <si>
    <t>Alula Australis</t>
  </si>
  <si>
    <t>Phi-Ursae Maj</t>
  </si>
  <si>
    <t>Pi-2 Ursae Maj</t>
  </si>
  <si>
    <t>Omega-Ursae Maj</t>
  </si>
  <si>
    <t>Tau-Ursae Maj</t>
  </si>
  <si>
    <t>Rho-Ursae Maj</t>
  </si>
  <si>
    <t>Sigma-2 Ursae Maj</t>
  </si>
  <si>
    <t>Xi-Ursae Maj B</t>
  </si>
  <si>
    <t>Sigma-1 Ursae Maj</t>
  </si>
  <si>
    <t>Pi-1 Ursae Maj</t>
  </si>
  <si>
    <t>.\1st_photo\ACA536-ph1.csv</t>
  </si>
  <si>
    <t>.\1st_photo\ACA536-with alt error-ph1.csv</t>
  </si>
  <si>
    <t>.\2nd_photo\ACA536-notsmoothed-ph2.csv</t>
  </si>
  <si>
    <t>.\2nd_photo\ACA536-ph2.csv</t>
  </si>
  <si>
    <t>.\2nd_photo\ACA536-with alt error-ph2.csv</t>
  </si>
  <si>
    <t>Delta Aurigae</t>
  </si>
  <si>
    <t>Nu Aurigae</t>
  </si>
  <si>
    <t>Pi Aurigae</t>
  </si>
  <si>
    <t>Kappa Aurigae</t>
  </si>
  <si>
    <t>Tau Aurigae</t>
  </si>
  <si>
    <t>Lambda Aurigae</t>
  </si>
  <si>
    <t>Chi Aurigae</t>
  </si>
  <si>
    <t>Upsilon Aurigae</t>
  </si>
  <si>
    <t>Psi 2 Aurigae</t>
  </si>
  <si>
    <t>Mu Aurigae</t>
  </si>
  <si>
    <t>Psi 1 Aurigae</t>
  </si>
  <si>
    <t>Omega Aurigae</t>
  </si>
  <si>
    <t>Xi Aurigae</t>
  </si>
  <si>
    <t>Psi 7 Aurigae</t>
  </si>
  <si>
    <t>Sigma Aurigae</t>
  </si>
  <si>
    <t>Psi 4 Aurigae</t>
  </si>
  <si>
    <t>Phi Aurigae</t>
  </si>
  <si>
    <t>Psi 6 Aurigae</t>
  </si>
  <si>
    <t>Rho Aurigae</t>
  </si>
  <si>
    <t>Psi 5 Aurigae</t>
  </si>
  <si>
    <t>Psi 3 Aurigae</t>
  </si>
  <si>
    <t>Omicron Aurigae</t>
  </si>
  <si>
    <t>Psi 9 Aurigae</t>
  </si>
  <si>
    <t>Psi 8 Aurigae</t>
  </si>
  <si>
    <t>Max Look</t>
  </si>
  <si>
    <t>Min Look</t>
  </si>
  <si>
    <t>Degrees</t>
  </si>
  <si>
    <t>Length degrees</t>
  </si>
  <si>
    <t xml:space="preserve">Max Elevation </t>
  </si>
  <si>
    <t xml:space="preserve">Min Elevation </t>
  </si>
  <si>
    <t>Ave Look</t>
  </si>
  <si>
    <t xml:space="preserve">Ave Elevation </t>
  </si>
  <si>
    <t xml:space="preserve">Photo 1 AC-Starlink </t>
  </si>
  <si>
    <t xml:space="preserve">Photo 2 AC-Starlink </t>
  </si>
  <si>
    <t>Front Satellite</t>
  </si>
  <si>
    <t>Rear Satellite</t>
  </si>
  <si>
    <t>Mid Train</t>
  </si>
  <si>
    <t>Front Satellite (Look)</t>
  </si>
  <si>
    <t>Rear Satellite (Look)</t>
  </si>
  <si>
    <t>Mid Train (Look)</t>
  </si>
  <si>
    <t>Location Magnitude</t>
  </si>
  <si>
    <t>Difference of Location Magnitudes</t>
  </si>
  <si>
    <t>Difference of Location Look Angles</t>
  </si>
  <si>
    <t>Starlink Train Location</t>
  </si>
  <si>
    <r>
      <rPr>
        <sz val="11"/>
        <color theme="1"/>
        <rFont val="Calibri"/>
        <family val="2"/>
      </rPr>
      <t>π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</si>
  <si>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</si>
  <si>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</si>
  <si>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τ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</si>
  <si>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ι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</si>
  <si>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υ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</si>
  <si>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χ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</si>
  <si>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>-Gem</t>
    </r>
  </si>
  <si>
    <r>
      <rPr>
        <sz val="11"/>
        <color theme="1"/>
        <rFont val="Calibri"/>
        <family val="2"/>
      </rPr>
      <t>κ</t>
    </r>
    <r>
      <rPr>
        <sz val="11"/>
        <color theme="1"/>
        <rFont val="Calibri"/>
        <family val="2"/>
        <scheme val="minor"/>
      </rPr>
      <t>-Gem</t>
    </r>
  </si>
  <si>
    <t>Tangential Speed (deg/s)</t>
  </si>
  <si>
    <t>Distance Traveled (deg)</t>
  </si>
  <si>
    <t>Scaled Rel. X</t>
  </si>
  <si>
    <t>Scaled Rel. Y</t>
  </si>
  <si>
    <t>Scaled Rel. Z</t>
  </si>
  <si>
    <t>Scaled Relative Coordinates for Blender Models</t>
  </si>
  <si>
    <t>Sat "Cube" Name</t>
  </si>
  <si>
    <t>https://www.reddit.com/r/Starlink/wiki/faq/#wiki_-_what_do_we_know_about_the_satellites.3F</t>
  </si>
  <si>
    <t>4304</t>
  </si>
  <si>
    <t>4480</t>
  </si>
  <si>
    <t>4481</t>
  </si>
  <si>
    <t>4484</t>
  </si>
  <si>
    <t>4490</t>
  </si>
  <si>
    <t>4491</t>
  </si>
  <si>
    <t>4492</t>
  </si>
  <si>
    <t>4496</t>
  </si>
  <si>
    <t>4497</t>
  </si>
  <si>
    <t>4498</t>
  </si>
  <si>
    <t>4499</t>
  </si>
  <si>
    <t>4500</t>
  </si>
  <si>
    <t>4507</t>
  </si>
  <si>
    <t>4509</t>
  </si>
  <si>
    <t>4510</t>
  </si>
  <si>
    <t>4512</t>
  </si>
  <si>
    <t>4515</t>
  </si>
  <si>
    <t>4517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</si>
  <si>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</si>
  <si>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</si>
  <si>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</si>
  <si>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</si>
  <si>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</si>
  <si>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</si>
  <si>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</si>
  <si>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</si>
  <si>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</si>
  <si>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</si>
  <si>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</si>
  <si>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</si>
  <si>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</si>
  <si>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</si>
  <si>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</si>
  <si>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</si>
  <si>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</si>
  <si>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</si>
  <si>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</si>
  <si>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</si>
  <si>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</si>
  <si>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</si>
  <si>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</si>
  <si>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</si>
  <si>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</si>
  <si>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</si>
  <si>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</si>
  <si>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4548</t>
  </si>
  <si>
    <t>4549</t>
  </si>
  <si>
    <t>4552</t>
  </si>
  <si>
    <t>4557</t>
  </si>
  <si>
    <t>4558</t>
  </si>
  <si>
    <t>Sat #</t>
  </si>
  <si>
    <t>Relative Coordinates for Blender Models</t>
  </si>
  <si>
    <t>Rel. X    (km)</t>
  </si>
  <si>
    <t>Rel. Y    (km)</t>
  </si>
  <si>
    <t>Rel. Z    (km)</t>
  </si>
  <si>
    <t>Rel. Y    (m)</t>
  </si>
  <si>
    <t>Rel. Z    (m)</t>
  </si>
  <si>
    <t>Rel. X       (m)</t>
  </si>
  <si>
    <t>https://www.quora.com/What-are-the-dimensions-of-a-Starlink-satellite-compared-to-existing-internet-satellites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</si>
</sst>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10" xfId="0" applyBorder="1" applyAlignment="1">
      <alignment horizontal="right"/>
    </xf>
    <xf numFmtId="0" fontId="0" fillId="33" borderId="0" xfId="0" applyFill="1"/>
    <xf numFmtId="0" fontId="0" fillId="0" borderId="13" xfId="0" applyBorder="1" applyAlignment="1">
      <alignment horizontal="right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16" fillId="0" borderId="0" xfId="0" applyFont="1"/>
    <xf numFmtId="0" fontId="16" fillId="35" borderId="10" xfId="0" applyFont="1" applyFill="1" applyBorder="1" applyAlignment="1">
      <alignment horizontal="center"/>
    </xf>
    <xf numFmtId="0" fontId="16" fillId="35" borderId="10" xfId="0" applyFont="1" applyFill="1" applyBorder="1"/>
    <xf numFmtId="0" fontId="0" fillId="35" borderId="10" xfId="0" applyFill="1" applyBorder="1" applyAlignment="1">
      <alignment horizontal="center"/>
    </xf>
    <xf numFmtId="0" fontId="16" fillId="35" borderId="0" xfId="0" applyFont="1" applyFill="1"/>
    <xf numFmtId="0" fontId="0" fillId="0" borderId="10" xfId="0" applyBorder="1"/>
    <xf numFmtId="0" fontId="0" fillId="0" borderId="10" xfId="0" applyBorder="1" applyAlignment="1">
      <alignment horizontal="center"/>
    </xf>
    <xf numFmtId="0" fontId="16" fillId="35" borderId="10" xfId="0" applyFont="1" applyFill="1" applyBorder="1" applyAlignment="1">
      <alignment horizontal="left"/>
    </xf>
    <xf numFmtId="0" fontId="0" fillId="0" borderId="11" xfId="0" applyBorder="1" applyAlignment="1">
      <alignment horizontal="right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1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35" borderId="0" xfId="0" applyFont="1" applyFill="1" applyAlignment="1">
      <alignment horizontal="center"/>
    </xf>
    <xf numFmtId="0" fontId="16" fillId="35" borderId="14" xfId="0" applyFont="1" applyFill="1" applyBorder="1" applyAlignment="1">
      <alignment horizontal="center"/>
    </xf>
    <xf numFmtId="0" fontId="16" fillId="34" borderId="15" xfId="0" applyFont="1" applyFill="1" applyBorder="1" applyAlignment="1">
      <alignment horizontal="center" vertical="center" wrapText="1"/>
    </xf>
    <xf numFmtId="0" fontId="16" fillId="34" borderId="16" xfId="0" applyFont="1" applyFill="1" applyBorder="1" applyAlignment="1">
      <alignment horizontal="center" vertical="center" wrapText="1"/>
    </xf>
    <xf numFmtId="0" fontId="16" fillId="34" borderId="17" xfId="0" applyFont="1" applyFill="1" applyBorder="1" applyAlignment="1">
      <alignment horizontal="center" vertical="center" wrapText="1"/>
    </xf>
    <xf numFmtId="0" fontId="16" fillId="34" borderId="18" xfId="0" applyFont="1" applyFill="1" applyBorder="1" applyAlignment="1">
      <alignment horizontal="center" vertical="center" wrapText="1"/>
    </xf>
    <xf numFmtId="0" fontId="16" fillId="34" borderId="0" xfId="0" applyFont="1" applyFill="1" applyAlignment="1">
      <alignment horizontal="center" vertical="center" wrapText="1"/>
    </xf>
    <xf numFmtId="0" fontId="16" fillId="34" borderId="19" xfId="0" applyFont="1" applyFill="1" applyBorder="1" applyAlignment="1">
      <alignment horizontal="center" vertical="center" wrapText="1"/>
    </xf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Photo 1 Locations Based on Cockpit</a:t>
            </a:r>
            <a:r>
              <a:rPr lang="en-US" b="1" baseline="0">
                <a:solidFill>
                  <a:sysClr val="windowText" lastClr="000000"/>
                </a:solidFill>
              </a:rPr>
              <a:t> Look Angle and Elevations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467789298614893E-2"/>
          <c:y val="0.11965878550365594"/>
          <c:w val="0.90803630363036303"/>
          <c:h val="0.770049729066143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'Stars-Photo 1'!$C$1</c:f>
              <c:strCache>
                <c:ptCount val="1"/>
                <c:pt idx="0">
                  <c:v>Look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0759075907590761E-2"/>
                  <c:y val="2.5186785280158563E-2"/>
                </c:manualLayout>
              </c:layout>
              <c:tx>
                <c:strRef>
                  <c:f>'Stars-Photo 2'!$B$2</c:f>
                  <c:strCache>
                    <c:ptCount val="1"/>
                    <c:pt idx="0">
                      <c:v>Pollux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{93D73E44-2538-4DD4-BD93-AD4893A532AD}</c15:txfldGUID>
                      <c15:f>'Stars-Photo 2'!$B$2</c15:f>
                      <c15:dlblFieldTableCache>
                        <c:ptCount val="1"/>
                        <c:pt idx="0">
                          <c:v>Pollux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93C-4A0E-8540-43E25ABEB062}"/>
                </c:ext>
              </c:extLst>
            </c:dLbl>
            <c:dLbl>
              <c:idx val="1"/>
              <c:layout>
                <c:manualLayout>
                  <c:x val="-1.65016501650165E-2"/>
                  <c:y val="5.4833190099025229E-2"/>
                </c:manualLayout>
              </c:layout>
              <c:tx>
                <c:strRef>
                  <c:f>'Stars-Photo 2'!$B$3</c:f>
                  <c:strCache>
                    <c:ptCount val="1"/>
                    <c:pt idx="0">
                      <c:v>Castor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{45433831-0AFF-40BB-B06C-61D19D1E3572}</c15:txfldGUID>
                      <c15:f>'Stars-Photo 2'!$B$3</c15:f>
                      <c15:dlblFieldTableCache>
                        <c:ptCount val="1"/>
                        <c:pt idx="0">
                          <c:v>Castor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93C-4A0E-8540-43E25ABEB062}"/>
                </c:ext>
              </c:extLst>
            </c:dLbl>
            <c:dLbl>
              <c:idx val="7"/>
              <c:tx>
                <c:strRef>
                  <c:f>'Stars-Photo 2'!$B$9</c:f>
                  <c:strCache>
                    <c:ptCount val="1"/>
                    <c:pt idx="0">
                      <c:v>Wasat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{2781D1F7-FBBF-4E2C-B017-4A1ABEE9C505}</c15:txfldGUID>
                      <c15:f>'Stars-Photo 2'!$B$9</c15:f>
                      <c15:dlblFieldTableCache>
                        <c:ptCount val="1"/>
                        <c:pt idx="0">
                          <c:v>Wasat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93C-4A0E-8540-43E25ABEB062}"/>
                </c:ext>
              </c:extLst>
            </c:dLbl>
            <c:dLbl>
              <c:idx val="8"/>
              <c:tx>
                <c:strRef>
                  <c:f>'Stars-Photo 2'!$B$10</c:f>
                  <c:strCache>
                    <c:ptCount val="1"/>
                    <c:pt idx="0">
                      <c:v>κ-Gem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{C9DC3D95-58D7-4595-A071-C5E74928C9F8}</c15:txfldGUID>
                      <c15:f>'Stars-Photo 2'!$B$10</c15:f>
                      <c15:dlblFieldTableCache>
                        <c:ptCount val="1"/>
                        <c:pt idx="0">
                          <c:v>κ-Gem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93C-4A0E-8540-43E25ABEB062}"/>
                </c:ext>
              </c:extLst>
            </c:dLbl>
            <c:dLbl>
              <c:idx val="11"/>
              <c:layout>
                <c:manualLayout>
                  <c:x val="-6.6006600660065945E-2"/>
                  <c:y val="-8.1940347427073151E-2"/>
                </c:manualLayout>
              </c:layout>
              <c:tx>
                <c:strRef>
                  <c:f>'Stars-Photo 2'!$B$13</c:f>
                  <c:strCache>
                    <c:ptCount val="1"/>
                    <c:pt idx="0">
                      <c:v>ι-Gem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{B990A9D3-0D93-4B80-8F0D-1A72E686AAED}</c15:txfldGUID>
                      <c15:f>'Stars-Photo 2'!$B$13</c15:f>
                      <c15:dlblFieldTableCache>
                        <c:ptCount val="1"/>
                        <c:pt idx="0">
                          <c:v>ι-Gem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93C-4A0E-8540-43E25ABEB062}"/>
                </c:ext>
              </c:extLst>
            </c:dLbl>
            <c:dLbl>
              <c:idx val="13"/>
              <c:layout>
                <c:manualLayout>
                  <c:x val="0"/>
                  <c:y val="-9.8328416912488916E-3"/>
                </c:manualLayout>
              </c:layout>
              <c:tx>
                <c:strRef>
                  <c:f>'Stars-Photo 2'!$B$15</c:f>
                  <c:strCache>
                    <c:ptCount val="1"/>
                    <c:pt idx="0">
                      <c:v>υ-Gem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{069573FA-442F-40F2-8718-59958DCFF22C}</c15:txfldGUID>
                      <c15:f>'Stars-Photo 2'!$B$15</c15:f>
                      <c15:dlblFieldTableCache>
                        <c:ptCount val="1"/>
                        <c:pt idx="0">
                          <c:v>υ-Gem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93C-4A0E-8540-43E25ABEB062}"/>
                </c:ext>
              </c:extLst>
            </c:dLbl>
            <c:dLbl>
              <c:idx val="15"/>
              <c:layout>
                <c:manualLayout>
                  <c:x val="-4.9504950495050113E-3"/>
                  <c:y val="-6.5552277941658479E-2"/>
                </c:manualLayout>
              </c:layout>
              <c:tx>
                <c:strRef>
                  <c:f>'Stars-Photo 2'!$B$17</c:f>
                  <c:strCache>
                    <c:ptCount val="1"/>
                    <c:pt idx="0">
                      <c:v>ρ-Gem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{D27B6676-E747-4559-BBC7-552B0F5841F3}</c15:txfldGUID>
                      <c15:f>'Stars-Photo 2'!$B$17</c15:f>
                      <c15:dlblFieldTableCache>
                        <c:ptCount val="1"/>
                        <c:pt idx="0">
                          <c:v>ρ-Gem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93C-4A0E-8540-43E25ABEB062}"/>
                </c:ext>
              </c:extLst>
            </c:dLbl>
            <c:dLbl>
              <c:idx val="16"/>
              <c:layout>
                <c:manualLayout>
                  <c:x val="-0.11386138613861387"/>
                  <c:y val="-9.8328416912487702E-3"/>
                </c:manualLayout>
              </c:layout>
              <c:tx>
                <c:strRef>
                  <c:f>'Stars-Photo 2'!$B$18</c:f>
                  <c:strCache>
                    <c:ptCount val="1"/>
                    <c:pt idx="0">
                      <c:v>σ-Gem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{7AEE3528-0BBB-449E-97E1-41D85BFD1BF7}</c15:txfldGUID>
                      <c15:f>'Stars-Photo 2'!$B$18</c15:f>
                      <c15:dlblFieldTableCache>
                        <c:ptCount val="1"/>
                        <c:pt idx="0">
                          <c:v>σ-Gem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93C-4A0E-8540-43E25ABEB062}"/>
                </c:ext>
              </c:extLst>
            </c:dLbl>
            <c:dLbl>
              <c:idx val="17"/>
              <c:layout>
                <c:manualLayout>
                  <c:x val="-6.600660066006607E-2"/>
                  <c:y val="-7.8662733529990175E-2"/>
                </c:manualLayout>
              </c:layout>
              <c:tx>
                <c:strRef>
                  <c:f>'Stars-Photo 2'!$B$19</c:f>
                  <c:strCache>
                    <c:ptCount val="1"/>
                    <c:pt idx="0">
                      <c:v>τ-Gem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{171FF469-83FA-4166-B48D-78EF4A6E2746}</c15:txfldGUID>
                      <c15:f>'Stars-Photo 2'!$B$19</c15:f>
                      <c15:dlblFieldTableCache>
                        <c:ptCount val="1"/>
                        <c:pt idx="0">
                          <c:v>τ-Gem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93C-4A0E-8540-43E25ABEB062}"/>
                </c:ext>
              </c:extLst>
            </c:dLbl>
            <c:dLbl>
              <c:idx val="18"/>
              <c:layout>
                <c:manualLayout>
                  <c:x val="-9.7359735973597358E-2"/>
                  <c:y val="-3.605375286791216E-2"/>
                </c:manualLayout>
              </c:layout>
              <c:tx>
                <c:strRef>
                  <c:f>'Stars-Photo 2'!$B$20</c:f>
                  <c:strCache>
                    <c:ptCount val="1"/>
                    <c:pt idx="0">
                      <c:v>Jishui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{1B51AC10-A42D-484C-904A-F1979F864715}</c15:txfldGUID>
                      <c15:f>'Stars-Photo 2'!$B$20</c15:f>
                      <c15:dlblFieldTableCache>
                        <c:ptCount val="1"/>
                        <c:pt idx="0">
                          <c:v>Jishui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93C-4A0E-8540-43E25ABEB062}"/>
                </c:ext>
              </c:extLst>
            </c:dLbl>
            <c:dLbl>
              <c:idx val="19"/>
              <c:layout>
                <c:manualLayout>
                  <c:x val="-0.1072607260726073"/>
                  <c:y val="-1.6388069485414738E-2"/>
                </c:manualLayout>
              </c:layout>
              <c:tx>
                <c:strRef>
                  <c:f>'Stars-Photo 2'!$B$21</c:f>
                  <c:strCache>
                    <c:ptCount val="1"/>
                    <c:pt idx="0">
                      <c:v>χ-Gem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{E7A5BFD1-219B-44CE-B653-27BB2C147082}</c15:txfldGUID>
                      <c15:f>'Stars-Photo 2'!$B$21</c15:f>
                      <c15:dlblFieldTableCache>
                        <c:ptCount val="1"/>
                        <c:pt idx="0">
                          <c:v>χ-Gem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93C-4A0E-8540-43E25ABEB062}"/>
                </c:ext>
              </c:extLst>
            </c:dLbl>
            <c:dLbl>
              <c:idx val="20"/>
              <c:layout>
                <c:manualLayout>
                  <c:x val="3.3003300330033004E-3"/>
                  <c:y val="-1.966568338249754E-2"/>
                </c:manualLayout>
              </c:layout>
              <c:tx>
                <c:strRef>
                  <c:f>'Stars-Photo 2'!$B$22</c:f>
                  <c:strCache>
                    <c:ptCount val="1"/>
                    <c:pt idx="0">
                      <c:v>φ-Gem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{A9FF753F-A5C0-45F0-9EF6-EFD7E96CE946}</c15:txfldGUID>
                      <c15:f>'Stars-Photo 2'!$B$22</c15:f>
                      <c15:dlblFieldTableCache>
                        <c:ptCount val="1"/>
                        <c:pt idx="0">
                          <c:v>φ-Gem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93C-4A0E-8540-43E25ABEB062}"/>
                </c:ext>
              </c:extLst>
            </c:dLbl>
            <c:dLbl>
              <c:idx val="21"/>
              <c:layout>
                <c:manualLayout>
                  <c:x val="-0.12046204620462046"/>
                  <c:y val="-2.5969544977514948E-3"/>
                </c:manualLayout>
              </c:layout>
              <c:tx>
                <c:strRef>
                  <c:f>'Stars-Photo 2'!$B$23</c:f>
                  <c:strCache>
                    <c:ptCount val="1"/>
                    <c:pt idx="0">
                      <c:v>π-Gem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{3BC7EFB2-EFBB-44B2-98EA-E7D6151A284F}</c15:txfldGUID>
                      <c15:f>'Stars-Photo 2'!$B$23</c15:f>
                      <c15:dlblFieldTableCache>
                        <c:ptCount val="1"/>
                        <c:pt idx="0">
                          <c:v>π-Gem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93C-4A0E-8540-43E25ABEB0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'Stars-Photo 1'!$C$2:$C$91</c:f>
              <c:numCache>
                <c:formatCode>General</c:formatCode>
                <c:ptCount val="90"/>
                <c:pt idx="0">
                  <c:v>-1.68015408535652</c:v>
                </c:pt>
                <c:pt idx="1">
                  <c:v>-2.5411577323808601</c:v>
                </c:pt>
                <c:pt idx="2">
                  <c:v>17.565914036003701</c:v>
                </c:pt>
                <c:pt idx="3">
                  <c:v>15.230116300386401</c:v>
                </c:pt>
                <c:pt idx="4">
                  <c:v>10.081403878904201</c:v>
                </c:pt>
                <c:pt idx="5">
                  <c:v>16.444857014446001</c:v>
                </c:pt>
                <c:pt idx="6">
                  <c:v>18.951391506662699</c:v>
                </c:pt>
                <c:pt idx="7">
                  <c:v>6.6257463002377204</c:v>
                </c:pt>
                <c:pt idx="8">
                  <c:v>0.87732548273404998</c:v>
                </c:pt>
                <c:pt idx="9">
                  <c:v>10.816020604058499</c:v>
                </c:pt>
                <c:pt idx="10">
                  <c:v>2.1721463941542498</c:v>
                </c:pt>
                <c:pt idx="11">
                  <c:v>1.66201848707265</c:v>
                </c:pt>
                <c:pt idx="12">
                  <c:v>10.256303514961701</c:v>
                </c:pt>
                <c:pt idx="13">
                  <c:v>0.62745216031856899</c:v>
                </c:pt>
                <c:pt idx="14">
                  <c:v>16.0712278222592</c:v>
                </c:pt>
                <c:pt idx="15">
                  <c:v>-1.6183969109704299</c:v>
                </c:pt>
                <c:pt idx="16">
                  <c:v>-1.9183896126645501</c:v>
                </c:pt>
                <c:pt idx="17">
                  <c:v>2.2128490038916699</c:v>
                </c:pt>
                <c:pt idx="18">
                  <c:v>-5.0669580216744796</c:v>
                </c:pt>
                <c:pt idx="19">
                  <c:v>-4.6100375420788797</c:v>
                </c:pt>
                <c:pt idx="20">
                  <c:v>-2.2294549388538201</c:v>
                </c:pt>
                <c:pt idx="21">
                  <c:v>-5.5841352280385097</c:v>
                </c:pt>
                <c:pt idx="22">
                  <c:v>7.8969507890096704</c:v>
                </c:pt>
                <c:pt idx="23">
                  <c:v>-22.235288398970798</c:v>
                </c:pt>
                <c:pt idx="24">
                  <c:v>-23.151603668294001</c:v>
                </c:pt>
                <c:pt idx="25">
                  <c:v>-20.306492829103298</c:v>
                </c:pt>
                <c:pt idx="26">
                  <c:v>-22.3906608878541</c:v>
                </c:pt>
                <c:pt idx="27">
                  <c:v>-17.294487778651199</c:v>
                </c:pt>
                <c:pt idx="28">
                  <c:v>-13.8006398942837</c:v>
                </c:pt>
                <c:pt idx="29">
                  <c:v>-18.164617114098601</c:v>
                </c:pt>
                <c:pt idx="30">
                  <c:v>-15.6960935033025</c:v>
                </c:pt>
                <c:pt idx="31">
                  <c:v>2.8126188650326398</c:v>
                </c:pt>
                <c:pt idx="32">
                  <c:v>-0.35325934360605499</c:v>
                </c:pt>
                <c:pt idx="33">
                  <c:v>6.5230355853723196</c:v>
                </c:pt>
                <c:pt idx="34">
                  <c:v>17.853605459811</c:v>
                </c:pt>
                <c:pt idx="35">
                  <c:v>6.4603335066405201</c:v>
                </c:pt>
                <c:pt idx="36">
                  <c:v>8.7218858316152801</c:v>
                </c:pt>
                <c:pt idx="37">
                  <c:v>9.2964781272926302</c:v>
                </c:pt>
                <c:pt idx="38">
                  <c:v>-9.3055564398032597</c:v>
                </c:pt>
                <c:pt idx="39">
                  <c:v>5.8021582405722203</c:v>
                </c:pt>
                <c:pt idx="40">
                  <c:v>-1.3089916900435401</c:v>
                </c:pt>
                <c:pt idx="41">
                  <c:v>10.8698254381115</c:v>
                </c:pt>
                <c:pt idx="42">
                  <c:v>6.0420948483910299</c:v>
                </c:pt>
                <c:pt idx="43">
                  <c:v>8.5366814049852699</c:v>
                </c:pt>
                <c:pt idx="44">
                  <c:v>14.298898794395701</c:v>
                </c:pt>
                <c:pt idx="45">
                  <c:v>7.4957165742086396</c:v>
                </c:pt>
                <c:pt idx="46">
                  <c:v>-2.7196321753763999</c:v>
                </c:pt>
                <c:pt idx="47">
                  <c:v>10.744228966837699</c:v>
                </c:pt>
                <c:pt idx="48">
                  <c:v>-6.8954064091190004</c:v>
                </c:pt>
                <c:pt idx="49">
                  <c:v>12.900345229430901</c:v>
                </c:pt>
                <c:pt idx="50">
                  <c:v>-10.383729168191699</c:v>
                </c:pt>
                <c:pt idx="51">
                  <c:v>-3.5608004784360698</c:v>
                </c:pt>
                <c:pt idx="52">
                  <c:v>10.5326498110479</c:v>
                </c:pt>
                <c:pt idx="53">
                  <c:v>-4.8245024382459496</c:v>
                </c:pt>
                <c:pt idx="54">
                  <c:v>12.878382501784399</c:v>
                </c:pt>
                <c:pt idx="55">
                  <c:v>-8.8535979973565802</c:v>
                </c:pt>
                <c:pt idx="56">
                  <c:v>6.5747891055082102</c:v>
                </c:pt>
                <c:pt idx="57">
                  <c:v>-4.4924160974746803</c:v>
                </c:pt>
                <c:pt idx="58">
                  <c:v>-0.56948415296747601</c:v>
                </c:pt>
                <c:pt idx="59">
                  <c:v>-3.7057983863253399</c:v>
                </c:pt>
                <c:pt idx="60">
                  <c:v>-7.8100244871658298</c:v>
                </c:pt>
                <c:pt idx="61">
                  <c:v>-1.43273243773106</c:v>
                </c:pt>
                <c:pt idx="62">
                  <c:v>-61.059574508556203</c:v>
                </c:pt>
                <c:pt idx="63">
                  <c:v>-46.401414630300799</c:v>
                </c:pt>
                <c:pt idx="64">
                  <c:v>-70.912769536624793</c:v>
                </c:pt>
                <c:pt idx="65">
                  <c:v>-65.446540662003997</c:v>
                </c:pt>
                <c:pt idx="66">
                  <c:v>-45.451608516144702</c:v>
                </c:pt>
                <c:pt idx="67">
                  <c:v>-52.787227352351103</c:v>
                </c:pt>
                <c:pt idx="68">
                  <c:v>-45.275493585525602</c:v>
                </c:pt>
                <c:pt idx="69">
                  <c:v>-36.1703084777605</c:v>
                </c:pt>
                <c:pt idx="70">
                  <c:v>-25.086546391539301</c:v>
                </c:pt>
                <c:pt idx="71">
                  <c:v>-31.5917450622728</c:v>
                </c:pt>
                <c:pt idx="72">
                  <c:v>-55.5920647168371</c:v>
                </c:pt>
                <c:pt idx="73">
                  <c:v>-28.593418748101399</c:v>
                </c:pt>
                <c:pt idx="74">
                  <c:v>-35.615369913842599</c:v>
                </c:pt>
                <c:pt idx="75">
                  <c:v>-45.942928669800303</c:v>
                </c:pt>
                <c:pt idx="76">
                  <c:v>-25.294926506880799</c:v>
                </c:pt>
                <c:pt idx="77">
                  <c:v>-51.732151744749899</c:v>
                </c:pt>
                <c:pt idx="78">
                  <c:v>-36.870816450823</c:v>
                </c:pt>
                <c:pt idx="79">
                  <c:v>-65.449516711482502</c:v>
                </c:pt>
                <c:pt idx="80">
                  <c:v>-45.744984139901902</c:v>
                </c:pt>
                <c:pt idx="81">
                  <c:v>-35.208260501518197</c:v>
                </c:pt>
                <c:pt idx="82">
                  <c:v>-31.819419175045699</c:v>
                </c:pt>
                <c:pt idx="83">
                  <c:v>-42.282874679047801</c:v>
                </c:pt>
                <c:pt idx="84">
                  <c:v>-34.358869821472297</c:v>
                </c:pt>
                <c:pt idx="85">
                  <c:v>-35.793495034917797</c:v>
                </c:pt>
                <c:pt idx="86">
                  <c:v>-36.2123074844977</c:v>
                </c:pt>
                <c:pt idx="87">
                  <c:v>-45.744654581881797</c:v>
                </c:pt>
                <c:pt idx="88">
                  <c:v>-35.891664270653898</c:v>
                </c:pt>
                <c:pt idx="89">
                  <c:v>-32.156293925633101</c:v>
                </c:pt>
              </c:numCache>
            </c:numRef>
          </c:xVal>
          <c:yVal>
            <c:numRef>
              <c:f>'Stars-Photo 1'!$D$2:$D$91</c:f>
              <c:numCache>
                <c:formatCode>General</c:formatCode>
                <c:ptCount val="90"/>
                <c:pt idx="0">
                  <c:v>-2.9373156531963698</c:v>
                </c:pt>
                <c:pt idx="1">
                  <c:v>1.4853445001788299</c:v>
                </c:pt>
                <c:pt idx="2">
                  <c:v>-3.8375835889442898E-2</c:v>
                </c:pt>
                <c:pt idx="3">
                  <c:v>6.5973833954032202</c:v>
                </c:pt>
                <c:pt idx="4">
                  <c:v>4.70086297066144</c:v>
                </c:pt>
                <c:pt idx="5">
                  <c:v>8.0230657810322796</c:v>
                </c:pt>
                <c:pt idx="6">
                  <c:v>-3.7420037219729498</c:v>
                </c:pt>
                <c:pt idx="7">
                  <c:v>-3.4680217499055299</c:v>
                </c:pt>
                <c:pt idx="8">
                  <c:v>-5.5253267158587001</c:v>
                </c:pt>
                <c:pt idx="9">
                  <c:v>-6.9946374617830998</c:v>
                </c:pt>
                <c:pt idx="10">
                  <c:v>9.1797233993533691</c:v>
                </c:pt>
                <c:pt idx="11">
                  <c:v>-0.17727290176801799</c:v>
                </c:pt>
                <c:pt idx="12">
                  <c:v>-1.8074294220556399</c:v>
                </c:pt>
                <c:pt idx="13">
                  <c:v>-2.3841636017525198</c:v>
                </c:pt>
                <c:pt idx="14">
                  <c:v>4.0380545186143797</c:v>
                </c:pt>
                <c:pt idx="15">
                  <c:v>2.20490594310917</c:v>
                </c:pt>
                <c:pt idx="16">
                  <c:v>-2.00334985709708</c:v>
                </c:pt>
                <c:pt idx="17">
                  <c:v>3.8039751166011202</c:v>
                </c:pt>
                <c:pt idx="18">
                  <c:v>2.83068694081356</c:v>
                </c:pt>
                <c:pt idx="19">
                  <c:v>-5.7102194801094104</c:v>
                </c:pt>
                <c:pt idx="20">
                  <c:v>-5.0786875908782401</c:v>
                </c:pt>
                <c:pt idx="21">
                  <c:v>0.80933642353616697</c:v>
                </c:pt>
                <c:pt idx="22">
                  <c:v>0.99890734690352101</c:v>
                </c:pt>
                <c:pt idx="23">
                  <c:v>-9.2425561553397397</c:v>
                </c:pt>
                <c:pt idx="24">
                  <c:v>-7.1169347137720296</c:v>
                </c:pt>
                <c:pt idx="25">
                  <c:v>-7.1549098057900897</c:v>
                </c:pt>
                <c:pt idx="26">
                  <c:v>-1.0649160381484799</c:v>
                </c:pt>
                <c:pt idx="27">
                  <c:v>3.8861159639754401</c:v>
                </c:pt>
                <c:pt idx="28">
                  <c:v>14.7551523790193</c:v>
                </c:pt>
                <c:pt idx="29">
                  <c:v>24.0582234472033</c:v>
                </c:pt>
                <c:pt idx="30">
                  <c:v>28.452446047517999</c:v>
                </c:pt>
                <c:pt idx="31">
                  <c:v>31.030998745427901</c:v>
                </c:pt>
                <c:pt idx="32">
                  <c:v>23.991678767162501</c:v>
                </c:pt>
                <c:pt idx="33">
                  <c:v>19.6209706426453</c:v>
                </c:pt>
                <c:pt idx="34">
                  <c:v>28.175061994320298</c:v>
                </c:pt>
                <c:pt idx="35">
                  <c:v>32.406307543268099</c:v>
                </c:pt>
                <c:pt idx="36">
                  <c:v>30.4876020576508</c:v>
                </c:pt>
                <c:pt idx="37">
                  <c:v>31.0866660033827</c:v>
                </c:pt>
                <c:pt idx="38">
                  <c:v>28.7837015751868</c:v>
                </c:pt>
                <c:pt idx="39">
                  <c:v>22.051757791807098</c:v>
                </c:pt>
                <c:pt idx="40">
                  <c:v>24.465187221216102</c:v>
                </c:pt>
                <c:pt idx="41">
                  <c:v>12.3588769685307</c:v>
                </c:pt>
                <c:pt idx="42">
                  <c:v>22.443146843200001</c:v>
                </c:pt>
                <c:pt idx="43">
                  <c:v>27.842877939573501</c:v>
                </c:pt>
                <c:pt idx="44">
                  <c:v>21.3155123937775</c:v>
                </c:pt>
                <c:pt idx="45">
                  <c:v>21.090555463297299</c:v>
                </c:pt>
                <c:pt idx="46">
                  <c:v>16.728064235374301</c:v>
                </c:pt>
                <c:pt idx="47">
                  <c:v>27.9958627585162</c:v>
                </c:pt>
                <c:pt idx="48">
                  <c:v>22.8174789831845</c:v>
                </c:pt>
                <c:pt idx="49">
                  <c:v>30.1303151825675</c:v>
                </c:pt>
                <c:pt idx="50">
                  <c:v>30.045120411677999</c:v>
                </c:pt>
                <c:pt idx="51">
                  <c:v>14.645086377304001</c:v>
                </c:pt>
                <c:pt idx="52">
                  <c:v>25.532276944916202</c:v>
                </c:pt>
                <c:pt idx="53">
                  <c:v>17.475789788596899</c:v>
                </c:pt>
                <c:pt idx="54">
                  <c:v>23.464151590008299</c:v>
                </c:pt>
                <c:pt idx="55">
                  <c:v>19.527571389783098</c:v>
                </c:pt>
                <c:pt idx="56">
                  <c:v>28.247851594048399</c:v>
                </c:pt>
                <c:pt idx="57">
                  <c:v>16.367894336805701</c:v>
                </c:pt>
                <c:pt idx="58">
                  <c:v>15.170956733477601</c:v>
                </c:pt>
                <c:pt idx="59">
                  <c:v>28.471994749659899</c:v>
                </c:pt>
                <c:pt idx="60">
                  <c:v>16.773159899503302</c:v>
                </c:pt>
                <c:pt idx="61">
                  <c:v>12.034119941332699</c:v>
                </c:pt>
                <c:pt idx="62">
                  <c:v>6.8100553313843699</c:v>
                </c:pt>
                <c:pt idx="63">
                  <c:v>11.6374909638646</c:v>
                </c:pt>
                <c:pt idx="64">
                  <c:v>3.1863311795341001</c:v>
                </c:pt>
                <c:pt idx="65">
                  <c:v>7.0510666627365302</c:v>
                </c:pt>
                <c:pt idx="66">
                  <c:v>6.3459069709826803</c:v>
                </c:pt>
                <c:pt idx="67">
                  <c:v>3.3381924340736799</c:v>
                </c:pt>
                <c:pt idx="68">
                  <c:v>-5.6005599452009998</c:v>
                </c:pt>
                <c:pt idx="69">
                  <c:v>-6.9434950566645597</c:v>
                </c:pt>
                <c:pt idx="70">
                  <c:v>4.7157961325793298</c:v>
                </c:pt>
                <c:pt idx="71">
                  <c:v>5.4652406028498399</c:v>
                </c:pt>
                <c:pt idx="72">
                  <c:v>6.90624581212463</c:v>
                </c:pt>
                <c:pt idx="73">
                  <c:v>17.605885599702201</c:v>
                </c:pt>
                <c:pt idx="74">
                  <c:v>-5.31987591787182</c:v>
                </c:pt>
                <c:pt idx="75">
                  <c:v>-17.113603209618301</c:v>
                </c:pt>
                <c:pt idx="76">
                  <c:v>3.57773280261857</c:v>
                </c:pt>
                <c:pt idx="77">
                  <c:v>-2.61052543098176</c:v>
                </c:pt>
                <c:pt idx="78">
                  <c:v>11.253773896224001</c:v>
                </c:pt>
                <c:pt idx="79">
                  <c:v>7.0483621920282298</c:v>
                </c:pt>
                <c:pt idx="80">
                  <c:v>-18.6685006848423</c:v>
                </c:pt>
                <c:pt idx="81">
                  <c:v>6.5556877485406897</c:v>
                </c:pt>
                <c:pt idx="82">
                  <c:v>19.844032248688499</c:v>
                </c:pt>
                <c:pt idx="83">
                  <c:v>-6.5232776499487004</c:v>
                </c:pt>
                <c:pt idx="84">
                  <c:v>17.345926419390501</c:v>
                </c:pt>
                <c:pt idx="85">
                  <c:v>21.327440869811799</c:v>
                </c:pt>
                <c:pt idx="86">
                  <c:v>20.513946977137699</c:v>
                </c:pt>
                <c:pt idx="87">
                  <c:v>-18.668658829657598</c:v>
                </c:pt>
                <c:pt idx="88">
                  <c:v>20.387718389816399</c:v>
                </c:pt>
                <c:pt idx="89">
                  <c:v>20.4701812540787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93C-4A0E-8540-43E25ABEB062}"/>
            </c:ext>
          </c:extLst>
        </c:ser>
        <c:ser>
          <c:idx val="1"/>
          <c:order val="1"/>
          <c:tx>
            <c:v>Photo 1 Locations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0.12046204620462046"/>
                  <c:y val="-0.1566447931580110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bg1"/>
                        </a:solidFill>
                      </a:rPr>
                      <a:t>Starlink Train</a:t>
                    </a:r>
                  </a:p>
                </c:rich>
              </c:tx>
              <c:spPr>
                <a:solidFill>
                  <a:srgbClr val="FF0000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92814"/>
                        <a:gd name="adj2" fmla="val 49134"/>
                        <a:gd name="adj3" fmla="val 277004"/>
                        <a:gd name="adj4" fmla="val 77302"/>
                      </a:avLst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E-E93C-4A0E-8540-43E25ABEB06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1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'output-photo 1'!$N$60:$N$111</c:f>
              <c:numCache>
                <c:formatCode>General</c:formatCode>
                <c:ptCount val="52"/>
                <c:pt idx="0">
                  <c:v>-7.13166379404921</c:v>
                </c:pt>
                <c:pt idx="1">
                  <c:v>-7.0864444373200701</c:v>
                </c:pt>
                <c:pt idx="2">
                  <c:v>-7.1370151721173798</c:v>
                </c:pt>
                <c:pt idx="3">
                  <c:v>-7.0798800057075999</c:v>
                </c:pt>
                <c:pt idx="4">
                  <c:v>-7.0255846023940602</c:v>
                </c:pt>
                <c:pt idx="5">
                  <c:v>-7.1270015196328904</c:v>
                </c:pt>
                <c:pt idx="6">
                  <c:v>-7.2819113675345601</c:v>
                </c:pt>
                <c:pt idx="7">
                  <c:v>-7.2338415882804297</c:v>
                </c:pt>
                <c:pt idx="8">
                  <c:v>-7.2087299871989901</c:v>
                </c:pt>
                <c:pt idx="9">
                  <c:v>-7.17608760735017</c:v>
                </c:pt>
                <c:pt idx="10">
                  <c:v>-7.2606464663874997</c:v>
                </c:pt>
                <c:pt idx="11">
                  <c:v>-6.7528821821642797</c:v>
                </c:pt>
                <c:pt idx="12">
                  <c:v>-7.3435255243410298</c:v>
                </c:pt>
                <c:pt idx="13">
                  <c:v>-7.2104622612327898</c:v>
                </c:pt>
                <c:pt idx="14">
                  <c:v>-7.3937798087009696</c:v>
                </c:pt>
                <c:pt idx="15">
                  <c:v>-7.3065997263033102</c:v>
                </c:pt>
                <c:pt idx="16">
                  <c:v>-7.3435318967513297</c:v>
                </c:pt>
                <c:pt idx="17">
                  <c:v>-7.4145044872200199</c:v>
                </c:pt>
                <c:pt idx="18">
                  <c:v>-7.5154196463807397</c:v>
                </c:pt>
                <c:pt idx="19">
                  <c:v>-7.6398066511952099</c:v>
                </c:pt>
                <c:pt idx="20">
                  <c:v>-6.6588646345578599</c:v>
                </c:pt>
                <c:pt idx="21">
                  <c:v>-7.3819413157548599</c:v>
                </c:pt>
                <c:pt idx="22">
                  <c:v>-7.6093472830631104</c:v>
                </c:pt>
                <c:pt idx="23">
                  <c:v>-7.7722770385568403</c:v>
                </c:pt>
                <c:pt idx="24">
                  <c:v>-7.6179895218113902</c:v>
                </c:pt>
                <c:pt idx="25">
                  <c:v>-7.4804854158065703</c:v>
                </c:pt>
                <c:pt idx="26">
                  <c:v>-7.4424915193134797</c:v>
                </c:pt>
                <c:pt idx="27">
                  <c:v>-6.7124943649943702</c:v>
                </c:pt>
                <c:pt idx="28">
                  <c:v>-6.7259385737188104</c:v>
                </c:pt>
                <c:pt idx="29">
                  <c:v>-7.48190204478309</c:v>
                </c:pt>
                <c:pt idx="30">
                  <c:v>-6.76211586688731</c:v>
                </c:pt>
                <c:pt idx="31">
                  <c:v>-7.5677813102454898</c:v>
                </c:pt>
                <c:pt idx="32">
                  <c:v>-6.9948024370276203</c:v>
                </c:pt>
                <c:pt idx="33">
                  <c:v>-6.9558785222830704</c:v>
                </c:pt>
                <c:pt idx="34">
                  <c:v>-7.2173788333965696</c:v>
                </c:pt>
                <c:pt idx="35">
                  <c:v>-7.5316440721817397</c:v>
                </c:pt>
                <c:pt idx="36">
                  <c:v>-7.55220042389813</c:v>
                </c:pt>
                <c:pt idx="37">
                  <c:v>-7.3370597481217796</c:v>
                </c:pt>
                <c:pt idx="38">
                  <c:v>-6.8229676896273403</c:v>
                </c:pt>
                <c:pt idx="39">
                  <c:v>-7.0336479868001698</c:v>
                </c:pt>
                <c:pt idx="40">
                  <c:v>-6.8436824042121502</c:v>
                </c:pt>
                <c:pt idx="41">
                  <c:v>-6.9586767225505897</c:v>
                </c:pt>
                <c:pt idx="42">
                  <c:v>-6.7910682689976598</c:v>
                </c:pt>
                <c:pt idx="43">
                  <c:v>-6.8801623111104</c:v>
                </c:pt>
                <c:pt idx="44">
                  <c:v>-7.5003612648597198</c:v>
                </c:pt>
                <c:pt idx="45">
                  <c:v>-7.0716096188403297</c:v>
                </c:pt>
                <c:pt idx="46">
                  <c:v>-6.97620495495398</c:v>
                </c:pt>
                <c:pt idx="47">
                  <c:v>-6.87059142526088</c:v>
                </c:pt>
                <c:pt idx="48">
                  <c:v>-6.8178067025834297</c:v>
                </c:pt>
                <c:pt idx="49">
                  <c:v>-7.0062776245893899</c:v>
                </c:pt>
                <c:pt idx="50">
                  <c:v>-6.7914068537743804</c:v>
                </c:pt>
                <c:pt idx="51">
                  <c:v>-6.8892285892623102</c:v>
                </c:pt>
              </c:numCache>
            </c:numRef>
          </c:xVal>
          <c:yVal>
            <c:numRef>
              <c:f>'output-photo 1'!$O$60:$O$111</c:f>
              <c:numCache>
                <c:formatCode>General</c:formatCode>
                <c:ptCount val="52"/>
                <c:pt idx="0">
                  <c:v>2.3502904429818199</c:v>
                </c:pt>
                <c:pt idx="1">
                  <c:v>2.3437031761534302</c:v>
                </c:pt>
                <c:pt idx="2">
                  <c:v>2.3500938160608502</c:v>
                </c:pt>
                <c:pt idx="3">
                  <c:v>2.3424146208517702</c:v>
                </c:pt>
                <c:pt idx="4">
                  <c:v>2.3337361736792199</c:v>
                </c:pt>
                <c:pt idx="5">
                  <c:v>2.3500231624896801</c:v>
                </c:pt>
                <c:pt idx="6">
                  <c:v>2.3727970247432499</c:v>
                </c:pt>
                <c:pt idx="7">
                  <c:v>2.3656309535285298</c:v>
                </c:pt>
                <c:pt idx="8">
                  <c:v>2.3616267340745201</c:v>
                </c:pt>
                <c:pt idx="9">
                  <c:v>2.3568379110164699</c:v>
                </c:pt>
                <c:pt idx="10">
                  <c:v>2.3694002038609199</c:v>
                </c:pt>
                <c:pt idx="11">
                  <c:v>2.2934235085121202</c:v>
                </c:pt>
                <c:pt idx="12">
                  <c:v>2.3819214216554601</c:v>
                </c:pt>
                <c:pt idx="13">
                  <c:v>2.3620056419162898</c:v>
                </c:pt>
                <c:pt idx="14">
                  <c:v>2.3892709891398898</c:v>
                </c:pt>
                <c:pt idx="15">
                  <c:v>2.37624064716135</c:v>
                </c:pt>
                <c:pt idx="16">
                  <c:v>2.3812073889612599</c:v>
                </c:pt>
                <c:pt idx="17">
                  <c:v>2.3919420247107599</c:v>
                </c:pt>
                <c:pt idx="18">
                  <c:v>2.4072535420257699</c:v>
                </c:pt>
                <c:pt idx="19">
                  <c:v>2.4254712802878799</c:v>
                </c:pt>
                <c:pt idx="20">
                  <c:v>2.2793778342212101</c:v>
                </c:pt>
                <c:pt idx="21">
                  <c:v>2.3876372067674501</c:v>
                </c:pt>
                <c:pt idx="22">
                  <c:v>2.42111313119028</c:v>
                </c:pt>
                <c:pt idx="23">
                  <c:v>2.4447768728033998</c:v>
                </c:pt>
                <c:pt idx="24">
                  <c:v>2.4225783005653199</c:v>
                </c:pt>
                <c:pt idx="25">
                  <c:v>2.4019854186351299</c:v>
                </c:pt>
                <c:pt idx="26">
                  <c:v>2.3963621234675498</c:v>
                </c:pt>
                <c:pt idx="27">
                  <c:v>2.28743130758239</c:v>
                </c:pt>
                <c:pt idx="28">
                  <c:v>2.2894983077917899</c:v>
                </c:pt>
                <c:pt idx="29">
                  <c:v>2.4022168511194999</c:v>
                </c:pt>
                <c:pt idx="30">
                  <c:v>2.2948351520263399</c:v>
                </c:pt>
                <c:pt idx="31">
                  <c:v>2.41512797174531</c:v>
                </c:pt>
                <c:pt idx="32">
                  <c:v>2.3300352627655698</c:v>
                </c:pt>
                <c:pt idx="33">
                  <c:v>2.3242893389214898</c:v>
                </c:pt>
                <c:pt idx="34">
                  <c:v>2.3608005928459601</c:v>
                </c:pt>
                <c:pt idx="35">
                  <c:v>2.40974546950808</c:v>
                </c:pt>
                <c:pt idx="36">
                  <c:v>2.4121660669748901</c:v>
                </c:pt>
                <c:pt idx="37">
                  <c:v>2.3809890354750398</c:v>
                </c:pt>
                <c:pt idx="38">
                  <c:v>2.3038587980823801</c:v>
                </c:pt>
                <c:pt idx="39">
                  <c:v>2.3358518530400998</c:v>
                </c:pt>
                <c:pt idx="40">
                  <c:v>2.3057801925588399</c:v>
                </c:pt>
                <c:pt idx="41">
                  <c:v>2.3246156428455</c:v>
                </c:pt>
                <c:pt idx="42">
                  <c:v>2.2997440440541501</c:v>
                </c:pt>
                <c:pt idx="43">
                  <c:v>2.3113886829270198</c:v>
                </c:pt>
                <c:pt idx="44">
                  <c:v>2.40403703601589</c:v>
                </c:pt>
                <c:pt idx="45">
                  <c:v>2.3414658066928302</c:v>
                </c:pt>
                <c:pt idx="46">
                  <c:v>2.3271777769983801</c:v>
                </c:pt>
                <c:pt idx="47">
                  <c:v>2.31139523343785</c:v>
                </c:pt>
                <c:pt idx="48">
                  <c:v>2.30342102730437</c:v>
                </c:pt>
                <c:pt idx="49">
                  <c:v>2.33172162616555</c:v>
                </c:pt>
                <c:pt idx="50">
                  <c:v>2.2992877954298998</c:v>
                </c:pt>
                <c:pt idx="51">
                  <c:v>2.3140316217715999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93C-4A0E-8540-43E25ABEB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73727"/>
        <c:axId val="184391855"/>
      </c:scatterChart>
      <c:valAx>
        <c:axId val="176273727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Look angle (deg)</a:t>
                </a:r>
              </a:p>
            </c:rich>
          </c:tx>
          <c:layout>
            <c:manualLayout>
              <c:xMode val="edge"/>
              <c:yMode val="edge"/>
              <c:x val="0.40974000155921098"/>
              <c:y val="0.92248443133398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1855"/>
        <c:crosses val="autoZero"/>
        <c:crossBetween val="midCat"/>
      </c:valAx>
      <c:valAx>
        <c:axId val="184391855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</a:rPr>
                  <a:t>Elevation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Photo 2 Locations Based on Cockpit</a:t>
            </a:r>
            <a:r>
              <a:rPr lang="en-US" b="1" baseline="0">
                <a:solidFill>
                  <a:sysClr val="windowText" lastClr="000000"/>
                </a:solidFill>
              </a:rPr>
              <a:t> Look Angle and Elevations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467789298614893E-2"/>
          <c:y val="9.8735343882293977E-2"/>
          <c:w val="0.90803630363036303"/>
          <c:h val="0.79097317068750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'Stars-Photo 2'!$C$1</c:f>
              <c:strCache>
                <c:ptCount val="1"/>
                <c:pt idx="0">
                  <c:v>Look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0759075907590761E-2"/>
                  <c:y val="2.5186785280158563E-2"/>
                </c:manualLayout>
              </c:layout>
              <c:tx>
                <c:strRef>
                  <c:f>'Stars-Photo 2'!$B$2</c:f>
                  <c:strCache>
                    <c:ptCount val="1"/>
                    <c:pt idx="0">
                      <c:v>Pollux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{DA7AD2D2-A071-4100-AF89-2361C9300870}</c15:txfldGUID>
                      <c15:f>'Stars-Photo 2'!$B$2</c15:f>
                      <c15:dlblFieldTableCache>
                        <c:ptCount val="1"/>
                        <c:pt idx="0">
                          <c:v>Pollux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ED0-46AB-BD5A-724763B30A5B}"/>
                </c:ext>
              </c:extLst>
            </c:dLbl>
            <c:dLbl>
              <c:idx val="1"/>
              <c:layout>
                <c:manualLayout>
                  <c:x val="-1.65016501650165E-2"/>
                  <c:y val="5.4833190099025229E-2"/>
                </c:manualLayout>
              </c:layout>
              <c:tx>
                <c:strRef>
                  <c:f>'Stars-Photo 2'!$B$3</c:f>
                  <c:strCache>
                    <c:ptCount val="1"/>
                    <c:pt idx="0">
                      <c:v>Castor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{257CD080-393E-457E-A334-0A1F0B842D4A}</c15:txfldGUID>
                      <c15:f>'Stars-Photo 2'!$B$3</c15:f>
                      <c15:dlblFieldTableCache>
                        <c:ptCount val="1"/>
                        <c:pt idx="0">
                          <c:v>Castor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ED0-46AB-BD5A-724763B30A5B}"/>
                </c:ext>
              </c:extLst>
            </c:dLbl>
            <c:dLbl>
              <c:idx val="7"/>
              <c:tx>
                <c:strRef>
                  <c:f>'Stars-Photo 2'!$B$9</c:f>
                  <c:strCache>
                    <c:ptCount val="1"/>
                    <c:pt idx="0">
                      <c:v>Wasat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{DACAE708-9397-448B-9E41-CECC25FBCEF8}</c15:txfldGUID>
                      <c15:f>'Stars-Photo 2'!$B$9</c15:f>
                      <c15:dlblFieldTableCache>
                        <c:ptCount val="1"/>
                        <c:pt idx="0">
                          <c:v>Wasat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1ED0-46AB-BD5A-724763B30A5B}"/>
                </c:ext>
              </c:extLst>
            </c:dLbl>
            <c:dLbl>
              <c:idx val="8"/>
              <c:tx>
                <c:strRef>
                  <c:f>'Stars-Photo 2'!$B$10</c:f>
                  <c:strCache>
                    <c:ptCount val="1"/>
                    <c:pt idx="0">
                      <c:v>κ-Gem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{7E917B99-9812-44A9-9461-3DA0C4004A56}</c15:txfldGUID>
                      <c15:f>'Stars-Photo 2'!$B$10</c15:f>
                      <c15:dlblFieldTableCache>
                        <c:ptCount val="1"/>
                        <c:pt idx="0">
                          <c:v>κ-Gem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1ED0-46AB-BD5A-724763B30A5B}"/>
                </c:ext>
              </c:extLst>
            </c:dLbl>
            <c:dLbl>
              <c:idx val="11"/>
              <c:layout>
                <c:manualLayout>
                  <c:x val="-6.6006600660065945E-2"/>
                  <c:y val="-8.1940347427073151E-2"/>
                </c:manualLayout>
              </c:layout>
              <c:tx>
                <c:strRef>
                  <c:f>'Stars-Photo 2'!$B$13</c:f>
                  <c:strCache>
                    <c:ptCount val="1"/>
                    <c:pt idx="0">
                      <c:v>ι-Gem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{D06962B0-A2C3-46C4-9FE5-1F3B5E0273AD}</c15:txfldGUID>
                      <c15:f>'Stars-Photo 2'!$B$13</c15:f>
                      <c15:dlblFieldTableCache>
                        <c:ptCount val="1"/>
                        <c:pt idx="0">
                          <c:v>ι-Gem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ED0-46AB-BD5A-724763B30A5B}"/>
                </c:ext>
              </c:extLst>
            </c:dLbl>
            <c:dLbl>
              <c:idx val="13"/>
              <c:layout>
                <c:manualLayout>
                  <c:x val="0"/>
                  <c:y val="-9.8328416912488916E-3"/>
                </c:manualLayout>
              </c:layout>
              <c:tx>
                <c:strRef>
                  <c:f>'Stars-Photo 2'!$B$15</c:f>
                  <c:strCache>
                    <c:ptCount val="1"/>
                    <c:pt idx="0">
                      <c:v>υ-Gem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{C5CECA58-42C4-437F-828C-E1E087D2B7EA}</c15:txfldGUID>
                      <c15:f>'Stars-Photo 2'!$B$15</c15:f>
                      <c15:dlblFieldTableCache>
                        <c:ptCount val="1"/>
                        <c:pt idx="0">
                          <c:v>υ-Gem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ED0-46AB-BD5A-724763B30A5B}"/>
                </c:ext>
              </c:extLst>
            </c:dLbl>
            <c:dLbl>
              <c:idx val="15"/>
              <c:layout>
                <c:manualLayout>
                  <c:x val="-4.9504950495050113E-3"/>
                  <c:y val="-6.5552277941658479E-2"/>
                </c:manualLayout>
              </c:layout>
              <c:tx>
                <c:strRef>
                  <c:f>'Stars-Photo 2'!$B$17</c:f>
                  <c:strCache>
                    <c:ptCount val="1"/>
                    <c:pt idx="0">
                      <c:v>ρ-Gem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{AFA7B61F-57B1-4298-AA91-FE67A2D2EDED}</c15:txfldGUID>
                      <c15:f>'Stars-Photo 2'!$B$17</c15:f>
                      <c15:dlblFieldTableCache>
                        <c:ptCount val="1"/>
                        <c:pt idx="0">
                          <c:v>ρ-Gem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ED0-46AB-BD5A-724763B30A5B}"/>
                </c:ext>
              </c:extLst>
            </c:dLbl>
            <c:dLbl>
              <c:idx val="16"/>
              <c:layout>
                <c:manualLayout>
                  <c:x val="-0.11386138613861387"/>
                  <c:y val="-9.8328416912487702E-3"/>
                </c:manualLayout>
              </c:layout>
              <c:tx>
                <c:strRef>
                  <c:f>'Stars-Photo 2'!$B$18</c:f>
                  <c:strCache>
                    <c:ptCount val="1"/>
                    <c:pt idx="0">
                      <c:v>σ-Gem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{FE48F327-C0F4-44F4-B343-12054785FDE3}</c15:txfldGUID>
                      <c15:f>'Stars-Photo 2'!$B$18</c15:f>
                      <c15:dlblFieldTableCache>
                        <c:ptCount val="1"/>
                        <c:pt idx="0">
                          <c:v>σ-Gem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ED0-46AB-BD5A-724763B30A5B}"/>
                </c:ext>
              </c:extLst>
            </c:dLbl>
            <c:dLbl>
              <c:idx val="17"/>
              <c:layout>
                <c:manualLayout>
                  <c:x val="-6.600660066006607E-2"/>
                  <c:y val="-7.8662733529990175E-2"/>
                </c:manualLayout>
              </c:layout>
              <c:tx>
                <c:strRef>
                  <c:f>'Stars-Photo 2'!$B$19</c:f>
                  <c:strCache>
                    <c:ptCount val="1"/>
                    <c:pt idx="0">
                      <c:v>τ-Gem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{094DCED9-3C3D-4930-9047-C2490CC8CDC3}</c15:txfldGUID>
                      <c15:f>'Stars-Photo 2'!$B$19</c15:f>
                      <c15:dlblFieldTableCache>
                        <c:ptCount val="1"/>
                        <c:pt idx="0">
                          <c:v>τ-Gem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ED0-46AB-BD5A-724763B30A5B}"/>
                </c:ext>
              </c:extLst>
            </c:dLbl>
            <c:dLbl>
              <c:idx val="18"/>
              <c:layout>
                <c:manualLayout>
                  <c:x val="-9.7359735973597358E-2"/>
                  <c:y val="-3.605375286791216E-2"/>
                </c:manualLayout>
              </c:layout>
              <c:tx>
                <c:strRef>
                  <c:f>'Stars-Photo 2'!$B$20</c:f>
                  <c:strCache>
                    <c:ptCount val="1"/>
                    <c:pt idx="0">
                      <c:v>Jishui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{1A137E7F-35E4-42F2-9398-E3C667C224E5}</c15:txfldGUID>
                      <c15:f>'Stars-Photo 2'!$B$20</c15:f>
                      <c15:dlblFieldTableCache>
                        <c:ptCount val="1"/>
                        <c:pt idx="0">
                          <c:v>Jishui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ED0-46AB-BD5A-724763B30A5B}"/>
                </c:ext>
              </c:extLst>
            </c:dLbl>
            <c:dLbl>
              <c:idx val="19"/>
              <c:layout>
                <c:manualLayout>
                  <c:x val="-0.1072607260726073"/>
                  <c:y val="-1.6388069485414738E-2"/>
                </c:manualLayout>
              </c:layout>
              <c:tx>
                <c:strRef>
                  <c:f>'Stars-Photo 2'!$B$21</c:f>
                  <c:strCache>
                    <c:ptCount val="1"/>
                    <c:pt idx="0">
                      <c:v>χ-Gem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{1D418237-45D8-469C-BA04-127590ACD27C}</c15:txfldGUID>
                      <c15:f>'Stars-Photo 2'!$B$21</c15:f>
                      <c15:dlblFieldTableCache>
                        <c:ptCount val="1"/>
                        <c:pt idx="0">
                          <c:v>χ-Gem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1ED0-46AB-BD5A-724763B30A5B}"/>
                </c:ext>
              </c:extLst>
            </c:dLbl>
            <c:dLbl>
              <c:idx val="20"/>
              <c:layout>
                <c:manualLayout>
                  <c:x val="3.3003300330033004E-3"/>
                  <c:y val="-1.966568338249754E-2"/>
                </c:manualLayout>
              </c:layout>
              <c:tx>
                <c:strRef>
                  <c:f>'Stars-Photo 2'!$B$22</c:f>
                  <c:strCache>
                    <c:ptCount val="1"/>
                    <c:pt idx="0">
                      <c:v>φ-Gem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{63E07A28-5E3A-4859-8315-F0EE5AFC4B48}</c15:txfldGUID>
                      <c15:f>'Stars-Photo 2'!$B$22</c15:f>
                      <c15:dlblFieldTableCache>
                        <c:ptCount val="1"/>
                        <c:pt idx="0">
                          <c:v>φ-Gem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1ED0-46AB-BD5A-724763B30A5B}"/>
                </c:ext>
              </c:extLst>
            </c:dLbl>
            <c:dLbl>
              <c:idx val="21"/>
              <c:layout>
                <c:manualLayout>
                  <c:x val="-0.12046204620462046"/>
                  <c:y val="-2.5969544977514948E-3"/>
                </c:manualLayout>
              </c:layout>
              <c:tx>
                <c:strRef>
                  <c:f>'Stars-Photo 2'!$B$23</c:f>
                  <c:strCache>
                    <c:ptCount val="1"/>
                    <c:pt idx="0">
                      <c:v>π-Gem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{764CFE14-864D-4C43-9A1B-BAFCB494DCC4}</c15:txfldGUID>
                      <c15:f>'Stars-Photo 2'!$B$23</c15:f>
                      <c15:dlblFieldTableCache>
                        <c:ptCount val="1"/>
                        <c:pt idx="0">
                          <c:v>π-Gem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ED0-46AB-BD5A-724763B30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'Stars-Photo 2'!$C$2:$C$91</c:f>
              <c:numCache>
                <c:formatCode>General</c:formatCode>
                <c:ptCount val="90"/>
                <c:pt idx="0">
                  <c:v>-1.59497040083562</c:v>
                </c:pt>
                <c:pt idx="1">
                  <c:v>-2.45866240525188</c:v>
                </c:pt>
                <c:pt idx="2">
                  <c:v>17.649351406979299</c:v>
                </c:pt>
                <c:pt idx="3">
                  <c:v>15.3120979764817</c:v>
                </c:pt>
                <c:pt idx="4">
                  <c:v>10.1632334069284</c:v>
                </c:pt>
                <c:pt idx="5">
                  <c:v>16.526754516056901</c:v>
                </c:pt>
                <c:pt idx="6">
                  <c:v>19.035312439802698</c:v>
                </c:pt>
                <c:pt idx="7">
                  <c:v>6.7106183739737402</c:v>
                </c:pt>
                <c:pt idx="8">
                  <c:v>0.96376844950103102</c:v>
                </c:pt>
                <c:pt idx="9">
                  <c:v>10.901705623143</c:v>
                </c:pt>
                <c:pt idx="10">
                  <c:v>2.2507732306061099</c:v>
                </c:pt>
                <c:pt idx="11">
                  <c:v>1.74553057553208</c:v>
                </c:pt>
                <c:pt idx="12">
                  <c:v>10.340332991734501</c:v>
                </c:pt>
                <c:pt idx="13">
                  <c:v>0.71218499941221503</c:v>
                </c:pt>
                <c:pt idx="14">
                  <c:v>16.153854398579501</c:v>
                </c:pt>
                <c:pt idx="15">
                  <c:v>-1.5363039529934699</c:v>
                </c:pt>
                <c:pt idx="16">
                  <c:v>-1.83375835358185</c:v>
                </c:pt>
                <c:pt idx="17">
                  <c:v>2.2942998220778401</c:v>
                </c:pt>
                <c:pt idx="18">
                  <c:v>-4.9854491440781299</c:v>
                </c:pt>
                <c:pt idx="19">
                  <c:v>-4.5228240735419201</c:v>
                </c:pt>
                <c:pt idx="20">
                  <c:v>-2.1429181707204599</c:v>
                </c:pt>
                <c:pt idx="21">
                  <c:v>-5.5012740286430803</c:v>
                </c:pt>
                <c:pt idx="22">
                  <c:v>7.9799853076654497</c:v>
                </c:pt>
                <c:pt idx="23">
                  <c:v>-22.142614643561402</c:v>
                </c:pt>
                <c:pt idx="24">
                  <c:v>-23.060978950655901</c:v>
                </c:pt>
                <c:pt idx="25">
                  <c:v>-20.216167269828102</c:v>
                </c:pt>
                <c:pt idx="26">
                  <c:v>-22.306189152337598</c:v>
                </c:pt>
                <c:pt idx="27">
                  <c:v>-17.214615868381902</c:v>
                </c:pt>
                <c:pt idx="28">
                  <c:v>-13.729989066889001</c:v>
                </c:pt>
                <c:pt idx="29">
                  <c:v>-18.104867567045002</c:v>
                </c:pt>
                <c:pt idx="30">
                  <c:v>-15.640032647604</c:v>
                </c:pt>
                <c:pt idx="31">
                  <c:v>2.8786778668853099</c:v>
                </c:pt>
                <c:pt idx="32">
                  <c:v>-0.28445236534940899</c:v>
                </c:pt>
                <c:pt idx="33">
                  <c:v>6.5978743302949496</c:v>
                </c:pt>
                <c:pt idx="34">
                  <c:v>17.932232911084601</c:v>
                </c:pt>
                <c:pt idx="35">
                  <c:v>6.5284150542716102</c:v>
                </c:pt>
                <c:pt idx="36">
                  <c:v>8.7928242949653797</c:v>
                </c:pt>
                <c:pt idx="37">
                  <c:v>9.3675729581733194</c:v>
                </c:pt>
                <c:pt idx="38">
                  <c:v>-9.2460396747810805</c:v>
                </c:pt>
                <c:pt idx="39">
                  <c:v>5.8754471777928003</c:v>
                </c:pt>
                <c:pt idx="40">
                  <c:v>-1.2410492076305299</c:v>
                </c:pt>
                <c:pt idx="41">
                  <c:v>10.9492287412602</c:v>
                </c:pt>
                <c:pt idx="42">
                  <c:v>6.1153128535360297</c:v>
                </c:pt>
                <c:pt idx="43">
                  <c:v>8.6087760945174505</c:v>
                </c:pt>
                <c:pt idx="44">
                  <c:v>14.376952676999</c:v>
                </c:pt>
                <c:pt idx="45">
                  <c:v>7.5703423378286301</c:v>
                </c:pt>
                <c:pt idx="46">
                  <c:v>-2.64695471714762</c:v>
                </c:pt>
                <c:pt idx="47">
                  <c:v>10.817803145686799</c:v>
                </c:pt>
                <c:pt idx="48">
                  <c:v>-6.8291214442221202</c:v>
                </c:pt>
                <c:pt idx="49">
                  <c:v>12.9746863179775</c:v>
                </c:pt>
                <c:pt idx="50">
                  <c:v>-10.3261799650349</c:v>
                </c:pt>
                <c:pt idx="51">
                  <c:v>-3.4869877337719402</c:v>
                </c:pt>
                <c:pt idx="52">
                  <c:v>10.607089976913</c:v>
                </c:pt>
                <c:pt idx="53">
                  <c:v>-4.7531347269706403</c:v>
                </c:pt>
                <c:pt idx="54">
                  <c:v>12.9550027306783</c:v>
                </c:pt>
                <c:pt idx="55">
                  <c:v>-8.7854253138194096</c:v>
                </c:pt>
                <c:pt idx="56">
                  <c:v>6.6453086659748202</c:v>
                </c:pt>
                <c:pt idx="57">
                  <c:v>-4.4201230516200596</c:v>
                </c:pt>
                <c:pt idx="58">
                  <c:v>-0.49503916146224403</c:v>
                </c:pt>
                <c:pt idx="59">
                  <c:v>-3.6424130720822601</c:v>
                </c:pt>
                <c:pt idx="60">
                  <c:v>-7.7392008038623796</c:v>
                </c:pt>
                <c:pt idx="61">
                  <c:v>-1.3565963722416501</c:v>
                </c:pt>
                <c:pt idx="62">
                  <c:v>-60.985460071691101</c:v>
                </c:pt>
                <c:pt idx="63">
                  <c:v>-46.333222151940099</c:v>
                </c:pt>
                <c:pt idx="64">
                  <c:v>-70.833665708809605</c:v>
                </c:pt>
                <c:pt idx="65">
                  <c:v>-65.372785108164507</c:v>
                </c:pt>
                <c:pt idx="66">
                  <c:v>-45.376362650437699</c:v>
                </c:pt>
                <c:pt idx="67">
                  <c:v>-52.7082539971233</c:v>
                </c:pt>
                <c:pt idx="68">
                  <c:v>-45.184874731006602</c:v>
                </c:pt>
                <c:pt idx="69">
                  <c:v>-36.078589746679697</c:v>
                </c:pt>
                <c:pt idx="70">
                  <c:v>-25.008046805504499</c:v>
                </c:pt>
                <c:pt idx="71">
                  <c:v>-31.514543054576599</c:v>
                </c:pt>
                <c:pt idx="72">
                  <c:v>-55.517974188437201</c:v>
                </c:pt>
                <c:pt idx="73">
                  <c:v>-28.529855239230098</c:v>
                </c:pt>
                <c:pt idx="74">
                  <c:v>-35.525640989109803</c:v>
                </c:pt>
                <c:pt idx="75">
                  <c:v>-45.836810991215103</c:v>
                </c:pt>
                <c:pt idx="76">
                  <c:v>-25.215249493797302</c:v>
                </c:pt>
                <c:pt idx="77">
                  <c:v>-51.645261513614898</c:v>
                </c:pt>
                <c:pt idx="78">
                  <c:v>-36.801064938345199</c:v>
                </c:pt>
                <c:pt idx="79">
                  <c:v>-65.375757404635095</c:v>
                </c:pt>
                <c:pt idx="80">
                  <c:v>-45.636688656383697</c:v>
                </c:pt>
                <c:pt idx="81">
                  <c:v>-35.1326085305191</c:v>
                </c:pt>
                <c:pt idx="82">
                  <c:v>-31.759500163136899</c:v>
                </c:pt>
                <c:pt idx="83">
                  <c:v>-42.191235886493601</c:v>
                </c:pt>
                <c:pt idx="84">
                  <c:v>-34.296370474120103</c:v>
                </c:pt>
                <c:pt idx="85">
                  <c:v>-35.736613506128997</c:v>
                </c:pt>
                <c:pt idx="86">
                  <c:v>-36.1544251684183</c:v>
                </c:pt>
                <c:pt idx="87">
                  <c:v>-45.636358923876202</c:v>
                </c:pt>
                <c:pt idx="88">
                  <c:v>-35.833530649336602</c:v>
                </c:pt>
                <c:pt idx="89">
                  <c:v>-32.097277320984297</c:v>
                </c:pt>
              </c:numCache>
            </c:numRef>
          </c:xVal>
          <c:yVal>
            <c:numRef>
              <c:f>'Stars-Photo 2'!$D$2:$D$91</c:f>
              <c:numCache>
                <c:formatCode>General</c:formatCode>
                <c:ptCount val="90"/>
                <c:pt idx="0">
                  <c:v>-2.86702686777716</c:v>
                </c:pt>
                <c:pt idx="1">
                  <c:v>1.55510691394336</c:v>
                </c:pt>
                <c:pt idx="2">
                  <c:v>3.93385575747741E-2</c:v>
                </c:pt>
                <c:pt idx="3">
                  <c:v>6.6746518906181702</c:v>
                </c:pt>
                <c:pt idx="4">
                  <c:v>4.7766967434652798</c:v>
                </c:pt>
                <c:pt idx="5">
                  <c:v>8.1005821737160097</c:v>
                </c:pt>
                <c:pt idx="6">
                  <c:v>-3.6640858862268999</c:v>
                </c:pt>
                <c:pt idx="7">
                  <c:v>-3.3934943858964699</c:v>
                </c:pt>
                <c:pt idx="8">
                  <c:v>-5.4535705904129701</c:v>
                </c:pt>
                <c:pt idx="9">
                  <c:v>-6.9185606140454103</c:v>
                </c:pt>
                <c:pt idx="10">
                  <c:v>9.2521658741000508</c:v>
                </c:pt>
                <c:pt idx="11">
                  <c:v>-0.10509598364945</c:v>
                </c:pt>
                <c:pt idx="12">
                  <c:v>-1.7315364247284399</c:v>
                </c:pt>
                <c:pt idx="13">
                  <c:v>-2.3125450184021399</c:v>
                </c:pt>
                <c:pt idx="14">
                  <c:v>4.1154984380294497</c:v>
                </c:pt>
                <c:pt idx="15">
                  <c:v>2.27523088811866</c:v>
                </c:pt>
                <c:pt idx="16">
                  <c:v>-1.9332050698680401</c:v>
                </c:pt>
                <c:pt idx="17">
                  <c:v>3.8764393651194502</c:v>
                </c:pt>
                <c:pt idx="18">
                  <c:v>2.8988168193941002</c:v>
                </c:pt>
                <c:pt idx="19">
                  <c:v>-5.64178253404594</c:v>
                </c:pt>
                <c:pt idx="20">
                  <c:v>-5.0087318471208002</c:v>
                </c:pt>
                <c:pt idx="21">
                  <c:v>0.87711611622188701</c:v>
                </c:pt>
                <c:pt idx="22">
                  <c:v>1.07394690593131</c:v>
                </c:pt>
                <c:pt idx="23">
                  <c:v>-9.1888326547676407</c:v>
                </c:pt>
                <c:pt idx="24">
                  <c:v>-7.0641295089903302</c:v>
                </c:pt>
                <c:pt idx="25">
                  <c:v>-7.0993018246131303</c:v>
                </c:pt>
                <c:pt idx="26">
                  <c:v>-1.0113511950793701</c:v>
                </c:pt>
                <c:pt idx="27">
                  <c:v>3.9445370112365299</c:v>
                </c:pt>
                <c:pt idx="28">
                  <c:v>14.8166357355359</c:v>
                </c:pt>
                <c:pt idx="29">
                  <c:v>24.115837325826298</c:v>
                </c:pt>
                <c:pt idx="30">
                  <c:v>28.512287022852199</c:v>
                </c:pt>
                <c:pt idx="31">
                  <c:v>31.103764955503401</c:v>
                </c:pt>
                <c:pt idx="32">
                  <c:v>24.062741653060002</c:v>
                </c:pt>
                <c:pt idx="33">
                  <c:v>19.6954528811637</c:v>
                </c:pt>
                <c:pt idx="34">
                  <c:v>28.252821991833599</c:v>
                </c:pt>
                <c:pt idx="35">
                  <c:v>32.4807619715464</c:v>
                </c:pt>
                <c:pt idx="36">
                  <c:v>30.562952265436799</c:v>
                </c:pt>
                <c:pt idx="37">
                  <c:v>31.162225027882801</c:v>
                </c:pt>
                <c:pt idx="38">
                  <c:v>28.8487882936852</c:v>
                </c:pt>
                <c:pt idx="39">
                  <c:v>22.125930957107599</c:v>
                </c:pt>
                <c:pt idx="40">
                  <c:v>24.5356925532557</c:v>
                </c:pt>
                <c:pt idx="41">
                  <c:v>12.4349700747825</c:v>
                </c:pt>
                <c:pt idx="42">
                  <c:v>22.517424062806999</c:v>
                </c:pt>
                <c:pt idx="43">
                  <c:v>27.918159450168599</c:v>
                </c:pt>
                <c:pt idx="44">
                  <c:v>21.3925668498647</c:v>
                </c:pt>
                <c:pt idx="45">
                  <c:v>21.1654355403792</c:v>
                </c:pt>
                <c:pt idx="46">
                  <c:v>16.797712671693901</c:v>
                </c:pt>
                <c:pt idx="47">
                  <c:v>28.071914508851901</c:v>
                </c:pt>
                <c:pt idx="48">
                  <c:v>22.884339076884299</c:v>
                </c:pt>
                <c:pt idx="49">
                  <c:v>30.2070101005448</c:v>
                </c:pt>
                <c:pt idx="50">
                  <c:v>30.109376651672999</c:v>
                </c:pt>
                <c:pt idx="51">
                  <c:v>14.7142032444488</c:v>
                </c:pt>
                <c:pt idx="52">
                  <c:v>25.608259915605402</c:v>
                </c:pt>
                <c:pt idx="53">
                  <c:v>17.544078758413999</c:v>
                </c:pt>
                <c:pt idx="54">
                  <c:v>23.540840815534501</c:v>
                </c:pt>
                <c:pt idx="55">
                  <c:v>19.593002320204501</c:v>
                </c:pt>
                <c:pt idx="56">
                  <c:v>28.322354639842199</c:v>
                </c:pt>
                <c:pt idx="57">
                  <c:v>16.436404202605701</c:v>
                </c:pt>
                <c:pt idx="58">
                  <c:v>15.241896889068499</c:v>
                </c:pt>
                <c:pt idx="59">
                  <c:v>28.541015058481101</c:v>
                </c:pt>
                <c:pt idx="60">
                  <c:v>16.839363412451501</c:v>
                </c:pt>
                <c:pt idx="61">
                  <c:v>12.1045541212644</c:v>
                </c:pt>
                <c:pt idx="62">
                  <c:v>6.8162071664714796</c:v>
                </c:pt>
                <c:pt idx="63">
                  <c:v>11.6631851273841</c:v>
                </c:pt>
                <c:pt idx="64">
                  <c:v>3.1790423189609198</c:v>
                </c:pt>
                <c:pt idx="65">
                  <c:v>7.0512313106777196</c:v>
                </c:pt>
                <c:pt idx="66">
                  <c:v>6.3728277578529298</c:v>
                </c:pt>
                <c:pt idx="67">
                  <c:v>3.3555107799100599</c:v>
                </c:pt>
                <c:pt idx="68">
                  <c:v>-5.57340351329466</c:v>
                </c:pt>
                <c:pt idx="69">
                  <c:v>-6.9050626769145698</c:v>
                </c:pt>
                <c:pt idx="70">
                  <c:v>4.7666139819344702</c:v>
                </c:pt>
                <c:pt idx="71">
                  <c:v>5.5089854909219902</c:v>
                </c:pt>
                <c:pt idx="72">
                  <c:v>6.9198047289584999</c:v>
                </c:pt>
                <c:pt idx="73">
                  <c:v>17.652958423912199</c:v>
                </c:pt>
                <c:pt idx="74">
                  <c:v>-5.2807860690035104</c:v>
                </c:pt>
                <c:pt idx="75">
                  <c:v>-17.087293817241999</c:v>
                </c:pt>
                <c:pt idx="76">
                  <c:v>3.6283344021658399</c:v>
                </c:pt>
                <c:pt idx="77">
                  <c:v>-2.59179917103625</c:v>
                </c:pt>
                <c:pt idx="78">
                  <c:v>11.291356553590299</c:v>
                </c:pt>
                <c:pt idx="79">
                  <c:v>7.0485227767854601</c:v>
                </c:pt>
                <c:pt idx="80">
                  <c:v>-18.6419353598124</c:v>
                </c:pt>
                <c:pt idx="81">
                  <c:v>6.5952501680517299</c:v>
                </c:pt>
                <c:pt idx="82">
                  <c:v>19.887509043644901</c:v>
                </c:pt>
                <c:pt idx="83">
                  <c:v>-6.4923248972255196</c:v>
                </c:pt>
                <c:pt idx="84">
                  <c:v>17.386478046462699</c:v>
                </c:pt>
                <c:pt idx="85">
                  <c:v>21.366300225113299</c:v>
                </c:pt>
                <c:pt idx="86">
                  <c:v>20.5523092171583</c:v>
                </c:pt>
                <c:pt idx="87">
                  <c:v>-18.6420930810093</c:v>
                </c:pt>
                <c:pt idx="88">
                  <c:v>20.426462010505201</c:v>
                </c:pt>
                <c:pt idx="89">
                  <c:v>20.513274081266601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0-46AB-BD5A-724763B30A5B}"/>
            </c:ext>
          </c:extLst>
        </c:ser>
        <c:ser>
          <c:idx val="1"/>
          <c:order val="1"/>
          <c:tx>
            <c:v>Photo 2 locations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6.2706270627062771E-2"/>
                  <c:y val="-0.1835463782366437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bg1"/>
                        </a:solidFill>
                      </a:rPr>
                      <a:t>Starlink Train</a:t>
                    </a:r>
                  </a:p>
                </c:rich>
              </c:tx>
              <c:spPr>
                <a:solidFill>
                  <a:srgbClr val="FF0000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92814"/>
                        <a:gd name="adj2" fmla="val 49134"/>
                        <a:gd name="adj3" fmla="val 306581"/>
                        <a:gd name="adj4" fmla="val 38286"/>
                      </a:avLst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7-1ED0-46AB-BD5A-724763B30A5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1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'output-photo 2'!$N$60:$N$111</c:f>
              <c:numCache>
                <c:formatCode>General</c:formatCode>
                <c:ptCount val="52"/>
                <c:pt idx="0">
                  <c:v>-3.3796591303276702</c:v>
                </c:pt>
                <c:pt idx="1">
                  <c:v>-3.3373893311412601</c:v>
                </c:pt>
                <c:pt idx="2">
                  <c:v>-3.38450822910744</c:v>
                </c:pt>
                <c:pt idx="3">
                  <c:v>-3.3313602034163101</c:v>
                </c:pt>
                <c:pt idx="4">
                  <c:v>-3.2807196928567599</c:v>
                </c:pt>
                <c:pt idx="5">
                  <c:v>-3.3752249857439298</c:v>
                </c:pt>
                <c:pt idx="6">
                  <c:v>-3.5196095017187399</c:v>
                </c:pt>
                <c:pt idx="7">
                  <c:v>-3.4748724862851099</c:v>
                </c:pt>
                <c:pt idx="8">
                  <c:v>-3.4514948377528398</c:v>
                </c:pt>
                <c:pt idx="9">
                  <c:v>-3.4210559328708201</c:v>
                </c:pt>
                <c:pt idx="10">
                  <c:v>-3.49980547877544</c:v>
                </c:pt>
                <c:pt idx="11">
                  <c:v>-3.0266564884402301</c:v>
                </c:pt>
                <c:pt idx="12">
                  <c:v>-3.57713020258503</c:v>
                </c:pt>
                <c:pt idx="13">
                  <c:v>-3.4530214035008</c:v>
                </c:pt>
                <c:pt idx="14">
                  <c:v>-3.62391565603011</c:v>
                </c:pt>
                <c:pt idx="15">
                  <c:v>-3.54269521499686</c:v>
                </c:pt>
                <c:pt idx="16">
                  <c:v>-3.57703086409742</c:v>
                </c:pt>
                <c:pt idx="17">
                  <c:v>-3.6432704056230998</c:v>
                </c:pt>
                <c:pt idx="18">
                  <c:v>-3.7373121700412502</c:v>
                </c:pt>
                <c:pt idx="19">
                  <c:v>-3.8534268622346</c:v>
                </c:pt>
                <c:pt idx="20">
                  <c:v>-2.9389357166857302</c:v>
                </c:pt>
                <c:pt idx="21">
                  <c:v>-3.6129199199705102</c:v>
                </c:pt>
                <c:pt idx="22">
                  <c:v>-3.82489272193436</c:v>
                </c:pt>
                <c:pt idx="23">
                  <c:v>-3.9770382876241301</c:v>
                </c:pt>
                <c:pt idx="24">
                  <c:v>-3.8329465236809299</c:v>
                </c:pt>
                <c:pt idx="25">
                  <c:v>-3.70481557807032</c:v>
                </c:pt>
                <c:pt idx="26">
                  <c:v>-3.6693060711149199</c:v>
                </c:pt>
                <c:pt idx="27">
                  <c:v>-2.9890314279286301</c:v>
                </c:pt>
                <c:pt idx="28">
                  <c:v>-3.0015958041470099</c:v>
                </c:pt>
                <c:pt idx="29">
                  <c:v>-3.70605397035296</c:v>
                </c:pt>
                <c:pt idx="30">
                  <c:v>-3.0351427570471499</c:v>
                </c:pt>
                <c:pt idx="31">
                  <c:v>-3.7861521581234201</c:v>
                </c:pt>
                <c:pt idx="32">
                  <c:v>-3.2519836040303698</c:v>
                </c:pt>
                <c:pt idx="33">
                  <c:v>-3.2157892174683398</c:v>
                </c:pt>
                <c:pt idx="34">
                  <c:v>-3.4594709969648698</c:v>
                </c:pt>
                <c:pt idx="35">
                  <c:v>-3.7524706387586302</c:v>
                </c:pt>
                <c:pt idx="36">
                  <c:v>-3.7717135783015099</c:v>
                </c:pt>
                <c:pt idx="37">
                  <c:v>-3.5710335567254101</c:v>
                </c:pt>
                <c:pt idx="38">
                  <c:v>-3.0919422449368801</c:v>
                </c:pt>
                <c:pt idx="39">
                  <c:v>-3.2881899397719598</c:v>
                </c:pt>
                <c:pt idx="40">
                  <c:v>-3.11117815916292</c:v>
                </c:pt>
                <c:pt idx="41">
                  <c:v>-3.21830710968448</c:v>
                </c:pt>
                <c:pt idx="42">
                  <c:v>-3.0621610282030001</c:v>
                </c:pt>
                <c:pt idx="43">
                  <c:v>-3.1451265936317299</c:v>
                </c:pt>
                <c:pt idx="44">
                  <c:v>-3.7233330446819002</c:v>
                </c:pt>
                <c:pt idx="45">
                  <c:v>-3.3235706552289499</c:v>
                </c:pt>
                <c:pt idx="46">
                  <c:v>-3.2347414276142099</c:v>
                </c:pt>
                <c:pt idx="47">
                  <c:v>-3.13625280977609</c:v>
                </c:pt>
                <c:pt idx="48">
                  <c:v>-3.0870464144111001</c:v>
                </c:pt>
                <c:pt idx="49">
                  <c:v>-3.2627580433861199</c:v>
                </c:pt>
                <c:pt idx="50">
                  <c:v>-3.0625416022510898</c:v>
                </c:pt>
                <c:pt idx="51">
                  <c:v>-3.15365602572771</c:v>
                </c:pt>
              </c:numCache>
            </c:numRef>
          </c:xVal>
          <c:yVal>
            <c:numRef>
              <c:f>'output-photo 2'!$O$60:$O$111</c:f>
              <c:numCache>
                <c:formatCode>General</c:formatCode>
                <c:ptCount val="52"/>
                <c:pt idx="0">
                  <c:v>1.8341718231097599</c:v>
                </c:pt>
                <c:pt idx="1">
                  <c:v>1.8270666635070001</c:v>
                </c:pt>
                <c:pt idx="2">
                  <c:v>1.8340658746752601</c:v>
                </c:pt>
                <c:pt idx="3">
                  <c:v>1.82571373899726</c:v>
                </c:pt>
                <c:pt idx="4">
                  <c:v>1.81645057972818</c:v>
                </c:pt>
                <c:pt idx="5">
                  <c:v>1.83384648357097</c:v>
                </c:pt>
                <c:pt idx="6">
                  <c:v>1.85835466937905</c:v>
                </c:pt>
                <c:pt idx="7">
                  <c:v>1.8506545923154401</c:v>
                </c:pt>
                <c:pt idx="8">
                  <c:v>1.84637186651633</c:v>
                </c:pt>
                <c:pt idx="9">
                  <c:v>1.8412133916067499</c:v>
                </c:pt>
                <c:pt idx="10">
                  <c:v>1.8547253435433999</c:v>
                </c:pt>
                <c:pt idx="11">
                  <c:v>1.7730974268006801</c:v>
                </c:pt>
                <c:pt idx="12">
                  <c:v>1.8681723885568999</c:v>
                </c:pt>
                <c:pt idx="13">
                  <c:v>1.8467643685308099</c:v>
                </c:pt>
                <c:pt idx="14">
                  <c:v>1.87609725888968</c:v>
                </c:pt>
                <c:pt idx="15">
                  <c:v>1.8620889542694301</c:v>
                </c:pt>
                <c:pt idx="16">
                  <c:v>1.86747968729013</c:v>
                </c:pt>
                <c:pt idx="17">
                  <c:v>1.8790166063876499</c:v>
                </c:pt>
                <c:pt idx="18">
                  <c:v>1.8954638780247499</c:v>
                </c:pt>
                <c:pt idx="19">
                  <c:v>1.91512295679845</c:v>
                </c:pt>
                <c:pt idx="20">
                  <c:v>1.75802085392749</c:v>
                </c:pt>
                <c:pt idx="21">
                  <c:v>1.8743259995463599</c:v>
                </c:pt>
                <c:pt idx="22">
                  <c:v>1.9103978124116701</c:v>
                </c:pt>
                <c:pt idx="23">
                  <c:v>1.9359526414275801</c:v>
                </c:pt>
                <c:pt idx="24">
                  <c:v>1.9119480473850801</c:v>
                </c:pt>
                <c:pt idx="25">
                  <c:v>1.8898033974905499</c:v>
                </c:pt>
                <c:pt idx="26">
                  <c:v>1.8837509119290501</c:v>
                </c:pt>
                <c:pt idx="27">
                  <c:v>1.7666652712514901</c:v>
                </c:pt>
                <c:pt idx="28">
                  <c:v>1.7688844146082701</c:v>
                </c:pt>
                <c:pt idx="29">
                  <c:v>1.8900490400929899</c:v>
                </c:pt>
                <c:pt idx="30">
                  <c:v>1.7746099963758799</c:v>
                </c:pt>
                <c:pt idx="31">
                  <c:v>1.90393041170356</c:v>
                </c:pt>
                <c:pt idx="32">
                  <c:v>1.8123765251500099</c:v>
                </c:pt>
                <c:pt idx="33">
                  <c:v>1.8061911626362901</c:v>
                </c:pt>
                <c:pt idx="34">
                  <c:v>1.84569778566765</c:v>
                </c:pt>
                <c:pt idx="35">
                  <c:v>1.8981475427532899</c:v>
                </c:pt>
                <c:pt idx="36">
                  <c:v>1.90081999468414</c:v>
                </c:pt>
                <c:pt idx="37">
                  <c:v>1.86717204602488</c:v>
                </c:pt>
                <c:pt idx="38">
                  <c:v>1.7843118992460401</c:v>
                </c:pt>
                <c:pt idx="39">
                  <c:v>1.81862476630069</c:v>
                </c:pt>
                <c:pt idx="40">
                  <c:v>1.78649828163628</c:v>
                </c:pt>
                <c:pt idx="41">
                  <c:v>1.8065549343259999</c:v>
                </c:pt>
                <c:pt idx="42">
                  <c:v>1.7798346202859201</c:v>
                </c:pt>
                <c:pt idx="43">
                  <c:v>1.7924733443026999</c:v>
                </c:pt>
                <c:pt idx="44">
                  <c:v>1.8921068511260599</c:v>
                </c:pt>
                <c:pt idx="45">
                  <c:v>1.82466609327616</c:v>
                </c:pt>
                <c:pt idx="46">
                  <c:v>1.8093296476835601</c:v>
                </c:pt>
                <c:pt idx="47">
                  <c:v>1.7923579710283799</c:v>
                </c:pt>
                <c:pt idx="48">
                  <c:v>1.7838141193372501</c:v>
                </c:pt>
                <c:pt idx="49">
                  <c:v>1.8141901960005</c:v>
                </c:pt>
                <c:pt idx="50">
                  <c:v>1.77938622857849</c:v>
                </c:pt>
                <c:pt idx="51">
                  <c:v>1.79520664864524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D0-46AB-BD5A-724763B3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73727"/>
        <c:axId val="184391855"/>
      </c:scatterChart>
      <c:valAx>
        <c:axId val="176273727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Look angle (deg)</a:t>
                </a:r>
              </a:p>
            </c:rich>
          </c:tx>
          <c:layout>
            <c:manualLayout>
              <c:xMode val="edge"/>
              <c:yMode val="edge"/>
              <c:x val="0.40974000155921098"/>
              <c:y val="0.92248443133398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1855"/>
        <c:crosses val="autoZero"/>
        <c:crossBetween val="midCat"/>
      </c:valAx>
      <c:valAx>
        <c:axId val="184391855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</a:rPr>
                  <a:t>Elevation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0</xdr:row>
      <xdr:rowOff>175259</xdr:rowOff>
    </xdr:from>
    <xdr:to>
      <xdr:col>22</xdr:col>
      <xdr:colOff>510988</xdr:colOff>
      <xdr:row>27</xdr:row>
      <xdr:rowOff>179293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909C7-EC93-4D56-8214-982E69F98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0.69505</cdr:x>
      <cdr:y>0.11837</cdr:y>
    </cdr:from>
    <cdr:to>
      <cdr:x>0.95052</cdr:x>
      <cdr:y>0.48067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B927AC42-3813-4FD2-3E0E-637BD25EC68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349240" y="502920"/>
          <a:ext cx="1966130" cy="153937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264011</xdr:colOff>
      <xdr:row>0</xdr:row>
      <xdr:rowOff>152400</xdr:rowOff>
    </xdr:from>
    <xdr:to>
      <xdr:col>21</xdr:col>
      <xdr:colOff>35411</xdr:colOff>
      <xdr:row>24</xdr:row>
      <xdr:rowOff>12103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9594E7-E14B-FA4A-F19B-4D5A2364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0.69505</cdr:x>
      <cdr:y>0.09644</cdr:y>
    </cdr:from>
    <cdr:to>
      <cdr:x>0.95052</cdr:x>
      <cdr:y>0.48979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4C741EC5-4727-08BF-8FAB-680CD5E5E53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349240" y="409745"/>
          <a:ext cx="1966130" cy="167126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404529</xdr:colOff>
      <xdr:row>21</xdr:row>
      <xdr:rowOff>7953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3FD1C5-861A-A99B-ACF1-310A185F3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19729" cy="3848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quora.com/What-are-the-dimensions-of-a-Starlink-satellite-compared-to-existing-internet-satelli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abSelected="1" topLeftCell="A34" zoomScaleNormal="100" workbookViewId="0">
      <selection activeCell="B55" sqref="B55:C56"/>
    </sheetView>
  </sheetViews>
  <sheetFormatPr defaultRowHeight="14.4" x14ac:dyDescent="0.3"/>
  <cols>
    <col min="1" max="1" width="37.21875" customWidth="1"/>
    <col min="2" max="2" width="12.109375" customWidth="1"/>
    <col min="3" max="3" width="12" customWidth="1"/>
  </cols>
  <sheetData>
    <row r="1" spans="1:3" ht="28.2" customHeight="1" x14ac:dyDescent="0.3">
      <c r="A1" s="7" t="s">
        <v>179</v>
      </c>
      <c r="B1" s="6" t="s">
        <v>189</v>
      </c>
      <c r="C1" s="6" t="s">
        <v>190</v>
      </c>
    </row>
    <row r="2" spans="1:3" x14ac:dyDescent="0.3">
      <c r="A2" s="25" t="s">
        <v>180</v>
      </c>
      <c r="B2" s="26"/>
      <c r="C2" s="27"/>
    </row>
    <row r="3" spans="1:3" x14ac:dyDescent="0.3">
      <c r="A3" s="3" t="s">
        <v>118</v>
      </c>
      <c r="B3" s="3">
        <f>ROUND('output-photo 1'!$E$2,2)</f>
        <v>1.1200000000000001</v>
      </c>
      <c r="C3" s="3">
        <f>ROUND('output-photo 2'!$E$2,2)</f>
        <v>1.05</v>
      </c>
    </row>
    <row r="4" spans="1:3" x14ac:dyDescent="0.3">
      <c r="A4" s="3" t="s">
        <v>119</v>
      </c>
      <c r="B4" s="3">
        <f>ROUND(2*B8*TAN((B3/2)*PI()/180),2)</f>
        <v>30.78</v>
      </c>
      <c r="C4" s="3">
        <f>ROUND(2*C8*TAN((C3/2)*PI()/180),2)</f>
        <v>29.8</v>
      </c>
    </row>
    <row r="5" spans="1:3" x14ac:dyDescent="0.3">
      <c r="A5" s="3" t="s">
        <v>120</v>
      </c>
      <c r="B5" s="3">
        <f>ROUND(B4/1.609,2)</f>
        <v>19.13</v>
      </c>
      <c r="C5" s="3">
        <f>ROUND(C4/1.609,2)</f>
        <v>18.52</v>
      </c>
    </row>
    <row r="6" spans="1:3" x14ac:dyDescent="0.3">
      <c r="A6" s="3" t="s">
        <v>121</v>
      </c>
      <c r="B6" s="3">
        <f>ROUND(2*30*TAN((B3/2)*PI()/180),2)</f>
        <v>0.59</v>
      </c>
      <c r="C6" s="3">
        <f>ROUND(2*30*TAN((C3/2)*PI()/180),2)</f>
        <v>0.55000000000000004</v>
      </c>
    </row>
    <row r="7" spans="1:3" x14ac:dyDescent="0.3">
      <c r="A7" s="3" t="s">
        <v>122</v>
      </c>
      <c r="B7" s="3">
        <f>ROUND(AVERAGE('output-photo 1'!$C$7:$C$58),2)</f>
        <v>31.92</v>
      </c>
      <c r="C7" s="3">
        <f>ROUND(AVERAGE('output-photo 2'!$C$7:$C$58),2)</f>
        <v>31.95</v>
      </c>
    </row>
    <row r="8" spans="1:3" x14ac:dyDescent="0.3">
      <c r="A8" s="3" t="s">
        <v>123</v>
      </c>
      <c r="B8" s="3">
        <f>ROUND(MIN('output-photo 1'!$H$7:$H$58),1)</f>
        <v>1574.4</v>
      </c>
      <c r="C8" s="3">
        <f>ROUND(MIN('output-photo 2'!$H$7:$H$58),1)</f>
        <v>1626.2</v>
      </c>
    </row>
    <row r="9" spans="1:3" x14ac:dyDescent="0.3">
      <c r="A9" s="3" t="s">
        <v>125</v>
      </c>
      <c r="B9" s="3">
        <f>ROUND(B8/1.609,2)</f>
        <v>978.5</v>
      </c>
      <c r="C9" s="3">
        <f>ROUND(C8/1.609,2)</f>
        <v>1010.69</v>
      </c>
    </row>
    <row r="10" spans="1:3" x14ac:dyDescent="0.3">
      <c r="A10" s="3" t="s">
        <v>124</v>
      </c>
      <c r="B10" s="3">
        <f>ROUND(MAX('output-photo 1'!$H$7:$H$58),1)</f>
        <v>1590.5</v>
      </c>
      <c r="C10" s="3">
        <f>ROUND(MAX('output-photo 2'!$H$7:$H$58),1)</f>
        <v>1644.1</v>
      </c>
    </row>
    <row r="11" spans="1:3" x14ac:dyDescent="0.3">
      <c r="A11" s="5" t="s">
        <v>160</v>
      </c>
      <c r="B11" s="5">
        <f>ROUND(B10/1.609,2)</f>
        <v>988.5</v>
      </c>
      <c r="C11" s="5">
        <f>ROUND(C10/1.609,2)</f>
        <v>1021.81</v>
      </c>
    </row>
    <row r="12" spans="1:3" x14ac:dyDescent="0.3">
      <c r="A12" s="3" t="s">
        <v>185</v>
      </c>
      <c r="B12" s="3">
        <f>ROUND(MAX('output-photo 1'!$N$7:$N$58),2)</f>
        <v>-7.42</v>
      </c>
      <c r="C12" s="3">
        <f>ROUND(MAX('output-photo 2'!$N$7:$N$58),2)</f>
        <v>-3.75</v>
      </c>
    </row>
    <row r="13" spans="1:3" x14ac:dyDescent="0.3">
      <c r="A13" s="3" t="s">
        <v>186</v>
      </c>
      <c r="B13" s="3">
        <f>ROUND(MIN('output-photo 1'!$N$7:$N$58),2)</f>
        <v>-8.5299999999999994</v>
      </c>
      <c r="C13" s="3">
        <f>ROUND(MIN('output-photo 2'!$N$7:$N$58),2)</f>
        <v>-4.79</v>
      </c>
    </row>
    <row r="14" spans="1:3" x14ac:dyDescent="0.3">
      <c r="A14" s="3" t="s">
        <v>183</v>
      </c>
      <c r="B14" s="3">
        <f>ROUND(AVERAGE('output-photo 1'!$N$7:$N$58),2)</f>
        <v>-7.93</v>
      </c>
      <c r="C14" s="3">
        <f>ROUND(AVERAGE('output-photo 2'!$N$7:$N$58),2)</f>
        <v>-4.2300000000000004</v>
      </c>
    </row>
    <row r="15" spans="1:3" x14ac:dyDescent="0.3">
      <c r="A15" s="3" t="s">
        <v>187</v>
      </c>
      <c r="B15" s="3">
        <f>ROUND(MAX('output-photo 1'!$O$7:$O$58),2)</f>
        <v>2.41</v>
      </c>
      <c r="C15" s="3">
        <f>ROUND(MAX('output-photo 2'!$O$7:$O$58),2)</f>
        <v>1.9</v>
      </c>
    </row>
    <row r="16" spans="1:3" x14ac:dyDescent="0.3">
      <c r="A16" s="3" t="s">
        <v>188</v>
      </c>
      <c r="B16" s="3">
        <f>ROUND(MIN('output-photo 1'!$O$7:$O$58),2)</f>
        <v>2.2400000000000002</v>
      </c>
      <c r="C16" s="3">
        <f>ROUND(MIN('output-photo 2'!$O$7:$O$58),2)</f>
        <v>1.72</v>
      </c>
    </row>
    <row r="17" spans="1:3" x14ac:dyDescent="0.3">
      <c r="A17" s="3" t="s">
        <v>184</v>
      </c>
      <c r="B17" s="3">
        <f>ROUND(AVERAGE('output-photo 1'!$O$7:$O$58),2)</f>
        <v>2.3199999999999998</v>
      </c>
      <c r="C17" s="3">
        <f>ROUND(AVERAGE('output-photo 2'!$O$7:$O$58),2)</f>
        <v>1.8</v>
      </c>
    </row>
    <row r="18" spans="1:3" x14ac:dyDescent="0.3">
      <c r="A18" s="17" t="s">
        <v>322</v>
      </c>
      <c r="B18" s="24">
        <f>ROUND(SQRT((B14-C14)^2+(B16-C16)^2),2)</f>
        <v>3.74</v>
      </c>
      <c r="C18" s="24"/>
    </row>
    <row r="19" spans="1:3" x14ac:dyDescent="0.3">
      <c r="A19" s="17" t="s">
        <v>321</v>
      </c>
      <c r="B19" s="24">
        <f>ROUND(B18/16,2)</f>
        <v>0.23</v>
      </c>
      <c r="C19" s="24"/>
    </row>
    <row r="20" spans="1:3" x14ac:dyDescent="0.3">
      <c r="A20" s="25" t="s">
        <v>181</v>
      </c>
      <c r="B20" s="26"/>
      <c r="C20" s="27"/>
    </row>
    <row r="21" spans="1:3" x14ac:dyDescent="0.3">
      <c r="A21" s="3" t="s">
        <v>118</v>
      </c>
      <c r="B21" s="3">
        <f>ROUND('output-photo 1'!$E$3,2)</f>
        <v>1.1200000000000001</v>
      </c>
      <c r="C21" s="3">
        <f>ROUND('output-photo 2'!$E$3,2)</f>
        <v>1.05</v>
      </c>
    </row>
    <row r="22" spans="1:3" x14ac:dyDescent="0.3">
      <c r="A22" s="3" t="s">
        <v>119</v>
      </c>
      <c r="B22" s="3">
        <f>ROUND(2*B26*TAN((B21/2)*PI()/180),2)</f>
        <v>30.7</v>
      </c>
      <c r="C22" s="3">
        <f>ROUND(2*C26*TAN((C21/2)*PI()/180),2)</f>
        <v>29.74</v>
      </c>
    </row>
    <row r="23" spans="1:3" x14ac:dyDescent="0.3">
      <c r="A23" s="3" t="s">
        <v>120</v>
      </c>
      <c r="B23" s="3">
        <f>ROUND(B22/1.609,2)</f>
        <v>19.079999999999998</v>
      </c>
      <c r="C23" s="3">
        <f>ROUND(C22/1.609,2)</f>
        <v>18.48</v>
      </c>
    </row>
    <row r="24" spans="1:3" x14ac:dyDescent="0.3">
      <c r="A24" s="3" t="s">
        <v>121</v>
      </c>
      <c r="B24" s="3">
        <f>ROUND(2*30*TAN((B21/2)*PI()/180),2)</f>
        <v>0.59</v>
      </c>
      <c r="C24" s="3">
        <f>ROUND(2*30*TAN((C21/2)*PI()/180),2)</f>
        <v>0.55000000000000004</v>
      </c>
    </row>
    <row r="25" spans="1:3" x14ac:dyDescent="0.3">
      <c r="A25" s="3" t="s">
        <v>122</v>
      </c>
      <c r="B25" s="3">
        <f>ROUND(AVERAGE('output-photo 1'!$C$60:$C$111),2)</f>
        <v>31.93</v>
      </c>
      <c r="C25" s="3">
        <f>ROUND(AVERAGE('output-photo 2'!$C$60:$C$111),2)</f>
        <v>31.97</v>
      </c>
    </row>
    <row r="26" spans="1:3" x14ac:dyDescent="0.3">
      <c r="A26" s="3" t="s">
        <v>123</v>
      </c>
      <c r="B26" s="3">
        <f>ROUND(MIN('output-photo 1'!$H$60:$H$111),1)</f>
        <v>1570.6</v>
      </c>
      <c r="C26" s="3">
        <f>ROUND(MIN('output-photo 2'!$H$60:$H$111),1)</f>
        <v>1622.7</v>
      </c>
    </row>
    <row r="27" spans="1:3" x14ac:dyDescent="0.3">
      <c r="A27" s="3" t="s">
        <v>125</v>
      </c>
      <c r="B27" s="3">
        <f>ROUND(B26/1.609,2)</f>
        <v>976.13</v>
      </c>
      <c r="C27" s="3">
        <f>ROUND(C26/1.609,2)</f>
        <v>1008.51</v>
      </c>
    </row>
    <row r="28" spans="1:3" x14ac:dyDescent="0.3">
      <c r="A28" s="3" t="s">
        <v>124</v>
      </c>
      <c r="B28" s="3">
        <f>ROUND(MAX('output-photo 1'!$H$60:$H$111),1)</f>
        <v>1586.7</v>
      </c>
      <c r="C28" s="3">
        <f>ROUND(MAX('output-photo 2'!$H$60:$H$111),1)</f>
        <v>1640.6</v>
      </c>
    </row>
    <row r="29" spans="1:3" x14ac:dyDescent="0.3">
      <c r="A29" s="3" t="s">
        <v>160</v>
      </c>
      <c r="B29" s="3">
        <f>ROUND(B28/1.609,2)</f>
        <v>986.14</v>
      </c>
      <c r="C29" s="3">
        <f>ROUND(C28/1.609,2)</f>
        <v>1019.64</v>
      </c>
    </row>
    <row r="30" spans="1:3" x14ac:dyDescent="0.3">
      <c r="A30" s="3" t="s">
        <v>185</v>
      </c>
      <c r="B30" s="3">
        <f>ROUND(MAX('output-photo 1'!$N$60:$N$111),2)</f>
        <v>-6.66</v>
      </c>
      <c r="C30" s="3">
        <f>ROUND(MAX('output-photo 2'!$N$60:$N$111),2)</f>
        <v>-2.94</v>
      </c>
    </row>
    <row r="31" spans="1:3" x14ac:dyDescent="0.3">
      <c r="A31" s="3" t="s">
        <v>186</v>
      </c>
      <c r="B31" s="3">
        <f>ROUND(MIN('output-photo 1'!$N$60:$N$111),2)</f>
        <v>-7.77</v>
      </c>
      <c r="C31" s="3">
        <f>ROUND(MIN('output-photo 2'!$N$60:$N$111),2)</f>
        <v>-3.98</v>
      </c>
    </row>
    <row r="32" spans="1:3" x14ac:dyDescent="0.3">
      <c r="A32" s="3" t="s">
        <v>183</v>
      </c>
      <c r="B32" s="3">
        <f>ROUND(AVERAGE('output-photo 1'!$N$60:$N$111),2)</f>
        <v>-7.17</v>
      </c>
      <c r="C32" s="3">
        <f>ROUND(AVERAGE('output-photo 2'!$N$60:$N$111),2)</f>
        <v>-3.41</v>
      </c>
    </row>
    <row r="33" spans="1:3" x14ac:dyDescent="0.3">
      <c r="A33" s="3" t="s">
        <v>187</v>
      </c>
      <c r="B33" s="3">
        <f>ROUND(MAX('output-photo 1'!$O$60:$O$111),2)</f>
        <v>2.44</v>
      </c>
      <c r="C33" s="3">
        <f>ROUND(MAX('output-photo 2'!$O$60:$O$111),2)</f>
        <v>1.94</v>
      </c>
    </row>
    <row r="34" spans="1:3" x14ac:dyDescent="0.3">
      <c r="A34" s="3" t="s">
        <v>188</v>
      </c>
      <c r="B34" s="3">
        <f>ROUND(MIN('output-photo 1'!$O$60:$O$111),2)</f>
        <v>2.2799999999999998</v>
      </c>
      <c r="C34" s="3">
        <f>ROUND(MIN('output-photo 2'!$O$60:$O$111),2)</f>
        <v>1.76</v>
      </c>
    </row>
    <row r="35" spans="1:3" x14ac:dyDescent="0.3">
      <c r="A35" s="3" t="s">
        <v>184</v>
      </c>
      <c r="B35" s="3">
        <f>ROUND(AVERAGE('output-photo 1'!$O$60:$O$111),2)</f>
        <v>2.36</v>
      </c>
      <c r="C35" s="3">
        <f>ROUND(AVERAGE('output-photo 2'!$O$60:$O$111),2)</f>
        <v>1.84</v>
      </c>
    </row>
    <row r="36" spans="1:3" x14ac:dyDescent="0.3">
      <c r="A36" s="17" t="s">
        <v>322</v>
      </c>
      <c r="B36" s="22">
        <f>ROUND(SQRT((B32-C32)^2+(B34-C34)^2),2)</f>
        <v>3.8</v>
      </c>
      <c r="C36" s="23"/>
    </row>
    <row r="37" spans="1:3" x14ac:dyDescent="0.3">
      <c r="A37" s="17" t="s">
        <v>321</v>
      </c>
      <c r="B37" s="24">
        <f>ROUND(B36/16,2)</f>
        <v>0.24</v>
      </c>
      <c r="C37" s="24"/>
    </row>
    <row r="38" spans="1:3" ht="7.2" customHeight="1" x14ac:dyDescent="0.3">
      <c r="A38" s="4"/>
      <c r="B38" s="4"/>
      <c r="C38" s="4"/>
    </row>
    <row r="39" spans="1:3" x14ac:dyDescent="0.3">
      <c r="A39" s="25" t="s">
        <v>182</v>
      </c>
      <c r="B39" s="26"/>
      <c r="C39" s="27"/>
    </row>
    <row r="40" spans="1:3" x14ac:dyDescent="0.3">
      <c r="A40" s="3" t="s">
        <v>118</v>
      </c>
      <c r="B40" s="3">
        <f>ROUND('output-photo 1'!$E$4,2)</f>
        <v>1.1200000000000001</v>
      </c>
      <c r="C40" s="3">
        <f>ROUND('output-photo 2'!$E$4,2)</f>
        <v>1.05</v>
      </c>
    </row>
    <row r="41" spans="1:3" x14ac:dyDescent="0.3">
      <c r="A41" s="3" t="s">
        <v>119</v>
      </c>
      <c r="B41" s="3">
        <f>ROUND(2*B45*TAN((B40/2)*PI()/180),2)</f>
        <v>30.7</v>
      </c>
      <c r="C41" s="3">
        <f>ROUND(2*C45*TAN((C40/2)*PI()/180),2)</f>
        <v>29.74</v>
      </c>
    </row>
    <row r="42" spans="1:3" x14ac:dyDescent="0.3">
      <c r="A42" s="3" t="s">
        <v>120</v>
      </c>
      <c r="B42" s="3">
        <f>ROUND(B41/1.609,2)</f>
        <v>19.079999999999998</v>
      </c>
      <c r="C42" s="3">
        <f>ROUND(C41/1.609,2)</f>
        <v>18.48</v>
      </c>
    </row>
    <row r="43" spans="1:3" x14ac:dyDescent="0.3">
      <c r="A43" s="3" t="s">
        <v>121</v>
      </c>
      <c r="B43" s="3">
        <f>ROUND(2*30*TAN((B40/2)*PI()/180),2)</f>
        <v>0.59</v>
      </c>
      <c r="C43" s="3">
        <f>ROUND(2*30*TAN((C40/2)*PI()/180),2)</f>
        <v>0.55000000000000004</v>
      </c>
    </row>
    <row r="44" spans="1:3" x14ac:dyDescent="0.3">
      <c r="A44" s="3" t="s">
        <v>122</v>
      </c>
      <c r="B44" s="3">
        <f>ROUND(AVERAGE('output-photo 1'!$C$113:$C$164),2)</f>
        <v>31.93</v>
      </c>
      <c r="C44" s="3">
        <f>ROUND(AVERAGE('output-photo 2'!$C$113:$C$164),2)</f>
        <v>31.97</v>
      </c>
    </row>
    <row r="45" spans="1:3" x14ac:dyDescent="0.3">
      <c r="A45" s="3" t="s">
        <v>123</v>
      </c>
      <c r="B45" s="3">
        <f>ROUND(MIN('output-photo 1'!$H$113:$H$164),1)</f>
        <v>1570.6</v>
      </c>
      <c r="C45" s="3">
        <f>ROUND(MIN('output-photo 2'!$H$113:$H$164),1)</f>
        <v>1622.6</v>
      </c>
    </row>
    <row r="46" spans="1:3" x14ac:dyDescent="0.3">
      <c r="A46" s="3" t="s">
        <v>125</v>
      </c>
      <c r="B46" s="3">
        <f>ROUND(B45/1.609,2)</f>
        <v>976.13</v>
      </c>
      <c r="C46" s="3">
        <f>ROUND(C45/1.609,2)</f>
        <v>1008.45</v>
      </c>
    </row>
    <row r="47" spans="1:3" x14ac:dyDescent="0.3">
      <c r="A47" s="3" t="s">
        <v>124</v>
      </c>
      <c r="B47" s="3">
        <f>ROUND(MAX('output-photo 1'!$H$113:$H$164),1)</f>
        <v>1586.7</v>
      </c>
      <c r="C47" s="3">
        <f>ROUND(MAX('output-photo 2'!$H$113:$H$164),1)</f>
        <v>1640.6</v>
      </c>
    </row>
    <row r="48" spans="1:3" x14ac:dyDescent="0.3">
      <c r="A48" s="3" t="s">
        <v>160</v>
      </c>
      <c r="B48" s="3">
        <f>ROUND(B47/1.609,2)</f>
        <v>986.14</v>
      </c>
      <c r="C48" s="3">
        <f>ROUND(C47/1.609,2)</f>
        <v>1019.64</v>
      </c>
    </row>
    <row r="49" spans="1:3" x14ac:dyDescent="0.3">
      <c r="A49" s="3" t="s">
        <v>185</v>
      </c>
      <c r="B49" s="3">
        <f>ROUND(MAX('output-photo 1'!$N$113:$N$164),2)</f>
        <v>-6.66</v>
      </c>
      <c r="C49" s="3">
        <f>ROUND(MAX('output-photo 2'!$N$113:$N$164),2)</f>
        <v>-2.94</v>
      </c>
    </row>
    <row r="50" spans="1:3" x14ac:dyDescent="0.3">
      <c r="A50" s="3" t="s">
        <v>186</v>
      </c>
      <c r="B50" s="3">
        <f>ROUND(MIN('output-photo 1'!$N$113:$N$164),2)</f>
        <v>-7.77</v>
      </c>
      <c r="C50" s="3">
        <f>ROUND(MIN('output-photo 2'!$N$113:$N$164),2)</f>
        <v>-3.98</v>
      </c>
    </row>
    <row r="51" spans="1:3" x14ac:dyDescent="0.3">
      <c r="A51" s="3" t="s">
        <v>183</v>
      </c>
      <c r="B51" s="3">
        <f>ROUND(AVERAGE('output-photo 1'!$N$113:$N$164),2)</f>
        <v>-7.17</v>
      </c>
      <c r="C51" s="3">
        <f>ROUND(AVERAGE('output-photo 2'!$N$113:$N$164),2)</f>
        <v>-3.41</v>
      </c>
    </row>
    <row r="52" spans="1:3" x14ac:dyDescent="0.3">
      <c r="A52" s="3" t="s">
        <v>187</v>
      </c>
      <c r="B52" s="3">
        <f>ROUND(MAX('output-photo 1'!$O$113:$O$164),2)</f>
        <v>2.42</v>
      </c>
      <c r="C52" s="3">
        <f>ROUND(MAX('output-photo 2'!$O$113:$O$164),2)</f>
        <v>1.91</v>
      </c>
    </row>
    <row r="53" spans="1:3" x14ac:dyDescent="0.3">
      <c r="A53" s="3" t="s">
        <v>188</v>
      </c>
      <c r="B53" s="3">
        <f>ROUND(MIN('output-photo 1'!$O$113:$O$164),2)</f>
        <v>2.25</v>
      </c>
      <c r="C53" s="3">
        <f>ROUND(MIN('output-photo 2'!$O$113:$O$164),2)</f>
        <v>1.73</v>
      </c>
    </row>
    <row r="54" spans="1:3" x14ac:dyDescent="0.3">
      <c r="A54" s="3" t="s">
        <v>184</v>
      </c>
      <c r="B54" s="3">
        <f>ROUND(AVERAGE('output-photo 1'!$O$113:$O$164),2)</f>
        <v>2.33</v>
      </c>
      <c r="C54" s="3">
        <f>ROUND(AVERAGE('output-photo 2'!$O$113:$O$164),2)</f>
        <v>1.81</v>
      </c>
    </row>
    <row r="55" spans="1:3" x14ac:dyDescent="0.3">
      <c r="A55" s="17" t="s">
        <v>322</v>
      </c>
      <c r="B55" s="22">
        <f>ROUND(SQRT((B51-C51)^2+(B53-C53)^2),2)</f>
        <v>3.8</v>
      </c>
      <c r="C55" s="23"/>
    </row>
    <row r="56" spans="1:3" x14ac:dyDescent="0.3">
      <c r="A56" s="17" t="s">
        <v>321</v>
      </c>
      <c r="B56" s="24">
        <f>ROUND(B55/16,2)</f>
        <v>0.24</v>
      </c>
      <c r="C56" s="24"/>
    </row>
  </sheetData>
  <mergeCells count="9">
    <mergeCell ref="B55:C55"/>
    <mergeCell ref="B19:C19"/>
    <mergeCell ref="B37:C37"/>
    <mergeCell ref="B56:C56"/>
    <mergeCell ref="A2:C2"/>
    <mergeCell ref="A20:C20"/>
    <mergeCell ref="A39:C39"/>
    <mergeCell ref="B18:C18"/>
    <mergeCell ref="B36:C36"/>
  </mergeCells>
  <pageMargins left="0.7" right="0.7" top="0.75" bottom="0.75" header="0.3" footer="0.3"/>
  <ignoredErrors>
    <ignoredError sqref="B10 C10 C47 B47 C28 B2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6"/>
  <sheetViews>
    <sheetView workbookViewId="0">
      <selection activeCell="E7" sqref="E7"/>
    </sheetView>
  </sheetViews>
  <sheetFormatPr defaultRowHeight="14.4" x14ac:dyDescent="0.3"/>
  <cols>
    <col min="1" max="1" width="23.88671875" customWidth="1"/>
  </cols>
  <sheetData>
    <row r="1" spans="1:8" x14ac:dyDescent="0.3">
      <c r="A1" t="s">
        <v>159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</row>
    <row r="2" spans="1:8" x14ac:dyDescent="0.3">
      <c r="A2" s="1">
        <v>44783</v>
      </c>
      <c r="B2" s="2">
        <v>0.48569444444444443</v>
      </c>
      <c r="C2" t="s">
        <v>133</v>
      </c>
    </row>
    <row r="4" spans="1:8" x14ac:dyDescent="0.3">
      <c r="A4" t="s">
        <v>134</v>
      </c>
      <c r="B4" t="s">
        <v>135</v>
      </c>
    </row>
    <row r="5" spans="1:8" x14ac:dyDescent="0.3">
      <c r="A5" t="s">
        <v>136</v>
      </c>
      <c r="B5">
        <v>-4.6172110000000002</v>
      </c>
    </row>
    <row r="6" spans="1:8" x14ac:dyDescent="0.3">
      <c r="A6" t="s">
        <v>137</v>
      </c>
      <c r="B6">
        <v>39.434426000000002</v>
      </c>
    </row>
    <row r="7" spans="1:8" x14ac:dyDescent="0.3">
      <c r="A7" t="s">
        <v>138</v>
      </c>
      <c r="B7">
        <v>-138.40405200000001</v>
      </c>
    </row>
    <row r="8" spans="1:8" x14ac:dyDescent="0.3">
      <c r="A8" t="s">
        <v>139</v>
      </c>
      <c r="B8">
        <v>39.622993000000001</v>
      </c>
    </row>
    <row r="10" spans="1:8" x14ac:dyDescent="0.3">
      <c r="A10" t="s">
        <v>140</v>
      </c>
      <c r="B10" t="s">
        <v>141</v>
      </c>
    </row>
    <row r="11" spans="1:8" x14ac:dyDescent="0.3">
      <c r="A11" t="s">
        <v>142</v>
      </c>
      <c r="B11">
        <v>4912.8420999999998</v>
      </c>
    </row>
    <row r="12" spans="1:8" x14ac:dyDescent="0.3">
      <c r="A12" t="s">
        <v>143</v>
      </c>
      <c r="B12">
        <v>-396.76319999999998</v>
      </c>
    </row>
    <row r="13" spans="1:8" x14ac:dyDescent="0.3">
      <c r="A13" t="s">
        <v>144</v>
      </c>
      <c r="B13">
        <v>4053.5547999999999</v>
      </c>
    </row>
    <row r="14" spans="1:8" x14ac:dyDescent="0.3">
      <c r="A14" t="s">
        <v>145</v>
      </c>
      <c r="B14">
        <v>-3686.0066000000002</v>
      </c>
    </row>
    <row r="15" spans="1:8" x14ac:dyDescent="0.3">
      <c r="A15" t="s">
        <v>146</v>
      </c>
      <c r="B15">
        <v>-3272.1237000000001</v>
      </c>
    </row>
    <row r="16" spans="1:8" x14ac:dyDescent="0.3">
      <c r="A16" t="s">
        <v>147</v>
      </c>
      <c r="B16">
        <v>4053.5547999999999</v>
      </c>
    </row>
    <row r="17" spans="1:2" x14ac:dyDescent="0.3">
      <c r="A17" t="s">
        <v>148</v>
      </c>
      <c r="B17">
        <v>6381.5941999999995</v>
      </c>
    </row>
    <row r="18" spans="1:2" x14ac:dyDescent="0.3">
      <c r="A18" t="s">
        <v>149</v>
      </c>
      <c r="B18">
        <v>12.1112</v>
      </c>
    </row>
    <row r="20" spans="1:2" x14ac:dyDescent="0.3">
      <c r="A20" t="s">
        <v>150</v>
      </c>
      <c r="B20" t="s">
        <v>151</v>
      </c>
    </row>
    <row r="21" spans="1:2" x14ac:dyDescent="0.3">
      <c r="A21" t="s">
        <v>152</v>
      </c>
      <c r="B21">
        <v>-4.4737779999999998E-2</v>
      </c>
    </row>
    <row r="22" spans="1:2" x14ac:dyDescent="0.3">
      <c r="A22" t="s">
        <v>153</v>
      </c>
      <c r="B22">
        <v>0.53356561000000002</v>
      </c>
    </row>
    <row r="23" spans="1:2" x14ac:dyDescent="0.3">
      <c r="A23" t="s">
        <v>154</v>
      </c>
      <c r="B23">
        <v>0.10573789</v>
      </c>
    </row>
    <row r="24" spans="1:2" x14ac:dyDescent="0.3">
      <c r="A24" t="s">
        <v>155</v>
      </c>
      <c r="B24">
        <v>0.17754174</v>
      </c>
    </row>
    <row r="25" spans="1:2" x14ac:dyDescent="0.3">
      <c r="A25" t="s">
        <v>156</v>
      </c>
      <c r="B25">
        <v>-6.8130430000000006E-2</v>
      </c>
    </row>
    <row r="26" spans="1:2" x14ac:dyDescent="0.3">
      <c r="A26" t="s">
        <v>157</v>
      </c>
      <c r="B26">
        <v>0.10573789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007E0-8700-4503-A9E3-1765967480D8}">
  <dimension ref="A1:H461"/>
  <sheetViews>
    <sheetView zoomScale="85" zoomScaleNormal="85" workbookViewId="0">
      <selection activeCell="V13" sqref="V13"/>
    </sheetView>
  </sheetViews>
  <sheetFormatPr defaultRowHeight="14.4" x14ac:dyDescent="0.3"/>
  <cols>
    <col min="1" max="1" width="28.77734375" customWidth="1"/>
    <col min="2" max="2" width="10.5546875" customWidth="1"/>
    <col min="3" max="3" width="10.44140625" customWidth="1"/>
    <col min="4" max="4" width="10.6640625" customWidth="1"/>
    <col min="5" max="5" width="4.109375" customWidth="1"/>
    <col min="6" max="6" width="19.109375" customWidth="1"/>
  </cols>
  <sheetData>
    <row r="1" spans="1:8" s="9" customFormat="1" x14ac:dyDescent="0.3">
      <c r="A1" s="9" t="s">
        <v>191</v>
      </c>
      <c r="B1" s="9" t="s">
        <v>192</v>
      </c>
      <c r="C1" s="9" t="s">
        <v>193</v>
      </c>
      <c r="D1" s="9" t="s">
        <v>194</v>
      </c>
      <c r="F1"/>
      <c r="G1"/>
    </row>
    <row r="2" spans="1:8" x14ac:dyDescent="0.3">
      <c r="A2" t="s">
        <v>263</v>
      </c>
      <c r="B2" t="s">
        <v>196</v>
      </c>
      <c r="C2">
        <v>-1.68015408535652</v>
      </c>
      <c r="D2">
        <v>-2.9373156531963698</v>
      </c>
      <c r="F2" s="10" t="s">
        <v>300</v>
      </c>
      <c r="G2" s="11" t="s">
        <v>294</v>
      </c>
    </row>
    <row r="3" spans="1:8" x14ac:dyDescent="0.3">
      <c r="A3" t="s">
        <v>263</v>
      </c>
      <c r="B3" t="s">
        <v>197</v>
      </c>
      <c r="C3">
        <v>-2.5411577323808601</v>
      </c>
      <c r="D3">
        <v>1.4853445001788299</v>
      </c>
      <c r="F3" s="11" t="s">
        <v>292</v>
      </c>
      <c r="G3" s="12">
        <f>ROUND(MAX('output-photo 1'!$N$60:$N$111),2)</f>
        <v>-6.66</v>
      </c>
    </row>
    <row r="4" spans="1:8" x14ac:dyDescent="0.3">
      <c r="A4" t="s">
        <v>263</v>
      </c>
      <c r="B4" t="s">
        <v>198</v>
      </c>
      <c r="C4">
        <v>17.565914036003701</v>
      </c>
      <c r="D4">
        <v>-3.8375835889442898E-2</v>
      </c>
      <c r="F4" s="11" t="s">
        <v>293</v>
      </c>
      <c r="G4" s="12">
        <f>ROUND(MIN('output-photo 1'!$N$60:$N$111),2)</f>
        <v>-7.77</v>
      </c>
    </row>
    <row r="5" spans="1:8" x14ac:dyDescent="0.3">
      <c r="A5" t="s">
        <v>263</v>
      </c>
      <c r="B5" t="s">
        <v>200</v>
      </c>
      <c r="C5">
        <v>15.230116300386401</v>
      </c>
      <c r="D5">
        <v>6.5973833954032202</v>
      </c>
      <c r="F5" s="11" t="s">
        <v>298</v>
      </c>
      <c r="G5" s="12">
        <f>ROUND(AVERAGE('output-photo 1'!$N$60:$N$111),2)</f>
        <v>-7.17</v>
      </c>
    </row>
    <row r="6" spans="1:8" x14ac:dyDescent="0.3">
      <c r="A6" t="s">
        <v>263</v>
      </c>
      <c r="B6" t="s">
        <v>201</v>
      </c>
      <c r="C6">
        <v>10.081403878904201</v>
      </c>
      <c r="D6">
        <v>4.70086297066144</v>
      </c>
      <c r="F6" s="11" t="s">
        <v>296</v>
      </c>
      <c r="G6" s="12">
        <f>ROUND(MAX('output-photo 1'!$O$60:$O$111),2)</f>
        <v>2.44</v>
      </c>
    </row>
    <row r="7" spans="1:8" x14ac:dyDescent="0.3">
      <c r="A7" t="s">
        <v>263</v>
      </c>
      <c r="B7" t="s">
        <v>202</v>
      </c>
      <c r="C7">
        <v>16.444857014446001</v>
      </c>
      <c r="D7">
        <v>8.0230657810322796</v>
      </c>
      <c r="F7" s="11" t="s">
        <v>297</v>
      </c>
      <c r="G7" s="12">
        <f>ROUND(MIN('output-photo 1'!$O$60:$O$111),2)</f>
        <v>2.2799999999999998</v>
      </c>
    </row>
    <row r="8" spans="1:8" x14ac:dyDescent="0.3">
      <c r="A8" t="s">
        <v>263</v>
      </c>
      <c r="B8" t="s">
        <v>203</v>
      </c>
      <c r="C8">
        <v>18.951391506662699</v>
      </c>
      <c r="D8">
        <v>-3.7420037219729498</v>
      </c>
      <c r="F8" s="11" t="s">
        <v>299</v>
      </c>
      <c r="G8" s="12">
        <f>ROUND(AVERAGE('output-photo 1'!$O$60:$O$111),2)</f>
        <v>2.36</v>
      </c>
    </row>
    <row r="9" spans="1:8" x14ac:dyDescent="0.3">
      <c r="A9" t="s">
        <v>263</v>
      </c>
      <c r="B9" t="s">
        <v>204</v>
      </c>
      <c r="C9">
        <v>6.6257463002377204</v>
      </c>
      <c r="D9">
        <v>-3.4680217499055299</v>
      </c>
      <c r="F9" s="11" t="s">
        <v>295</v>
      </c>
      <c r="G9" s="12">
        <f>ROUND(SQRT((G3-G4)^2+(G6-G7)^2),2)</f>
        <v>1.1200000000000001</v>
      </c>
    </row>
    <row r="10" spans="1:8" x14ac:dyDescent="0.3">
      <c r="A10" t="s">
        <v>263</v>
      </c>
      <c r="B10" t="s">
        <v>320</v>
      </c>
      <c r="C10">
        <v>0.87732548273404998</v>
      </c>
      <c r="D10">
        <v>-5.5253267158587001</v>
      </c>
    </row>
    <row r="11" spans="1:8" x14ac:dyDescent="0.3">
      <c r="A11" t="s">
        <v>263</v>
      </c>
      <c r="B11" t="s">
        <v>206</v>
      </c>
      <c r="C11">
        <v>10.816020604058499</v>
      </c>
      <c r="D11">
        <v>-6.9946374617830998</v>
      </c>
      <c r="F11" s="11" t="s">
        <v>302</v>
      </c>
      <c r="G11" s="14">
        <f>G3</f>
        <v>-6.66</v>
      </c>
      <c r="H11" s="14">
        <f>G7</f>
        <v>2.2799999999999998</v>
      </c>
    </row>
    <row r="12" spans="1:8" x14ac:dyDescent="0.3">
      <c r="A12" t="s">
        <v>263</v>
      </c>
      <c r="B12" t="s">
        <v>207</v>
      </c>
      <c r="C12">
        <v>2.1721463941542498</v>
      </c>
      <c r="D12">
        <v>9.1797233993533691</v>
      </c>
      <c r="F12" s="11" t="s">
        <v>303</v>
      </c>
      <c r="G12" s="14">
        <f>G4</f>
        <v>-7.77</v>
      </c>
      <c r="H12" s="14">
        <f>G6</f>
        <v>2.44</v>
      </c>
    </row>
    <row r="13" spans="1:8" x14ac:dyDescent="0.3">
      <c r="A13" t="s">
        <v>263</v>
      </c>
      <c r="B13" t="s">
        <v>316</v>
      </c>
      <c r="C13">
        <v>1.66201848707265</v>
      </c>
      <c r="D13">
        <v>-0.17727290176801799</v>
      </c>
      <c r="F13" s="11" t="s">
        <v>304</v>
      </c>
      <c r="G13" s="14">
        <f>G5</f>
        <v>-7.17</v>
      </c>
      <c r="H13" s="14">
        <f>G8</f>
        <v>2.36</v>
      </c>
    </row>
    <row r="14" spans="1:8" x14ac:dyDescent="0.3">
      <c r="A14" t="s">
        <v>263</v>
      </c>
      <c r="B14" t="s">
        <v>209</v>
      </c>
      <c r="C14">
        <v>10.256303514961701</v>
      </c>
      <c r="D14">
        <v>-1.8074294220556399</v>
      </c>
    </row>
    <row r="15" spans="1:8" x14ac:dyDescent="0.3">
      <c r="A15" t="s">
        <v>263</v>
      </c>
      <c r="B15" t="s">
        <v>317</v>
      </c>
      <c r="C15">
        <v>0.62745216031856899</v>
      </c>
      <c r="D15">
        <v>-2.3841636017525198</v>
      </c>
      <c r="F15" s="11" t="s">
        <v>302</v>
      </c>
      <c r="G15" s="14">
        <f>ROUND(SQRT((G11)^2+(H11)^2),2)</f>
        <v>7.04</v>
      </c>
    </row>
    <row r="16" spans="1:8" x14ac:dyDescent="0.3">
      <c r="A16" t="s">
        <v>263</v>
      </c>
      <c r="B16" t="s">
        <v>211</v>
      </c>
      <c r="C16">
        <v>16.0712278222592</v>
      </c>
      <c r="D16">
        <v>4.0380545186143797</v>
      </c>
      <c r="F16" s="11" t="s">
        <v>303</v>
      </c>
      <c r="G16" s="14">
        <f t="shared" ref="G16:G17" si="0">ROUND(SQRT((G12)^2+(H12)^2),2)</f>
        <v>8.14</v>
      </c>
    </row>
    <row r="17" spans="1:7" x14ac:dyDescent="0.3">
      <c r="A17" t="s">
        <v>263</v>
      </c>
      <c r="B17" t="s">
        <v>313</v>
      </c>
      <c r="C17">
        <v>-1.6183969109704299</v>
      </c>
      <c r="D17">
        <v>2.20490594310917</v>
      </c>
      <c r="F17" s="11" t="s">
        <v>304</v>
      </c>
      <c r="G17" s="14">
        <f t="shared" si="0"/>
        <v>7.55</v>
      </c>
    </row>
    <row r="18" spans="1:7" x14ac:dyDescent="0.3">
      <c r="A18" t="s">
        <v>263</v>
      </c>
      <c r="B18" t="s">
        <v>314</v>
      </c>
      <c r="C18">
        <v>-1.9183896126645501</v>
      </c>
      <c r="D18">
        <v>-2.00334985709708</v>
      </c>
    </row>
    <row r="19" spans="1:7" x14ac:dyDescent="0.3">
      <c r="A19" t="s">
        <v>263</v>
      </c>
      <c r="B19" t="s">
        <v>315</v>
      </c>
      <c r="C19">
        <v>2.2128490038916699</v>
      </c>
      <c r="D19">
        <v>3.8039751166011202</v>
      </c>
    </row>
    <row r="20" spans="1:7" x14ac:dyDescent="0.3">
      <c r="A20" t="s">
        <v>263</v>
      </c>
      <c r="B20" t="s">
        <v>215</v>
      </c>
      <c r="C20">
        <v>-5.0669580216744796</v>
      </c>
      <c r="D20">
        <v>2.83068694081356</v>
      </c>
    </row>
    <row r="21" spans="1:7" x14ac:dyDescent="0.3">
      <c r="A21" t="s">
        <v>263</v>
      </c>
      <c r="B21" t="s">
        <v>318</v>
      </c>
      <c r="C21">
        <v>-4.6100375420788797</v>
      </c>
      <c r="D21">
        <v>-5.7102194801094104</v>
      </c>
    </row>
    <row r="22" spans="1:7" x14ac:dyDescent="0.3">
      <c r="A22" t="s">
        <v>263</v>
      </c>
      <c r="B22" t="s">
        <v>319</v>
      </c>
      <c r="C22">
        <v>-2.2294549388538201</v>
      </c>
      <c r="D22">
        <v>-5.0786875908782401</v>
      </c>
    </row>
    <row r="23" spans="1:7" x14ac:dyDescent="0.3">
      <c r="A23" t="s">
        <v>263</v>
      </c>
      <c r="B23" t="s">
        <v>312</v>
      </c>
      <c r="C23">
        <v>-5.5841352280385097</v>
      </c>
      <c r="D23">
        <v>0.80933642353616697</v>
      </c>
    </row>
    <row r="24" spans="1:7" x14ac:dyDescent="0.3">
      <c r="A24" t="s">
        <v>263</v>
      </c>
      <c r="B24" t="s">
        <v>219</v>
      </c>
      <c r="C24">
        <v>7.8969507890096704</v>
      </c>
      <c r="D24">
        <v>0.99890734690352101</v>
      </c>
    </row>
    <row r="25" spans="1:7" x14ac:dyDescent="0.3">
      <c r="A25" t="s">
        <v>263</v>
      </c>
      <c r="B25" t="s">
        <v>220</v>
      </c>
      <c r="C25">
        <v>-22.235288398970798</v>
      </c>
      <c r="D25">
        <v>-9.2425561553397397</v>
      </c>
    </row>
    <row r="26" spans="1:7" x14ac:dyDescent="0.3">
      <c r="A26" t="s">
        <v>263</v>
      </c>
      <c r="B26" t="s">
        <v>221</v>
      </c>
      <c r="C26">
        <v>-23.151603668294001</v>
      </c>
      <c r="D26">
        <v>-7.1169347137720296</v>
      </c>
    </row>
    <row r="27" spans="1:7" x14ac:dyDescent="0.3">
      <c r="A27" t="s">
        <v>263</v>
      </c>
      <c r="B27" t="s">
        <v>222</v>
      </c>
      <c r="C27">
        <v>-20.306492829103298</v>
      </c>
      <c r="D27">
        <v>-7.1549098057900897</v>
      </c>
    </row>
    <row r="28" spans="1:7" x14ac:dyDescent="0.3">
      <c r="A28" t="s">
        <v>263</v>
      </c>
      <c r="B28" t="s">
        <v>223</v>
      </c>
      <c r="C28">
        <v>-22.3906608878541</v>
      </c>
      <c r="D28">
        <v>-1.0649160381484799</v>
      </c>
    </row>
    <row r="29" spans="1:7" x14ac:dyDescent="0.3">
      <c r="A29" t="s">
        <v>263</v>
      </c>
      <c r="B29" t="s">
        <v>224</v>
      </c>
      <c r="C29">
        <v>-17.294487778651199</v>
      </c>
      <c r="D29">
        <v>3.8861159639754401</v>
      </c>
    </row>
    <row r="30" spans="1:7" x14ac:dyDescent="0.3">
      <c r="A30" t="s">
        <v>263</v>
      </c>
      <c r="B30" t="s">
        <v>225</v>
      </c>
      <c r="C30">
        <v>-13.8006398942837</v>
      </c>
      <c r="D30">
        <v>14.7551523790193</v>
      </c>
    </row>
    <row r="31" spans="1:7" x14ac:dyDescent="0.3">
      <c r="A31" t="s">
        <v>263</v>
      </c>
      <c r="B31" t="s">
        <v>226</v>
      </c>
      <c r="C31">
        <v>-18.164617114098601</v>
      </c>
      <c r="D31">
        <v>24.0582234472033</v>
      </c>
    </row>
    <row r="32" spans="1:7" x14ac:dyDescent="0.3">
      <c r="A32" t="s">
        <v>263</v>
      </c>
      <c r="B32" t="s">
        <v>227</v>
      </c>
      <c r="C32">
        <v>-15.6960935033025</v>
      </c>
      <c r="D32">
        <v>28.452446047517999</v>
      </c>
    </row>
    <row r="33" spans="1:4" x14ac:dyDescent="0.3">
      <c r="A33" t="s">
        <v>263</v>
      </c>
      <c r="B33" t="s">
        <v>228</v>
      </c>
      <c r="C33">
        <v>2.8126188650326398</v>
      </c>
      <c r="D33">
        <v>31.030998745427901</v>
      </c>
    </row>
    <row r="34" spans="1:4" x14ac:dyDescent="0.3">
      <c r="A34" t="s">
        <v>263</v>
      </c>
      <c r="B34" t="s">
        <v>229</v>
      </c>
      <c r="C34">
        <v>-0.35325934360605499</v>
      </c>
      <c r="D34">
        <v>23.991678767162501</v>
      </c>
    </row>
    <row r="35" spans="1:4" x14ac:dyDescent="0.3">
      <c r="A35" t="s">
        <v>263</v>
      </c>
      <c r="B35" t="s">
        <v>230</v>
      </c>
      <c r="C35">
        <v>6.5230355853723196</v>
      </c>
      <c r="D35">
        <v>19.6209706426453</v>
      </c>
    </row>
    <row r="36" spans="1:4" x14ac:dyDescent="0.3">
      <c r="A36" t="s">
        <v>263</v>
      </c>
      <c r="B36" t="s">
        <v>231</v>
      </c>
      <c r="C36">
        <v>17.853605459811</v>
      </c>
      <c r="D36">
        <v>28.175061994320298</v>
      </c>
    </row>
    <row r="37" spans="1:4" x14ac:dyDescent="0.3">
      <c r="A37" t="s">
        <v>263</v>
      </c>
      <c r="B37" t="s">
        <v>232</v>
      </c>
      <c r="C37">
        <v>6.4603335066405201</v>
      </c>
      <c r="D37">
        <v>32.406307543268099</v>
      </c>
    </row>
    <row r="38" spans="1:4" x14ac:dyDescent="0.3">
      <c r="A38" t="s">
        <v>263</v>
      </c>
      <c r="B38" t="s">
        <v>233</v>
      </c>
      <c r="C38">
        <v>8.7218858316152801</v>
      </c>
      <c r="D38">
        <v>30.4876020576508</v>
      </c>
    </row>
    <row r="39" spans="1:4" x14ac:dyDescent="0.3">
      <c r="A39" t="s">
        <v>263</v>
      </c>
      <c r="B39" t="s">
        <v>234</v>
      </c>
      <c r="C39">
        <v>9.2964781272926302</v>
      </c>
      <c r="D39">
        <v>31.0866660033827</v>
      </c>
    </row>
    <row r="40" spans="1:4" x14ac:dyDescent="0.3">
      <c r="A40" t="s">
        <v>263</v>
      </c>
      <c r="B40" t="s">
        <v>268</v>
      </c>
      <c r="C40">
        <v>-9.3055564398032597</v>
      </c>
      <c r="D40">
        <v>28.7837015751868</v>
      </c>
    </row>
    <row r="41" spans="1:4" x14ac:dyDescent="0.3">
      <c r="A41" t="s">
        <v>263</v>
      </c>
      <c r="B41" t="s">
        <v>269</v>
      </c>
      <c r="C41">
        <v>5.8021582405722203</v>
      </c>
      <c r="D41">
        <v>22.051757791807098</v>
      </c>
    </row>
    <row r="42" spans="1:4" x14ac:dyDescent="0.3">
      <c r="A42" t="s">
        <v>263</v>
      </c>
      <c r="B42" t="s">
        <v>270</v>
      </c>
      <c r="C42">
        <v>-1.3089916900435401</v>
      </c>
      <c r="D42">
        <v>24.465187221216102</v>
      </c>
    </row>
    <row r="43" spans="1:4" x14ac:dyDescent="0.3">
      <c r="A43" t="s">
        <v>263</v>
      </c>
      <c r="B43" t="s">
        <v>271</v>
      </c>
      <c r="C43">
        <v>10.8698254381115</v>
      </c>
      <c r="D43">
        <v>12.3588769685307</v>
      </c>
    </row>
    <row r="44" spans="1:4" x14ac:dyDescent="0.3">
      <c r="A44" t="s">
        <v>263</v>
      </c>
      <c r="B44" t="s">
        <v>272</v>
      </c>
      <c r="C44">
        <v>6.0420948483910299</v>
      </c>
      <c r="D44">
        <v>22.443146843200001</v>
      </c>
    </row>
    <row r="45" spans="1:4" x14ac:dyDescent="0.3">
      <c r="A45" t="s">
        <v>263</v>
      </c>
      <c r="B45" t="s">
        <v>273</v>
      </c>
      <c r="C45">
        <v>8.5366814049852699</v>
      </c>
      <c r="D45">
        <v>27.842877939573501</v>
      </c>
    </row>
    <row r="46" spans="1:4" x14ac:dyDescent="0.3">
      <c r="A46" t="s">
        <v>263</v>
      </c>
      <c r="B46" t="s">
        <v>274</v>
      </c>
      <c r="C46">
        <v>14.298898794395701</v>
      </c>
      <c r="D46">
        <v>21.3155123937775</v>
      </c>
    </row>
    <row r="47" spans="1:4" x14ac:dyDescent="0.3">
      <c r="A47" t="s">
        <v>263</v>
      </c>
      <c r="B47" t="s">
        <v>275</v>
      </c>
      <c r="C47">
        <v>7.4957165742086396</v>
      </c>
      <c r="D47">
        <v>21.090555463297299</v>
      </c>
    </row>
    <row r="48" spans="1:4" x14ac:dyDescent="0.3">
      <c r="A48" t="s">
        <v>263</v>
      </c>
      <c r="B48" t="s">
        <v>276</v>
      </c>
      <c r="C48">
        <v>-2.7196321753763999</v>
      </c>
      <c r="D48">
        <v>16.728064235374301</v>
      </c>
    </row>
    <row r="49" spans="1:4" x14ac:dyDescent="0.3">
      <c r="A49" t="s">
        <v>263</v>
      </c>
      <c r="B49" t="s">
        <v>277</v>
      </c>
      <c r="C49">
        <v>10.744228966837699</v>
      </c>
      <c r="D49">
        <v>27.9958627585162</v>
      </c>
    </row>
    <row r="50" spans="1:4" x14ac:dyDescent="0.3">
      <c r="A50" t="s">
        <v>263</v>
      </c>
      <c r="B50" t="s">
        <v>278</v>
      </c>
      <c r="C50">
        <v>-6.8954064091190004</v>
      </c>
      <c r="D50">
        <v>22.8174789831845</v>
      </c>
    </row>
    <row r="51" spans="1:4" x14ac:dyDescent="0.3">
      <c r="A51" t="s">
        <v>263</v>
      </c>
      <c r="B51" t="s">
        <v>279</v>
      </c>
      <c r="C51">
        <v>12.900345229430901</v>
      </c>
      <c r="D51">
        <v>30.1303151825675</v>
      </c>
    </row>
    <row r="52" spans="1:4" x14ac:dyDescent="0.3">
      <c r="A52" t="s">
        <v>263</v>
      </c>
      <c r="B52" t="s">
        <v>280</v>
      </c>
      <c r="C52">
        <v>-10.383729168191699</v>
      </c>
      <c r="D52">
        <v>30.045120411677999</v>
      </c>
    </row>
    <row r="53" spans="1:4" x14ac:dyDescent="0.3">
      <c r="A53" t="s">
        <v>263</v>
      </c>
      <c r="B53" t="s">
        <v>281</v>
      </c>
      <c r="C53">
        <v>-3.5608004784360698</v>
      </c>
      <c r="D53">
        <v>14.645086377304001</v>
      </c>
    </row>
    <row r="54" spans="1:4" x14ac:dyDescent="0.3">
      <c r="A54" t="s">
        <v>263</v>
      </c>
      <c r="B54" t="s">
        <v>282</v>
      </c>
      <c r="C54">
        <v>10.5326498110479</v>
      </c>
      <c r="D54">
        <v>25.532276944916202</v>
      </c>
    </row>
    <row r="55" spans="1:4" x14ac:dyDescent="0.3">
      <c r="A55" t="s">
        <v>263</v>
      </c>
      <c r="B55" t="s">
        <v>283</v>
      </c>
      <c r="C55">
        <v>-4.8245024382459496</v>
      </c>
      <c r="D55">
        <v>17.475789788596899</v>
      </c>
    </row>
    <row r="56" spans="1:4" x14ac:dyDescent="0.3">
      <c r="A56" t="s">
        <v>263</v>
      </c>
      <c r="B56" t="s">
        <v>284</v>
      </c>
      <c r="C56">
        <v>12.878382501784399</v>
      </c>
      <c r="D56">
        <v>23.464151590008299</v>
      </c>
    </row>
    <row r="57" spans="1:4" x14ac:dyDescent="0.3">
      <c r="A57" t="s">
        <v>263</v>
      </c>
      <c r="B57" t="s">
        <v>285</v>
      </c>
      <c r="C57">
        <v>-8.8535979973565802</v>
      </c>
      <c r="D57">
        <v>19.527571389783098</v>
      </c>
    </row>
    <row r="58" spans="1:4" x14ac:dyDescent="0.3">
      <c r="A58" t="s">
        <v>263</v>
      </c>
      <c r="B58" t="s">
        <v>286</v>
      </c>
      <c r="C58">
        <v>6.5747891055082102</v>
      </c>
      <c r="D58">
        <v>28.247851594048399</v>
      </c>
    </row>
    <row r="59" spans="1:4" x14ac:dyDescent="0.3">
      <c r="A59" t="s">
        <v>263</v>
      </c>
      <c r="B59" t="s">
        <v>287</v>
      </c>
      <c r="C59">
        <v>-4.4924160974746803</v>
      </c>
      <c r="D59">
        <v>16.367894336805701</v>
      </c>
    </row>
    <row r="60" spans="1:4" x14ac:dyDescent="0.3">
      <c r="A60" t="s">
        <v>263</v>
      </c>
      <c r="B60" t="s">
        <v>288</v>
      </c>
      <c r="C60">
        <v>-0.56948415296747601</v>
      </c>
      <c r="D60">
        <v>15.170956733477601</v>
      </c>
    </row>
    <row r="61" spans="1:4" x14ac:dyDescent="0.3">
      <c r="A61" t="s">
        <v>263</v>
      </c>
      <c r="B61" t="s">
        <v>289</v>
      </c>
      <c r="C61">
        <v>-3.7057983863253399</v>
      </c>
      <c r="D61">
        <v>28.471994749659899</v>
      </c>
    </row>
    <row r="62" spans="1:4" x14ac:dyDescent="0.3">
      <c r="A62" t="s">
        <v>263</v>
      </c>
      <c r="B62" t="s">
        <v>290</v>
      </c>
      <c r="C62">
        <v>-7.8100244871658298</v>
      </c>
      <c r="D62">
        <v>16.773159899503302</v>
      </c>
    </row>
    <row r="63" spans="1:4" x14ac:dyDescent="0.3">
      <c r="A63" t="s">
        <v>263</v>
      </c>
      <c r="B63" t="s">
        <v>291</v>
      </c>
      <c r="C63">
        <v>-1.43273243773106</v>
      </c>
      <c r="D63">
        <v>12.034119941332699</v>
      </c>
    </row>
    <row r="64" spans="1:4" x14ac:dyDescent="0.3">
      <c r="A64" t="s">
        <v>263</v>
      </c>
      <c r="B64" t="s">
        <v>235</v>
      </c>
      <c r="C64">
        <v>-61.059574508556203</v>
      </c>
      <c r="D64">
        <v>6.8100553313843699</v>
      </c>
    </row>
    <row r="65" spans="1:4" x14ac:dyDescent="0.3">
      <c r="A65" t="s">
        <v>263</v>
      </c>
      <c r="B65" t="s">
        <v>236</v>
      </c>
      <c r="C65">
        <v>-46.401414630300799</v>
      </c>
      <c r="D65">
        <v>11.6374909638646</v>
      </c>
    </row>
    <row r="66" spans="1:4" x14ac:dyDescent="0.3">
      <c r="A66" t="s">
        <v>263</v>
      </c>
      <c r="B66" t="s">
        <v>237</v>
      </c>
      <c r="C66">
        <v>-70.912769536624793</v>
      </c>
      <c r="D66">
        <v>3.1863311795341001</v>
      </c>
    </row>
    <row r="67" spans="1:4" x14ac:dyDescent="0.3">
      <c r="A67" t="s">
        <v>263</v>
      </c>
      <c r="B67" t="s">
        <v>238</v>
      </c>
      <c r="C67">
        <v>-65.446540662003997</v>
      </c>
      <c r="D67">
        <v>7.0510666627365302</v>
      </c>
    </row>
    <row r="68" spans="1:4" x14ac:dyDescent="0.3">
      <c r="A68" t="s">
        <v>263</v>
      </c>
      <c r="B68" t="s">
        <v>239</v>
      </c>
      <c r="C68">
        <v>-45.451608516144702</v>
      </c>
      <c r="D68">
        <v>6.3459069709826803</v>
      </c>
    </row>
    <row r="69" spans="1:4" x14ac:dyDescent="0.3">
      <c r="A69" t="s">
        <v>263</v>
      </c>
      <c r="B69" t="s">
        <v>240</v>
      </c>
      <c r="C69">
        <v>-52.787227352351103</v>
      </c>
      <c r="D69">
        <v>3.3381924340736799</v>
      </c>
    </row>
    <row r="70" spans="1:4" x14ac:dyDescent="0.3">
      <c r="A70" t="s">
        <v>263</v>
      </c>
      <c r="B70" t="s">
        <v>241</v>
      </c>
      <c r="C70">
        <v>-45.275493585525602</v>
      </c>
      <c r="D70">
        <v>-5.6005599452009998</v>
      </c>
    </row>
    <row r="71" spans="1:4" x14ac:dyDescent="0.3">
      <c r="A71" t="s">
        <v>263</v>
      </c>
      <c r="B71" t="s">
        <v>242</v>
      </c>
      <c r="C71">
        <v>-36.1703084777605</v>
      </c>
      <c r="D71">
        <v>-6.9434950566645597</v>
      </c>
    </row>
    <row r="72" spans="1:4" x14ac:dyDescent="0.3">
      <c r="A72" t="s">
        <v>263</v>
      </c>
      <c r="B72" t="s">
        <v>243</v>
      </c>
      <c r="C72">
        <v>-25.086546391539301</v>
      </c>
      <c r="D72">
        <v>4.7157961325793298</v>
      </c>
    </row>
    <row r="73" spans="1:4" x14ac:dyDescent="0.3">
      <c r="A73" t="s">
        <v>263</v>
      </c>
      <c r="B73" t="s">
        <v>244</v>
      </c>
      <c r="C73">
        <v>-31.5917450622728</v>
      </c>
      <c r="D73">
        <v>5.4652406028498399</v>
      </c>
    </row>
    <row r="74" spans="1:4" x14ac:dyDescent="0.3">
      <c r="A74" t="s">
        <v>263</v>
      </c>
      <c r="B74" t="s">
        <v>245</v>
      </c>
      <c r="C74">
        <v>-55.5920647168371</v>
      </c>
      <c r="D74">
        <v>6.90624581212463</v>
      </c>
    </row>
    <row r="75" spans="1:4" x14ac:dyDescent="0.3">
      <c r="A75" t="s">
        <v>263</v>
      </c>
      <c r="B75" t="s">
        <v>246</v>
      </c>
      <c r="C75">
        <v>-28.593418748101399</v>
      </c>
      <c r="D75">
        <v>17.605885599702201</v>
      </c>
    </row>
    <row r="76" spans="1:4" x14ac:dyDescent="0.3">
      <c r="A76" t="s">
        <v>263</v>
      </c>
      <c r="B76" t="s">
        <v>247</v>
      </c>
      <c r="C76">
        <v>-35.615369913842599</v>
      </c>
      <c r="D76">
        <v>-5.31987591787182</v>
      </c>
    </row>
    <row r="77" spans="1:4" x14ac:dyDescent="0.3">
      <c r="A77" t="s">
        <v>263</v>
      </c>
      <c r="B77" t="s">
        <v>248</v>
      </c>
      <c r="C77">
        <v>-45.942928669800303</v>
      </c>
      <c r="D77">
        <v>-17.113603209618301</v>
      </c>
    </row>
    <row r="78" spans="1:4" x14ac:dyDescent="0.3">
      <c r="A78" t="s">
        <v>263</v>
      </c>
      <c r="B78" t="s">
        <v>249</v>
      </c>
      <c r="C78">
        <v>-25.294926506880799</v>
      </c>
      <c r="D78">
        <v>3.57773280261857</v>
      </c>
    </row>
    <row r="79" spans="1:4" x14ac:dyDescent="0.3">
      <c r="A79" t="s">
        <v>263</v>
      </c>
      <c r="B79" t="s">
        <v>250</v>
      </c>
      <c r="C79">
        <v>-51.732151744749899</v>
      </c>
      <c r="D79">
        <v>-2.61052543098176</v>
      </c>
    </row>
    <row r="80" spans="1:4" x14ac:dyDescent="0.3">
      <c r="A80" t="s">
        <v>263</v>
      </c>
      <c r="B80" t="s">
        <v>251</v>
      </c>
      <c r="C80">
        <v>-36.870816450823</v>
      </c>
      <c r="D80">
        <v>11.253773896224001</v>
      </c>
    </row>
    <row r="81" spans="1:7" x14ac:dyDescent="0.3">
      <c r="A81" t="s">
        <v>263</v>
      </c>
      <c r="B81" t="s">
        <v>252</v>
      </c>
      <c r="C81">
        <v>-65.449516711482502</v>
      </c>
      <c r="D81">
        <v>7.0483621920282298</v>
      </c>
    </row>
    <row r="82" spans="1:7" x14ac:dyDescent="0.3">
      <c r="A82" t="s">
        <v>263</v>
      </c>
      <c r="B82" t="s">
        <v>253</v>
      </c>
      <c r="C82">
        <v>-45.744984139901902</v>
      </c>
      <c r="D82">
        <v>-18.6685006848423</v>
      </c>
    </row>
    <row r="83" spans="1:7" x14ac:dyDescent="0.3">
      <c r="A83" t="s">
        <v>263</v>
      </c>
      <c r="B83" t="s">
        <v>254</v>
      </c>
      <c r="C83">
        <v>-35.208260501518197</v>
      </c>
      <c r="D83">
        <v>6.5556877485406897</v>
      </c>
    </row>
    <row r="84" spans="1:7" x14ac:dyDescent="0.3">
      <c r="A84" t="s">
        <v>263</v>
      </c>
      <c r="B84" t="s">
        <v>255</v>
      </c>
      <c r="C84">
        <v>-31.819419175045699</v>
      </c>
      <c r="D84">
        <v>19.844032248688499</v>
      </c>
    </row>
    <row r="85" spans="1:7" x14ac:dyDescent="0.3">
      <c r="A85" t="s">
        <v>263</v>
      </c>
      <c r="B85" t="s">
        <v>256</v>
      </c>
      <c r="C85">
        <v>-42.282874679047801</v>
      </c>
      <c r="D85">
        <v>-6.5232776499487004</v>
      </c>
    </row>
    <row r="86" spans="1:7" x14ac:dyDescent="0.3">
      <c r="A86" t="s">
        <v>263</v>
      </c>
      <c r="B86" t="s">
        <v>257</v>
      </c>
      <c r="C86">
        <v>-34.358869821472297</v>
      </c>
      <c r="D86">
        <v>17.345926419390501</v>
      </c>
    </row>
    <row r="87" spans="1:7" x14ac:dyDescent="0.3">
      <c r="A87" t="s">
        <v>263</v>
      </c>
      <c r="B87" t="s">
        <v>258</v>
      </c>
      <c r="C87">
        <v>-35.793495034917797</v>
      </c>
      <c r="D87">
        <v>21.327440869811799</v>
      </c>
    </row>
    <row r="88" spans="1:7" x14ac:dyDescent="0.3">
      <c r="A88" t="s">
        <v>263</v>
      </c>
      <c r="B88" t="s">
        <v>259</v>
      </c>
      <c r="C88">
        <v>-36.2123074844977</v>
      </c>
      <c r="D88">
        <v>20.513946977137699</v>
      </c>
    </row>
    <row r="89" spans="1:7" x14ac:dyDescent="0.3">
      <c r="A89" t="s">
        <v>263</v>
      </c>
      <c r="B89" t="s">
        <v>260</v>
      </c>
      <c r="C89">
        <v>-45.744654581881797</v>
      </c>
      <c r="D89">
        <v>-18.668658829657598</v>
      </c>
    </row>
    <row r="90" spans="1:7" x14ac:dyDescent="0.3">
      <c r="A90" t="s">
        <v>263</v>
      </c>
      <c r="B90" t="s">
        <v>261</v>
      </c>
      <c r="C90">
        <v>-35.891664270653898</v>
      </c>
      <c r="D90">
        <v>20.387718389816399</v>
      </c>
    </row>
    <row r="91" spans="1:7" x14ac:dyDescent="0.3">
      <c r="A91" t="s">
        <v>263</v>
      </c>
      <c r="B91" t="s">
        <v>262</v>
      </c>
      <c r="C91">
        <v>-32.156293925633101</v>
      </c>
      <c r="D91">
        <v>20.4701812540787</v>
      </c>
    </row>
    <row r="92" spans="1:7" s="9" customFormat="1" x14ac:dyDescent="0.3">
      <c r="A92" s="9" t="s">
        <v>191</v>
      </c>
      <c r="B92" s="9" t="s">
        <v>192</v>
      </c>
      <c r="C92" s="9" t="s">
        <v>193</v>
      </c>
      <c r="D92" s="9" t="s">
        <v>194</v>
      </c>
      <c r="F92"/>
      <c r="G92"/>
    </row>
    <row r="93" spans="1:7" x14ac:dyDescent="0.3">
      <c r="A93" t="s">
        <v>264</v>
      </c>
      <c r="B93" t="s">
        <v>196</v>
      </c>
      <c r="C93">
        <v>-1.6801414389189999</v>
      </c>
      <c r="D93">
        <v>-2.9373156531963698</v>
      </c>
      <c r="F93" s="9"/>
      <c r="G93" s="9"/>
    </row>
    <row r="94" spans="1:7" x14ac:dyDescent="0.3">
      <c r="A94" t="s">
        <v>264</v>
      </c>
      <c r="B94" t="s">
        <v>197</v>
      </c>
      <c r="C94">
        <v>-2.5411450859433198</v>
      </c>
      <c r="D94">
        <v>1.4853445001788299</v>
      </c>
    </row>
    <row r="95" spans="1:7" x14ac:dyDescent="0.3">
      <c r="A95" t="s">
        <v>264</v>
      </c>
      <c r="B95" t="s">
        <v>198</v>
      </c>
      <c r="C95">
        <v>17.565926682441201</v>
      </c>
      <c r="D95">
        <v>-3.8375835889442898E-2</v>
      </c>
    </row>
    <row r="96" spans="1:7" x14ac:dyDescent="0.3">
      <c r="A96" t="s">
        <v>264</v>
      </c>
      <c r="B96" t="s">
        <v>199</v>
      </c>
      <c r="C96">
        <v>-2.54184254271274</v>
      </c>
      <c r="D96">
        <v>1.4849732350179099</v>
      </c>
    </row>
    <row r="97" spans="1:4" x14ac:dyDescent="0.3">
      <c r="A97" t="s">
        <v>264</v>
      </c>
      <c r="B97" t="s">
        <v>200</v>
      </c>
      <c r="C97">
        <v>15.2301289468239</v>
      </c>
      <c r="D97">
        <v>6.5973833954032202</v>
      </c>
    </row>
    <row r="98" spans="1:4" x14ac:dyDescent="0.3">
      <c r="A98" t="s">
        <v>264</v>
      </c>
      <c r="B98" t="s">
        <v>201</v>
      </c>
      <c r="C98">
        <v>10.081416525341799</v>
      </c>
      <c r="D98">
        <v>4.70086297066144</v>
      </c>
    </row>
    <row r="99" spans="1:4" x14ac:dyDescent="0.3">
      <c r="A99" t="s">
        <v>264</v>
      </c>
      <c r="B99" t="s">
        <v>202</v>
      </c>
      <c r="C99">
        <v>16.444869660883601</v>
      </c>
      <c r="D99">
        <v>8.0230657810322796</v>
      </c>
    </row>
    <row r="100" spans="1:4" x14ac:dyDescent="0.3">
      <c r="A100" t="s">
        <v>264</v>
      </c>
      <c r="B100" t="s">
        <v>203</v>
      </c>
      <c r="C100">
        <v>18.951404153100199</v>
      </c>
      <c r="D100">
        <v>-3.7420037219729498</v>
      </c>
    </row>
    <row r="101" spans="1:4" x14ac:dyDescent="0.3">
      <c r="A101" t="s">
        <v>264</v>
      </c>
      <c r="B101" t="s">
        <v>204</v>
      </c>
      <c r="C101">
        <v>6.6257589466752602</v>
      </c>
      <c r="D101">
        <v>-3.4680217499055299</v>
      </c>
    </row>
    <row r="102" spans="1:4" x14ac:dyDescent="0.3">
      <c r="A102" t="s">
        <v>264</v>
      </c>
      <c r="B102" t="s">
        <v>205</v>
      </c>
      <c r="C102">
        <v>0.87733812917156195</v>
      </c>
      <c r="D102">
        <v>-5.5253267158587001</v>
      </c>
    </row>
    <row r="103" spans="1:4" x14ac:dyDescent="0.3">
      <c r="A103" t="s">
        <v>264</v>
      </c>
      <c r="B103" t="s">
        <v>206</v>
      </c>
      <c r="C103">
        <v>10.816033250496</v>
      </c>
      <c r="D103">
        <v>-6.9946374617830998</v>
      </c>
    </row>
    <row r="104" spans="1:4" x14ac:dyDescent="0.3">
      <c r="A104" t="s">
        <v>264</v>
      </c>
      <c r="B104" t="s">
        <v>207</v>
      </c>
      <c r="C104">
        <v>2.1721590405917599</v>
      </c>
      <c r="D104">
        <v>9.1797233993533691</v>
      </c>
    </row>
    <row r="105" spans="1:4" x14ac:dyDescent="0.3">
      <c r="A105" t="s">
        <v>264</v>
      </c>
      <c r="B105" t="s">
        <v>208</v>
      </c>
      <c r="C105">
        <v>1.6620311335101901</v>
      </c>
      <c r="D105">
        <v>-0.17727290176801799</v>
      </c>
    </row>
    <row r="106" spans="1:4" x14ac:dyDescent="0.3">
      <c r="A106" t="s">
        <v>264</v>
      </c>
      <c r="B106" t="s">
        <v>209</v>
      </c>
      <c r="C106">
        <v>10.2563161613992</v>
      </c>
      <c r="D106">
        <v>-1.8074294220556399</v>
      </c>
    </row>
    <row r="107" spans="1:4" x14ac:dyDescent="0.3">
      <c r="A107" t="s">
        <v>264</v>
      </c>
      <c r="B107" t="s">
        <v>210</v>
      </c>
      <c r="C107">
        <v>0.62746480675610805</v>
      </c>
      <c r="D107">
        <v>-2.3841636017525198</v>
      </c>
    </row>
    <row r="108" spans="1:4" x14ac:dyDescent="0.3">
      <c r="A108" t="s">
        <v>264</v>
      </c>
      <c r="B108" t="s">
        <v>211</v>
      </c>
      <c r="C108">
        <v>16.071240468696701</v>
      </c>
      <c r="D108">
        <v>4.0380545186143797</v>
      </c>
    </row>
    <row r="109" spans="1:4" x14ac:dyDescent="0.3">
      <c r="A109" t="s">
        <v>264</v>
      </c>
      <c r="B109" t="s">
        <v>212</v>
      </c>
      <c r="C109">
        <v>-1.6183842645329201</v>
      </c>
      <c r="D109">
        <v>2.20490594310917</v>
      </c>
    </row>
    <row r="110" spans="1:4" x14ac:dyDescent="0.3">
      <c r="A110" t="s">
        <v>264</v>
      </c>
      <c r="B110" t="s">
        <v>213</v>
      </c>
      <c r="C110">
        <v>-1.91837696622704</v>
      </c>
      <c r="D110">
        <v>-2.00334985709708</v>
      </c>
    </row>
    <row r="111" spans="1:4" x14ac:dyDescent="0.3">
      <c r="A111" t="s">
        <v>264</v>
      </c>
      <c r="B111" t="s">
        <v>214</v>
      </c>
      <c r="C111">
        <v>2.21286165032918</v>
      </c>
      <c r="D111">
        <v>3.8039751166011202</v>
      </c>
    </row>
    <row r="112" spans="1:4" x14ac:dyDescent="0.3">
      <c r="A112" t="s">
        <v>264</v>
      </c>
      <c r="B112" t="s">
        <v>215</v>
      </c>
      <c r="C112">
        <v>-5.0669453752369602</v>
      </c>
      <c r="D112">
        <v>2.83068694081356</v>
      </c>
    </row>
    <row r="113" spans="1:4" x14ac:dyDescent="0.3">
      <c r="A113" t="s">
        <v>264</v>
      </c>
      <c r="B113" t="s">
        <v>216</v>
      </c>
      <c r="C113">
        <v>-4.6100248956413701</v>
      </c>
      <c r="D113">
        <v>-5.7102194801094104</v>
      </c>
    </row>
    <row r="114" spans="1:4" x14ac:dyDescent="0.3">
      <c r="A114" t="s">
        <v>264</v>
      </c>
      <c r="B114" t="s">
        <v>217</v>
      </c>
      <c r="C114">
        <v>-2.2294422924162798</v>
      </c>
      <c r="D114">
        <v>-5.0786875908782401</v>
      </c>
    </row>
    <row r="115" spans="1:4" x14ac:dyDescent="0.3">
      <c r="A115" t="s">
        <v>264</v>
      </c>
      <c r="B115" t="s">
        <v>218</v>
      </c>
      <c r="C115">
        <v>-5.5841225816010001</v>
      </c>
      <c r="D115">
        <v>0.80933642353616697</v>
      </c>
    </row>
    <row r="116" spans="1:4" x14ac:dyDescent="0.3">
      <c r="A116" t="s">
        <v>264</v>
      </c>
      <c r="B116" t="s">
        <v>219</v>
      </c>
      <c r="C116">
        <v>7.8969634354472102</v>
      </c>
      <c r="D116">
        <v>0.99890734690352101</v>
      </c>
    </row>
    <row r="117" spans="1:4" x14ac:dyDescent="0.3">
      <c r="A117" t="s">
        <v>264</v>
      </c>
      <c r="B117" t="s">
        <v>220</v>
      </c>
      <c r="C117">
        <v>-22.235275752533301</v>
      </c>
      <c r="D117">
        <v>-9.2425561553397397</v>
      </c>
    </row>
    <row r="118" spans="1:4" x14ac:dyDescent="0.3">
      <c r="A118" t="s">
        <v>264</v>
      </c>
      <c r="B118" t="s">
        <v>221</v>
      </c>
      <c r="C118">
        <v>-23.1515910218565</v>
      </c>
      <c r="D118">
        <v>-7.1169347137720296</v>
      </c>
    </row>
    <row r="119" spans="1:4" x14ac:dyDescent="0.3">
      <c r="A119" t="s">
        <v>264</v>
      </c>
      <c r="B119" t="s">
        <v>222</v>
      </c>
      <c r="C119">
        <v>-20.306480182665801</v>
      </c>
      <c r="D119">
        <v>-7.1549098057900897</v>
      </c>
    </row>
    <row r="120" spans="1:4" x14ac:dyDescent="0.3">
      <c r="A120" t="s">
        <v>264</v>
      </c>
      <c r="B120" t="s">
        <v>223</v>
      </c>
      <c r="C120">
        <v>-22.3906482414165</v>
      </c>
      <c r="D120">
        <v>-1.0649160381484799</v>
      </c>
    </row>
    <row r="121" spans="1:4" x14ac:dyDescent="0.3">
      <c r="A121" t="s">
        <v>264</v>
      </c>
      <c r="B121" t="s">
        <v>224</v>
      </c>
      <c r="C121">
        <v>-17.294475132213702</v>
      </c>
      <c r="D121">
        <v>3.8861159639754401</v>
      </c>
    </row>
    <row r="122" spans="1:4" x14ac:dyDescent="0.3">
      <c r="A122" t="s">
        <v>264</v>
      </c>
      <c r="B122" t="s">
        <v>225</v>
      </c>
      <c r="C122">
        <v>-13.800627247846201</v>
      </c>
      <c r="D122">
        <v>14.7551523790193</v>
      </c>
    </row>
    <row r="123" spans="1:4" x14ac:dyDescent="0.3">
      <c r="A123" t="s">
        <v>264</v>
      </c>
      <c r="B123" t="s">
        <v>226</v>
      </c>
      <c r="C123">
        <v>-18.1646044676611</v>
      </c>
      <c r="D123">
        <v>24.0582234472033</v>
      </c>
    </row>
    <row r="124" spans="1:4" x14ac:dyDescent="0.3">
      <c r="A124" t="s">
        <v>264</v>
      </c>
      <c r="B124" t="s">
        <v>227</v>
      </c>
      <c r="C124">
        <v>-15.696080856865001</v>
      </c>
      <c r="D124">
        <v>28.452446047517999</v>
      </c>
    </row>
    <row r="125" spans="1:4" x14ac:dyDescent="0.3">
      <c r="A125" t="s">
        <v>264</v>
      </c>
      <c r="B125" t="s">
        <v>228</v>
      </c>
      <c r="C125">
        <v>2.8126315114701499</v>
      </c>
      <c r="D125">
        <v>31.030998745427901</v>
      </c>
    </row>
    <row r="126" spans="1:4" x14ac:dyDescent="0.3">
      <c r="A126" t="s">
        <v>264</v>
      </c>
      <c r="B126" t="s">
        <v>229</v>
      </c>
      <c r="C126">
        <v>-0.35324669716851498</v>
      </c>
      <c r="D126">
        <v>23.991678767162501</v>
      </c>
    </row>
    <row r="127" spans="1:4" x14ac:dyDescent="0.3">
      <c r="A127" t="s">
        <v>264</v>
      </c>
      <c r="B127" t="s">
        <v>230</v>
      </c>
      <c r="C127">
        <v>6.5230482318098604</v>
      </c>
      <c r="D127">
        <v>19.6209706426453</v>
      </c>
    </row>
    <row r="128" spans="1:4" x14ac:dyDescent="0.3">
      <c r="A128" t="s">
        <v>264</v>
      </c>
      <c r="B128" t="s">
        <v>231</v>
      </c>
      <c r="C128">
        <v>17.853618106248501</v>
      </c>
      <c r="D128">
        <v>28.175061994320298</v>
      </c>
    </row>
    <row r="129" spans="1:4" x14ac:dyDescent="0.3">
      <c r="A129" t="s">
        <v>264</v>
      </c>
      <c r="B129" t="s">
        <v>232</v>
      </c>
      <c r="C129">
        <v>6.4603461530780599</v>
      </c>
      <c r="D129">
        <v>32.406307543268099</v>
      </c>
    </row>
    <row r="130" spans="1:4" x14ac:dyDescent="0.3">
      <c r="A130" t="s">
        <v>264</v>
      </c>
      <c r="B130" t="s">
        <v>233</v>
      </c>
      <c r="C130">
        <v>8.7218984780527897</v>
      </c>
      <c r="D130">
        <v>30.4876020576508</v>
      </c>
    </row>
    <row r="131" spans="1:4" x14ac:dyDescent="0.3">
      <c r="A131" t="s">
        <v>264</v>
      </c>
      <c r="B131" t="s">
        <v>234</v>
      </c>
      <c r="C131">
        <v>9.2964907737301701</v>
      </c>
      <c r="D131">
        <v>31.0866660033827</v>
      </c>
    </row>
    <row r="132" spans="1:4" x14ac:dyDescent="0.3">
      <c r="A132" t="s">
        <v>264</v>
      </c>
      <c r="B132" t="s">
        <v>268</v>
      </c>
      <c r="C132">
        <v>-9.3055437933657501</v>
      </c>
      <c r="D132">
        <v>28.7837015751868</v>
      </c>
    </row>
    <row r="133" spans="1:4" x14ac:dyDescent="0.3">
      <c r="A133" t="s">
        <v>264</v>
      </c>
      <c r="B133" t="s">
        <v>269</v>
      </c>
      <c r="C133">
        <v>5.8021708870097299</v>
      </c>
      <c r="D133">
        <v>22.051757791807098</v>
      </c>
    </row>
    <row r="134" spans="1:4" x14ac:dyDescent="0.3">
      <c r="A134" t="s">
        <v>264</v>
      </c>
      <c r="B134" t="s">
        <v>270</v>
      </c>
      <c r="C134">
        <v>-1.30897904360602</v>
      </c>
      <c r="D134">
        <v>24.465187221216102</v>
      </c>
    </row>
    <row r="135" spans="1:4" x14ac:dyDescent="0.3">
      <c r="A135" t="s">
        <v>264</v>
      </c>
      <c r="B135" t="s">
        <v>271</v>
      </c>
      <c r="C135">
        <v>10.869838084549</v>
      </c>
      <c r="D135">
        <v>12.3588769685307</v>
      </c>
    </row>
    <row r="136" spans="1:4" x14ac:dyDescent="0.3">
      <c r="A136" t="s">
        <v>264</v>
      </c>
      <c r="B136" t="s">
        <v>272</v>
      </c>
      <c r="C136">
        <v>6.0421074948285396</v>
      </c>
      <c r="D136">
        <v>22.443146843200001</v>
      </c>
    </row>
    <row r="137" spans="1:4" x14ac:dyDescent="0.3">
      <c r="A137" t="s">
        <v>264</v>
      </c>
      <c r="B137" t="s">
        <v>273</v>
      </c>
      <c r="C137">
        <v>8.5366940514228098</v>
      </c>
      <c r="D137">
        <v>27.842877939573501</v>
      </c>
    </row>
    <row r="138" spans="1:4" x14ac:dyDescent="0.3">
      <c r="A138" t="s">
        <v>264</v>
      </c>
      <c r="B138" t="s">
        <v>274</v>
      </c>
      <c r="C138">
        <v>14.2989114408332</v>
      </c>
      <c r="D138">
        <v>21.3155123937775</v>
      </c>
    </row>
    <row r="139" spans="1:4" x14ac:dyDescent="0.3">
      <c r="A139" t="s">
        <v>264</v>
      </c>
      <c r="B139" t="s">
        <v>275</v>
      </c>
      <c r="C139">
        <v>7.4957292206461803</v>
      </c>
      <c r="D139">
        <v>21.090555463297299</v>
      </c>
    </row>
    <row r="140" spans="1:4" x14ac:dyDescent="0.3">
      <c r="A140" t="s">
        <v>264</v>
      </c>
      <c r="B140" t="s">
        <v>276</v>
      </c>
      <c r="C140">
        <v>-2.7196195289388898</v>
      </c>
      <c r="D140">
        <v>16.728064235374301</v>
      </c>
    </row>
    <row r="141" spans="1:4" x14ac:dyDescent="0.3">
      <c r="A141" t="s">
        <v>264</v>
      </c>
      <c r="B141" t="s">
        <v>277</v>
      </c>
      <c r="C141">
        <v>10.7442416132752</v>
      </c>
      <c r="D141">
        <v>27.9958627585162</v>
      </c>
    </row>
    <row r="142" spans="1:4" x14ac:dyDescent="0.3">
      <c r="A142" t="s">
        <v>264</v>
      </c>
      <c r="B142" t="s">
        <v>278</v>
      </c>
      <c r="C142">
        <v>-6.8953937626814596</v>
      </c>
      <c r="D142">
        <v>22.8174789831845</v>
      </c>
    </row>
    <row r="143" spans="1:4" x14ac:dyDescent="0.3">
      <c r="A143" t="s">
        <v>264</v>
      </c>
      <c r="B143" t="s">
        <v>279</v>
      </c>
      <c r="C143">
        <v>12.9003578758684</v>
      </c>
      <c r="D143">
        <v>30.1303151825675</v>
      </c>
    </row>
    <row r="144" spans="1:4" x14ac:dyDescent="0.3">
      <c r="A144" t="s">
        <v>264</v>
      </c>
      <c r="B144" t="s">
        <v>280</v>
      </c>
      <c r="C144">
        <v>-10.3837165217542</v>
      </c>
      <c r="D144">
        <v>30.045120411677999</v>
      </c>
    </row>
    <row r="145" spans="1:4" x14ac:dyDescent="0.3">
      <c r="A145" t="s">
        <v>264</v>
      </c>
      <c r="B145" t="s">
        <v>281</v>
      </c>
      <c r="C145">
        <v>-3.56078783199853</v>
      </c>
      <c r="D145">
        <v>14.645086377304001</v>
      </c>
    </row>
    <row r="146" spans="1:4" x14ac:dyDescent="0.3">
      <c r="A146" t="s">
        <v>264</v>
      </c>
      <c r="B146" t="s">
        <v>282</v>
      </c>
      <c r="C146">
        <v>10.532662457485401</v>
      </c>
      <c r="D146">
        <v>25.532276944916202</v>
      </c>
    </row>
    <row r="147" spans="1:4" x14ac:dyDescent="0.3">
      <c r="A147" t="s">
        <v>264</v>
      </c>
      <c r="B147" t="s">
        <v>283</v>
      </c>
      <c r="C147">
        <v>-4.82448979180844</v>
      </c>
      <c r="D147">
        <v>17.475789788596899</v>
      </c>
    </row>
    <row r="148" spans="1:4" x14ac:dyDescent="0.3">
      <c r="A148" t="s">
        <v>264</v>
      </c>
      <c r="B148" t="s">
        <v>284</v>
      </c>
      <c r="C148">
        <v>12.8783951482219</v>
      </c>
      <c r="D148">
        <v>23.464151590008299</v>
      </c>
    </row>
    <row r="149" spans="1:4" x14ac:dyDescent="0.3">
      <c r="A149" t="s">
        <v>264</v>
      </c>
      <c r="B149" t="s">
        <v>285</v>
      </c>
      <c r="C149">
        <v>-8.8535853509190705</v>
      </c>
      <c r="D149">
        <v>19.527571389783098</v>
      </c>
    </row>
    <row r="150" spans="1:4" x14ac:dyDescent="0.3">
      <c r="A150" t="s">
        <v>264</v>
      </c>
      <c r="B150" t="s">
        <v>286</v>
      </c>
      <c r="C150">
        <v>6.57480175194575</v>
      </c>
      <c r="D150">
        <v>28.247851594048399</v>
      </c>
    </row>
    <row r="151" spans="1:4" x14ac:dyDescent="0.3">
      <c r="A151" t="s">
        <v>264</v>
      </c>
      <c r="B151" t="s">
        <v>287</v>
      </c>
      <c r="C151">
        <v>-4.4924034510371396</v>
      </c>
      <c r="D151">
        <v>16.367894336805701</v>
      </c>
    </row>
    <row r="152" spans="1:4" x14ac:dyDescent="0.3">
      <c r="A152" t="s">
        <v>264</v>
      </c>
      <c r="B152" t="s">
        <v>288</v>
      </c>
      <c r="C152">
        <v>-0.56947150652996403</v>
      </c>
      <c r="D152">
        <v>15.170956733477601</v>
      </c>
    </row>
    <row r="153" spans="1:4" x14ac:dyDescent="0.3">
      <c r="A153" t="s">
        <v>264</v>
      </c>
      <c r="B153" t="s">
        <v>289</v>
      </c>
      <c r="C153">
        <v>-3.7057857398878</v>
      </c>
      <c r="D153">
        <v>28.471994749659899</v>
      </c>
    </row>
    <row r="154" spans="1:4" x14ac:dyDescent="0.3">
      <c r="A154" t="s">
        <v>264</v>
      </c>
      <c r="B154" t="s">
        <v>290</v>
      </c>
      <c r="C154">
        <v>-7.8100118407282899</v>
      </c>
      <c r="D154">
        <v>16.773159899503302</v>
      </c>
    </row>
    <row r="155" spans="1:4" x14ac:dyDescent="0.3">
      <c r="A155" t="s">
        <v>264</v>
      </c>
      <c r="B155" t="s">
        <v>291</v>
      </c>
      <c r="C155">
        <v>-1.4327197912935501</v>
      </c>
      <c r="D155">
        <v>12.034119941332699</v>
      </c>
    </row>
    <row r="156" spans="1:4" x14ac:dyDescent="0.3">
      <c r="A156" t="s">
        <v>264</v>
      </c>
      <c r="B156" t="s">
        <v>235</v>
      </c>
      <c r="C156">
        <v>-61.059561862118699</v>
      </c>
      <c r="D156">
        <v>6.8100553313843699</v>
      </c>
    </row>
    <row r="157" spans="1:4" x14ac:dyDescent="0.3">
      <c r="A157" t="s">
        <v>264</v>
      </c>
      <c r="B157" t="s">
        <v>236</v>
      </c>
      <c r="C157">
        <v>-46.401401983863302</v>
      </c>
      <c r="D157">
        <v>11.6374909638646</v>
      </c>
    </row>
    <row r="158" spans="1:4" x14ac:dyDescent="0.3">
      <c r="A158" t="s">
        <v>264</v>
      </c>
      <c r="B158" t="s">
        <v>237</v>
      </c>
      <c r="C158">
        <v>-70.912756890187296</v>
      </c>
      <c r="D158">
        <v>3.1863311795341001</v>
      </c>
    </row>
    <row r="159" spans="1:4" x14ac:dyDescent="0.3">
      <c r="A159" t="s">
        <v>264</v>
      </c>
      <c r="B159" t="s">
        <v>238</v>
      </c>
      <c r="C159">
        <v>-65.4465280155665</v>
      </c>
      <c r="D159">
        <v>7.0510666627365302</v>
      </c>
    </row>
    <row r="160" spans="1:4" x14ac:dyDescent="0.3">
      <c r="A160" t="s">
        <v>264</v>
      </c>
      <c r="B160" t="s">
        <v>239</v>
      </c>
      <c r="C160">
        <v>-45.451595869707198</v>
      </c>
      <c r="D160">
        <v>6.3459069709826803</v>
      </c>
    </row>
    <row r="161" spans="1:4" x14ac:dyDescent="0.3">
      <c r="A161" t="s">
        <v>264</v>
      </c>
      <c r="B161" t="s">
        <v>240</v>
      </c>
      <c r="C161">
        <v>-52.787214705913698</v>
      </c>
      <c r="D161">
        <v>3.3381924340736799</v>
      </c>
    </row>
    <row r="162" spans="1:4" x14ac:dyDescent="0.3">
      <c r="A162" t="s">
        <v>264</v>
      </c>
      <c r="B162" t="s">
        <v>241</v>
      </c>
      <c r="C162">
        <v>-45.275480939087998</v>
      </c>
      <c r="D162">
        <v>-5.6005599452009998</v>
      </c>
    </row>
    <row r="163" spans="1:4" x14ac:dyDescent="0.3">
      <c r="A163" t="s">
        <v>264</v>
      </c>
      <c r="B163" t="s">
        <v>242</v>
      </c>
      <c r="C163">
        <v>-36.170295831323003</v>
      </c>
      <c r="D163">
        <v>-6.9434950566645597</v>
      </c>
    </row>
    <row r="164" spans="1:4" x14ac:dyDescent="0.3">
      <c r="A164" t="s">
        <v>264</v>
      </c>
      <c r="B164" t="s">
        <v>243</v>
      </c>
      <c r="C164">
        <v>-25.0865337451018</v>
      </c>
      <c r="D164">
        <v>4.7157961325793298</v>
      </c>
    </row>
    <row r="165" spans="1:4" x14ac:dyDescent="0.3">
      <c r="A165" t="s">
        <v>264</v>
      </c>
      <c r="B165" t="s">
        <v>244</v>
      </c>
      <c r="C165">
        <v>-31.591732415835299</v>
      </c>
      <c r="D165">
        <v>5.4652406028498399</v>
      </c>
    </row>
    <row r="166" spans="1:4" x14ac:dyDescent="0.3">
      <c r="A166" t="s">
        <v>264</v>
      </c>
      <c r="B166" t="s">
        <v>245</v>
      </c>
      <c r="C166">
        <v>-55.592052070399603</v>
      </c>
      <c r="D166">
        <v>6.90624581212463</v>
      </c>
    </row>
    <row r="167" spans="1:4" x14ac:dyDescent="0.3">
      <c r="A167" t="s">
        <v>264</v>
      </c>
      <c r="B167" t="s">
        <v>246</v>
      </c>
      <c r="C167">
        <v>-28.593406101663899</v>
      </c>
      <c r="D167">
        <v>17.605885599702201</v>
      </c>
    </row>
    <row r="168" spans="1:4" x14ac:dyDescent="0.3">
      <c r="A168" t="s">
        <v>264</v>
      </c>
      <c r="B168" t="s">
        <v>247</v>
      </c>
      <c r="C168">
        <v>-35.615357267405102</v>
      </c>
      <c r="D168">
        <v>-5.31987591787182</v>
      </c>
    </row>
    <row r="169" spans="1:4" x14ac:dyDescent="0.3">
      <c r="A169" t="s">
        <v>264</v>
      </c>
      <c r="B169" t="s">
        <v>248</v>
      </c>
      <c r="C169">
        <v>-45.942916023362798</v>
      </c>
      <c r="D169">
        <v>-17.113603209618301</v>
      </c>
    </row>
    <row r="170" spans="1:4" x14ac:dyDescent="0.3">
      <c r="A170" t="s">
        <v>264</v>
      </c>
      <c r="B170" t="s">
        <v>249</v>
      </c>
      <c r="C170">
        <v>-25.294913860443302</v>
      </c>
      <c r="D170">
        <v>3.57773280261857</v>
      </c>
    </row>
    <row r="171" spans="1:4" x14ac:dyDescent="0.3">
      <c r="A171" t="s">
        <v>264</v>
      </c>
      <c r="B171" t="s">
        <v>250</v>
      </c>
      <c r="C171">
        <v>-51.732139098312402</v>
      </c>
      <c r="D171">
        <v>-2.61052543098176</v>
      </c>
    </row>
    <row r="172" spans="1:4" x14ac:dyDescent="0.3">
      <c r="A172" t="s">
        <v>264</v>
      </c>
      <c r="B172" t="s">
        <v>251</v>
      </c>
      <c r="C172">
        <v>-36.870803804385503</v>
      </c>
      <c r="D172">
        <v>11.253773896224001</v>
      </c>
    </row>
    <row r="173" spans="1:4" x14ac:dyDescent="0.3">
      <c r="A173" t="s">
        <v>264</v>
      </c>
      <c r="B173" t="s">
        <v>252</v>
      </c>
      <c r="C173">
        <v>-65.449504065045005</v>
      </c>
      <c r="D173">
        <v>7.0483621920282298</v>
      </c>
    </row>
    <row r="174" spans="1:4" x14ac:dyDescent="0.3">
      <c r="A174" t="s">
        <v>264</v>
      </c>
      <c r="B174" t="s">
        <v>253</v>
      </c>
      <c r="C174">
        <v>-45.744971493464298</v>
      </c>
      <c r="D174">
        <v>-18.6685006848423</v>
      </c>
    </row>
    <row r="175" spans="1:4" x14ac:dyDescent="0.3">
      <c r="A175" t="s">
        <v>264</v>
      </c>
      <c r="B175" t="s">
        <v>254</v>
      </c>
      <c r="C175">
        <v>-35.2082478550807</v>
      </c>
      <c r="D175">
        <v>6.5556877485406897</v>
      </c>
    </row>
    <row r="176" spans="1:4" x14ac:dyDescent="0.3">
      <c r="A176" t="s">
        <v>264</v>
      </c>
      <c r="B176" t="s">
        <v>255</v>
      </c>
      <c r="C176">
        <v>-31.819406528608202</v>
      </c>
      <c r="D176">
        <v>19.844032248688499</v>
      </c>
    </row>
    <row r="177" spans="1:7" x14ac:dyDescent="0.3">
      <c r="A177" t="s">
        <v>264</v>
      </c>
      <c r="B177" t="s">
        <v>256</v>
      </c>
      <c r="C177">
        <v>-42.282862032610304</v>
      </c>
      <c r="D177">
        <v>-6.5232776499487004</v>
      </c>
    </row>
    <row r="178" spans="1:7" x14ac:dyDescent="0.3">
      <c r="A178" t="s">
        <v>264</v>
      </c>
      <c r="B178" t="s">
        <v>257</v>
      </c>
      <c r="C178">
        <v>-34.3588571750348</v>
      </c>
      <c r="D178">
        <v>17.345926419390501</v>
      </c>
    </row>
    <row r="179" spans="1:7" x14ac:dyDescent="0.3">
      <c r="A179" t="s">
        <v>264</v>
      </c>
      <c r="B179" t="s">
        <v>258</v>
      </c>
      <c r="C179">
        <v>-35.7934823884803</v>
      </c>
      <c r="D179">
        <v>21.327440869811799</v>
      </c>
    </row>
    <row r="180" spans="1:7" x14ac:dyDescent="0.3">
      <c r="A180" t="s">
        <v>264</v>
      </c>
      <c r="B180" t="s">
        <v>259</v>
      </c>
      <c r="C180">
        <v>-36.212294838060203</v>
      </c>
      <c r="D180">
        <v>20.513946977137699</v>
      </c>
    </row>
    <row r="181" spans="1:7" x14ac:dyDescent="0.3">
      <c r="A181" t="s">
        <v>264</v>
      </c>
      <c r="B181" t="s">
        <v>260</v>
      </c>
      <c r="C181">
        <v>-45.7446419354442</v>
      </c>
      <c r="D181">
        <v>-18.668658829657598</v>
      </c>
    </row>
    <row r="182" spans="1:7" x14ac:dyDescent="0.3">
      <c r="A182" t="s">
        <v>264</v>
      </c>
      <c r="B182" t="s">
        <v>261</v>
      </c>
      <c r="C182">
        <v>-35.891651624216401</v>
      </c>
      <c r="D182">
        <v>20.387718389816399</v>
      </c>
    </row>
    <row r="183" spans="1:7" x14ac:dyDescent="0.3">
      <c r="A183" t="s">
        <v>264</v>
      </c>
      <c r="B183" t="s">
        <v>262</v>
      </c>
      <c r="C183">
        <v>-32.156281279195497</v>
      </c>
      <c r="D183">
        <v>20.4701812540787</v>
      </c>
    </row>
    <row r="184" spans="1:7" s="9" customFormat="1" x14ac:dyDescent="0.3">
      <c r="A184" s="9" t="s">
        <v>191</v>
      </c>
      <c r="B184" s="9" t="s">
        <v>192</v>
      </c>
      <c r="C184" s="9" t="s">
        <v>193</v>
      </c>
      <c r="D184" s="9" t="s">
        <v>194</v>
      </c>
      <c r="F184"/>
      <c r="G184"/>
    </row>
    <row r="185" spans="1:7" x14ac:dyDescent="0.3">
      <c r="A185" t="s">
        <v>195</v>
      </c>
      <c r="B185" t="s">
        <v>196</v>
      </c>
      <c r="C185">
        <v>-2.4824282618325202</v>
      </c>
      <c r="D185">
        <v>-2.9720551806900501</v>
      </c>
      <c r="F185" s="9"/>
      <c r="G185" s="9"/>
    </row>
    <row r="186" spans="1:7" x14ac:dyDescent="0.3">
      <c r="A186" t="s">
        <v>195</v>
      </c>
      <c r="B186" t="s">
        <v>197</v>
      </c>
      <c r="C186">
        <v>-3.3428694257089502</v>
      </c>
      <c r="D186">
        <v>1.4507156857799599</v>
      </c>
    </row>
    <row r="187" spans="1:7" x14ac:dyDescent="0.3">
      <c r="A187" t="s">
        <v>195</v>
      </c>
      <c r="B187" t="s">
        <v>198</v>
      </c>
      <c r="C187">
        <v>16.764011426005599</v>
      </c>
      <c r="D187">
        <v>-7.3517183822071397E-2</v>
      </c>
    </row>
    <row r="188" spans="1:7" x14ac:dyDescent="0.3">
      <c r="A188" t="s">
        <v>195</v>
      </c>
      <c r="B188" t="s">
        <v>199</v>
      </c>
      <c r="C188">
        <v>-3.34356692114656</v>
      </c>
      <c r="D188">
        <v>1.4503445135063999</v>
      </c>
    </row>
    <row r="189" spans="1:7" x14ac:dyDescent="0.3">
      <c r="A189" t="s">
        <v>195</v>
      </c>
      <c r="B189" t="s">
        <v>200</v>
      </c>
      <c r="C189">
        <v>14.427828074658301</v>
      </c>
      <c r="D189">
        <v>6.5620780792772297</v>
      </c>
    </row>
    <row r="190" spans="1:7" x14ac:dyDescent="0.3">
      <c r="A190" t="s">
        <v>195</v>
      </c>
      <c r="B190" t="s">
        <v>201</v>
      </c>
      <c r="C190">
        <v>9.2794866908031892</v>
      </c>
      <c r="D190">
        <v>4.6654036910079197</v>
      </c>
    </row>
    <row r="191" spans="1:7" x14ac:dyDescent="0.3">
      <c r="A191" t="s">
        <v>195</v>
      </c>
      <c r="B191" t="s">
        <v>202</v>
      </c>
      <c r="C191">
        <v>15.642380098195</v>
      </c>
      <c r="D191">
        <v>7.9878384154234698</v>
      </c>
    </row>
    <row r="192" spans="1:7" x14ac:dyDescent="0.3">
      <c r="A192" t="s">
        <v>195</v>
      </c>
      <c r="B192" t="s">
        <v>203</v>
      </c>
      <c r="C192">
        <v>18.149851437649499</v>
      </c>
      <c r="D192">
        <v>-3.7770201882266901</v>
      </c>
    </row>
    <row r="193" spans="1:4" x14ac:dyDescent="0.3">
      <c r="A193" t="s">
        <v>195</v>
      </c>
      <c r="B193" t="s">
        <v>204</v>
      </c>
      <c r="C193">
        <v>5.8237162547800896</v>
      </c>
      <c r="D193">
        <v>-3.50342387516223</v>
      </c>
    </row>
    <row r="194" spans="1:4" x14ac:dyDescent="0.3">
      <c r="A194" t="s">
        <v>195</v>
      </c>
      <c r="B194" t="s">
        <v>205</v>
      </c>
      <c r="C194">
        <v>7.4879456317461193E-2</v>
      </c>
      <c r="D194">
        <v>-5.5603488563385799</v>
      </c>
    </row>
    <row r="195" spans="1:4" x14ac:dyDescent="0.3">
      <c r="A195" t="s">
        <v>195</v>
      </c>
      <c r="B195" t="s">
        <v>206</v>
      </c>
      <c r="C195">
        <v>10.0141842300002</v>
      </c>
      <c r="D195">
        <v>-7.0300922691438998</v>
      </c>
    </row>
    <row r="196" spans="1:4" x14ac:dyDescent="0.3">
      <c r="A196" t="s">
        <v>195</v>
      </c>
      <c r="B196" t="s">
        <v>207</v>
      </c>
      <c r="C196">
        <v>1.37100668995634</v>
      </c>
      <c r="D196">
        <v>9.1445846884822597</v>
      </c>
    </row>
    <row r="197" spans="1:4" x14ac:dyDescent="0.3">
      <c r="A197" t="s">
        <v>195</v>
      </c>
      <c r="B197" t="s">
        <v>208</v>
      </c>
      <c r="C197">
        <v>0.86009400419476301</v>
      </c>
      <c r="D197">
        <v>-0.21236781610216801</v>
      </c>
    </row>
    <row r="198" spans="1:4" x14ac:dyDescent="0.3">
      <c r="A198" t="s">
        <v>195</v>
      </c>
      <c r="B198" t="s">
        <v>209</v>
      </c>
      <c r="C198">
        <v>9.4544035972866691</v>
      </c>
      <c r="D198">
        <v>-1.8428881656795399</v>
      </c>
    </row>
    <row r="199" spans="1:4" x14ac:dyDescent="0.3">
      <c r="A199" t="s">
        <v>195</v>
      </c>
      <c r="B199" t="s">
        <v>210</v>
      </c>
      <c r="C199">
        <v>-0.17469433729053199</v>
      </c>
      <c r="D199">
        <v>-2.419161211184</v>
      </c>
    </row>
    <row r="200" spans="1:4" x14ac:dyDescent="0.3">
      <c r="A200" t="s">
        <v>195</v>
      </c>
      <c r="B200" t="s">
        <v>211</v>
      </c>
      <c r="C200">
        <v>15.2690520276516</v>
      </c>
      <c r="D200">
        <v>4.00280149753707</v>
      </c>
    </row>
    <row r="201" spans="1:4" x14ac:dyDescent="0.3">
      <c r="A201" t="s">
        <v>195</v>
      </c>
      <c r="B201" t="s">
        <v>212</v>
      </c>
      <c r="C201">
        <v>-2.4200340284339399</v>
      </c>
      <c r="D201">
        <v>2.1701587337354602</v>
      </c>
    </row>
    <row r="202" spans="1:4" x14ac:dyDescent="0.3">
      <c r="A202" t="s">
        <v>195</v>
      </c>
      <c r="B202" t="s">
        <v>213</v>
      </c>
      <c r="C202">
        <v>-2.7205527738076398</v>
      </c>
      <c r="D202">
        <v>-2.0380595314529901</v>
      </c>
    </row>
    <row r="203" spans="1:4" x14ac:dyDescent="0.3">
      <c r="A203" t="s">
        <v>195</v>
      </c>
      <c r="B203" t="s">
        <v>214</v>
      </c>
      <c r="C203">
        <v>1.41125506888153</v>
      </c>
      <c r="D203">
        <v>3.7688330527302099</v>
      </c>
    </row>
    <row r="204" spans="1:4" x14ac:dyDescent="0.3">
      <c r="A204" t="s">
        <v>195</v>
      </c>
      <c r="B204" t="s">
        <v>215</v>
      </c>
      <c r="C204">
        <v>-5.8684156377739498</v>
      </c>
      <c r="D204">
        <v>2.7964280075084398</v>
      </c>
    </row>
    <row r="205" spans="1:4" x14ac:dyDescent="0.3">
      <c r="A205" t="s">
        <v>195</v>
      </c>
      <c r="B205" t="s">
        <v>216</v>
      </c>
      <c r="C205">
        <v>-5.4128349789367798</v>
      </c>
      <c r="D205">
        <v>-5.74455017913108</v>
      </c>
    </row>
    <row r="206" spans="1:4" x14ac:dyDescent="0.3">
      <c r="A206" t="s">
        <v>195</v>
      </c>
      <c r="B206" t="s">
        <v>217</v>
      </c>
      <c r="C206">
        <v>-3.0320258360755399</v>
      </c>
      <c r="D206">
        <v>-5.1133573471413802</v>
      </c>
    </row>
    <row r="207" spans="1:4" x14ac:dyDescent="0.3">
      <c r="A207" t="s">
        <v>195</v>
      </c>
      <c r="B207" t="s">
        <v>218</v>
      </c>
      <c r="C207">
        <v>-6.3859116815135302</v>
      </c>
      <c r="D207">
        <v>0.77516149231240605</v>
      </c>
    </row>
    <row r="208" spans="1:4" x14ac:dyDescent="0.3">
      <c r="A208" t="s">
        <v>195</v>
      </c>
      <c r="B208" t="s">
        <v>219</v>
      </c>
      <c r="C208">
        <v>7.0950646205311001</v>
      </c>
      <c r="D208">
        <v>0.96346920539915604</v>
      </c>
    </row>
    <row r="209" spans="1:4" x14ac:dyDescent="0.3">
      <c r="A209" t="s">
        <v>195</v>
      </c>
      <c r="B209" t="s">
        <v>220</v>
      </c>
      <c r="C209">
        <v>-23.040268866221101</v>
      </c>
      <c r="D209">
        <v>-9.2725874420240402</v>
      </c>
    </row>
    <row r="210" spans="1:4" x14ac:dyDescent="0.3">
      <c r="A210" t="s">
        <v>195</v>
      </c>
      <c r="B210" t="s">
        <v>221</v>
      </c>
      <c r="C210">
        <v>-23.955929768895299</v>
      </c>
      <c r="D210">
        <v>-7.1466607464857397</v>
      </c>
    </row>
    <row r="211" spans="1:4" x14ac:dyDescent="0.3">
      <c r="A211" t="s">
        <v>195</v>
      </c>
      <c r="B211" t="s">
        <v>222</v>
      </c>
      <c r="C211">
        <v>-21.110643480622102</v>
      </c>
      <c r="D211">
        <v>-7.1855588059320903</v>
      </c>
    </row>
    <row r="212" spans="1:4" x14ac:dyDescent="0.3">
      <c r="A212" t="s">
        <v>195</v>
      </c>
      <c r="B212" t="s">
        <v>223</v>
      </c>
      <c r="C212">
        <v>-23.192925058630401</v>
      </c>
      <c r="D212">
        <v>-1.09489653405841</v>
      </c>
    </row>
    <row r="213" spans="1:4" x14ac:dyDescent="0.3">
      <c r="A213" t="s">
        <v>195</v>
      </c>
      <c r="B213" t="s">
        <v>224</v>
      </c>
      <c r="C213">
        <v>-18.095299242079701</v>
      </c>
      <c r="D213">
        <v>3.8545717962386399</v>
      </c>
    </row>
    <row r="214" spans="1:4" x14ac:dyDescent="0.3">
      <c r="A214" t="s">
        <v>195</v>
      </c>
      <c r="B214" t="s">
        <v>225</v>
      </c>
      <c r="C214">
        <v>-14.598800015367001</v>
      </c>
      <c r="D214">
        <v>14.7226794479409</v>
      </c>
    </row>
    <row r="215" spans="1:4" x14ac:dyDescent="0.3">
      <c r="A215" t="s">
        <v>195</v>
      </c>
      <c r="B215" t="s">
        <v>226</v>
      </c>
      <c r="C215">
        <v>-18.959086485284399</v>
      </c>
      <c r="D215">
        <v>24.026927961407999</v>
      </c>
    </row>
    <row r="216" spans="1:4" x14ac:dyDescent="0.3">
      <c r="A216" t="s">
        <v>195</v>
      </c>
      <c r="B216" t="s">
        <v>227</v>
      </c>
      <c r="C216">
        <v>-16.489710741105501</v>
      </c>
      <c r="D216">
        <v>28.420461401202001</v>
      </c>
    </row>
    <row r="217" spans="1:4" x14ac:dyDescent="0.3">
      <c r="A217" t="s">
        <v>195</v>
      </c>
      <c r="B217" t="s">
        <v>228</v>
      </c>
      <c r="C217">
        <v>2.0133358685746998</v>
      </c>
      <c r="D217">
        <v>30.9958089646391</v>
      </c>
    </row>
    <row r="218" spans="1:4" x14ac:dyDescent="0.3">
      <c r="A218" t="s">
        <v>195</v>
      </c>
      <c r="B218" t="s">
        <v>229</v>
      </c>
      <c r="C218">
        <v>-1.15236420642219</v>
      </c>
      <c r="D218">
        <v>23.956783756154401</v>
      </c>
    </row>
    <row r="219" spans="1:4" x14ac:dyDescent="0.3">
      <c r="A219" t="s">
        <v>195</v>
      </c>
      <c r="B219" t="s">
        <v>230</v>
      </c>
      <c r="C219">
        <v>5.7218688965473898</v>
      </c>
      <c r="D219">
        <v>19.585572172804401</v>
      </c>
    </row>
    <row r="220" spans="1:4" x14ac:dyDescent="0.3">
      <c r="A220" t="s">
        <v>195</v>
      </c>
      <c r="B220" t="s">
        <v>231</v>
      </c>
      <c r="C220">
        <v>17.049067578533599</v>
      </c>
      <c r="D220">
        <v>28.139944773011901</v>
      </c>
    </row>
    <row r="221" spans="1:4" x14ac:dyDescent="0.3">
      <c r="A221" t="s">
        <v>195</v>
      </c>
      <c r="B221" t="s">
        <v>232</v>
      </c>
      <c r="C221">
        <v>5.6597697248128602</v>
      </c>
      <c r="D221">
        <v>32.370911359006001</v>
      </c>
    </row>
    <row r="222" spans="1:4" x14ac:dyDescent="0.3">
      <c r="A222" t="s">
        <v>195</v>
      </c>
      <c r="B222" t="s">
        <v>233</v>
      </c>
      <c r="C222">
        <v>7.9204020402592299</v>
      </c>
      <c r="D222">
        <v>30.452149875060002</v>
      </c>
    </row>
    <row r="223" spans="1:4" x14ac:dyDescent="0.3">
      <c r="A223" t="s">
        <v>195</v>
      </c>
      <c r="B223" t="s">
        <v>234</v>
      </c>
      <c r="C223">
        <v>8.4947903403369391</v>
      </c>
      <c r="D223">
        <v>31.0512083864093</v>
      </c>
    </row>
    <row r="224" spans="1:4" x14ac:dyDescent="0.3">
      <c r="A224" t="s">
        <v>195</v>
      </c>
      <c r="B224" t="s">
        <v>268</v>
      </c>
      <c r="C224">
        <v>-10.1010655147807</v>
      </c>
      <c r="D224">
        <v>28.750211927014199</v>
      </c>
    </row>
    <row r="225" spans="1:4" x14ac:dyDescent="0.3">
      <c r="A225" t="s">
        <v>195</v>
      </c>
      <c r="B225" t="s">
        <v>269</v>
      </c>
      <c r="C225">
        <v>5.0012726881116096</v>
      </c>
      <c r="D225">
        <v>22.016388278244101</v>
      </c>
    </row>
    <row r="226" spans="1:4" x14ac:dyDescent="0.3">
      <c r="A226" t="s">
        <v>195</v>
      </c>
      <c r="B226" t="s">
        <v>270</v>
      </c>
      <c r="C226">
        <v>-2.1077697653335199</v>
      </c>
      <c r="D226">
        <v>24.430402159600099</v>
      </c>
    </row>
    <row r="227" spans="1:4" x14ac:dyDescent="0.3">
      <c r="A227" t="s">
        <v>195</v>
      </c>
      <c r="B227" t="s">
        <v>271</v>
      </c>
      <c r="C227">
        <v>10.067784884035101</v>
      </c>
      <c r="D227">
        <v>12.323422716725601</v>
      </c>
    </row>
    <row r="228" spans="1:4" x14ac:dyDescent="0.3">
      <c r="A228" t="s">
        <v>195</v>
      </c>
      <c r="B228" t="s">
        <v>272</v>
      </c>
      <c r="C228">
        <v>5.2411682908183899</v>
      </c>
      <c r="D228">
        <v>22.407767069109699</v>
      </c>
    </row>
    <row r="229" spans="1:4" x14ac:dyDescent="0.3">
      <c r="A229" t="s">
        <v>195</v>
      </c>
      <c r="B229" t="s">
        <v>273</v>
      </c>
      <c r="C229">
        <v>7.7352145234093799</v>
      </c>
      <c r="D229">
        <v>27.807428268556102</v>
      </c>
    </row>
    <row r="230" spans="1:4" x14ac:dyDescent="0.3">
      <c r="A230" t="s">
        <v>195</v>
      </c>
      <c r="B230" t="s">
        <v>274</v>
      </c>
      <c r="C230">
        <v>13.495927844675199</v>
      </c>
      <c r="D230">
        <v>21.280158043361201</v>
      </c>
    </row>
    <row r="231" spans="1:4" x14ac:dyDescent="0.3">
      <c r="A231" t="s">
        <v>195</v>
      </c>
      <c r="B231" t="s">
        <v>275</v>
      </c>
      <c r="C231">
        <v>6.6943789090747696</v>
      </c>
      <c r="D231">
        <v>21.0551267985091</v>
      </c>
    </row>
    <row r="232" spans="1:4" x14ac:dyDescent="0.3">
      <c r="A232" t="s">
        <v>195</v>
      </c>
      <c r="B232" t="s">
        <v>276</v>
      </c>
      <c r="C232">
        <v>-3.5192164906822501</v>
      </c>
      <c r="D232">
        <v>16.6934592132075</v>
      </c>
    </row>
    <row r="233" spans="1:4" x14ac:dyDescent="0.3">
      <c r="A233" t="s">
        <v>195</v>
      </c>
      <c r="B233" t="s">
        <v>277</v>
      </c>
      <c r="C233">
        <v>9.9420393456152496</v>
      </c>
      <c r="D233">
        <v>27.9604072554827</v>
      </c>
    </row>
    <row r="234" spans="1:4" x14ac:dyDescent="0.3">
      <c r="A234" t="s">
        <v>195</v>
      </c>
      <c r="B234" t="s">
        <v>278</v>
      </c>
      <c r="C234">
        <v>-7.6930106750333396</v>
      </c>
      <c r="D234">
        <v>22.7835290602535</v>
      </c>
    </row>
    <row r="235" spans="1:4" x14ac:dyDescent="0.3">
      <c r="A235" t="s">
        <v>195</v>
      </c>
      <c r="B235" t="s">
        <v>279</v>
      </c>
      <c r="C235">
        <v>12.097356413108599</v>
      </c>
      <c r="D235">
        <v>30.094904767296601</v>
      </c>
    </row>
    <row r="236" spans="1:4" x14ac:dyDescent="0.3">
      <c r="A236" t="s">
        <v>195</v>
      </c>
      <c r="B236" t="s">
        <v>280</v>
      </c>
      <c r="C236">
        <v>-11.1785372317495</v>
      </c>
      <c r="D236">
        <v>30.011855908147201</v>
      </c>
    </row>
    <row r="237" spans="1:4" x14ac:dyDescent="0.3">
      <c r="A237" t="s">
        <v>195</v>
      </c>
      <c r="B237" t="s">
        <v>281</v>
      </c>
      <c r="C237">
        <v>-4.3605558631152803</v>
      </c>
      <c r="D237">
        <v>14.6105986869278</v>
      </c>
    </row>
    <row r="238" spans="1:4" x14ac:dyDescent="0.3">
      <c r="A238" t="s">
        <v>195</v>
      </c>
      <c r="B238" t="s">
        <v>282</v>
      </c>
      <c r="C238">
        <v>9.73055133775466</v>
      </c>
      <c r="D238">
        <v>25.496819720972098</v>
      </c>
    </row>
    <row r="239" spans="1:4" x14ac:dyDescent="0.3">
      <c r="A239" t="s">
        <v>195</v>
      </c>
      <c r="B239" t="s">
        <v>283</v>
      </c>
      <c r="C239">
        <v>-5.6235781696773497</v>
      </c>
      <c r="D239">
        <v>17.441492260435901</v>
      </c>
    </row>
    <row r="240" spans="1:4" x14ac:dyDescent="0.3">
      <c r="A240" t="s">
        <v>195</v>
      </c>
      <c r="B240" t="s">
        <v>284</v>
      </c>
      <c r="C240">
        <v>12.075672314773</v>
      </c>
      <c r="D240">
        <v>23.428740466993698</v>
      </c>
    </row>
    <row r="241" spans="1:4" x14ac:dyDescent="0.3">
      <c r="A241" t="s">
        <v>195</v>
      </c>
      <c r="B241" t="s">
        <v>285</v>
      </c>
      <c r="C241">
        <v>-9.6514693092751696</v>
      </c>
      <c r="D241">
        <v>19.493991089631301</v>
      </c>
    </row>
    <row r="242" spans="1:4" x14ac:dyDescent="0.3">
      <c r="A242" t="s">
        <v>195</v>
      </c>
      <c r="B242" t="s">
        <v>286</v>
      </c>
      <c r="C242">
        <v>5.7739809763763699</v>
      </c>
      <c r="D242">
        <v>28.212451254049199</v>
      </c>
    </row>
    <row r="243" spans="1:4" x14ac:dyDescent="0.3">
      <c r="A243" t="s">
        <v>195</v>
      </c>
      <c r="B243" t="s">
        <v>287</v>
      </c>
      <c r="C243">
        <v>-5.2917403498211897</v>
      </c>
      <c r="D243">
        <v>16.333545222468601</v>
      </c>
    </row>
    <row r="244" spans="1:4" x14ac:dyDescent="0.3">
      <c r="A244" t="s">
        <v>195</v>
      </c>
      <c r="B244" t="s">
        <v>288</v>
      </c>
      <c r="C244">
        <v>-1.3696489613107801</v>
      </c>
      <c r="D244">
        <v>15.1360858126023</v>
      </c>
    </row>
    <row r="245" spans="1:4" x14ac:dyDescent="0.3">
      <c r="A245" t="s">
        <v>195</v>
      </c>
      <c r="B245" t="s">
        <v>289</v>
      </c>
      <c r="C245">
        <v>-4.5031906625150304</v>
      </c>
      <c r="D245">
        <v>28.4375278625586</v>
      </c>
    </row>
    <row r="246" spans="1:4" x14ac:dyDescent="0.3">
      <c r="A246" t="s">
        <v>195</v>
      </c>
      <c r="B246" t="s">
        <v>290</v>
      </c>
      <c r="C246">
        <v>-8.6086869167806892</v>
      </c>
      <c r="D246">
        <v>16.739377794688401</v>
      </c>
    </row>
    <row r="247" spans="1:4" x14ac:dyDescent="0.3">
      <c r="A247" t="s">
        <v>195</v>
      </c>
      <c r="B247" t="s">
        <v>291</v>
      </c>
      <c r="C247">
        <v>-2.2331584673839502</v>
      </c>
      <c r="D247">
        <v>11.999349925860599</v>
      </c>
    </row>
    <row r="248" spans="1:4" x14ac:dyDescent="0.3">
      <c r="A248" t="s">
        <v>195</v>
      </c>
      <c r="B248" t="s">
        <v>235</v>
      </c>
      <c r="C248">
        <v>-61.857482668742897</v>
      </c>
      <c r="D248">
        <v>6.7984773302205603</v>
      </c>
    </row>
    <row r="249" spans="1:4" x14ac:dyDescent="0.3">
      <c r="A249" t="s">
        <v>195</v>
      </c>
      <c r="B249" t="s">
        <v>236</v>
      </c>
      <c r="C249">
        <v>-47.197252578308998</v>
      </c>
      <c r="D249">
        <v>11.617807975092999</v>
      </c>
    </row>
    <row r="250" spans="1:4" x14ac:dyDescent="0.3">
      <c r="A250" t="s">
        <v>195</v>
      </c>
      <c r="B250" t="s">
        <v>237</v>
      </c>
      <c r="C250">
        <v>-71.712729914579597</v>
      </c>
      <c r="D250">
        <v>3.1806599969957201</v>
      </c>
    </row>
    <row r="251" spans="1:4" x14ac:dyDescent="0.3">
      <c r="A251" t="s">
        <v>195</v>
      </c>
      <c r="B251" t="s">
        <v>238</v>
      </c>
      <c r="C251">
        <v>-66.244207655911595</v>
      </c>
      <c r="D251">
        <v>7.0420862272462701</v>
      </c>
    </row>
    <row r="252" spans="1:4" x14ac:dyDescent="0.3">
      <c r="A252" t="s">
        <v>195</v>
      </c>
      <c r="B252" t="s">
        <v>239</v>
      </c>
      <c r="C252">
        <v>-46.250277430172602</v>
      </c>
      <c r="D252">
        <v>6.3257384836980401</v>
      </c>
    </row>
    <row r="253" spans="1:4" x14ac:dyDescent="0.3">
      <c r="A253" t="s">
        <v>195</v>
      </c>
      <c r="B253" t="s">
        <v>240</v>
      </c>
      <c r="C253">
        <v>-53.587301628733698</v>
      </c>
      <c r="D253">
        <v>3.3219132518037702</v>
      </c>
    </row>
    <row r="254" spans="1:4" x14ac:dyDescent="0.3">
      <c r="A254" t="s">
        <v>195</v>
      </c>
      <c r="B254" t="s">
        <v>241</v>
      </c>
      <c r="C254">
        <v>-46.080259988837</v>
      </c>
      <c r="D254">
        <v>-5.6208164359331096</v>
      </c>
    </row>
    <row r="255" spans="1:4" x14ac:dyDescent="0.3">
      <c r="A255" t="s">
        <v>195</v>
      </c>
      <c r="B255" t="s">
        <v>242</v>
      </c>
      <c r="C255">
        <v>-36.975330648177199</v>
      </c>
      <c r="D255">
        <v>-6.9681019004981799</v>
      </c>
    </row>
    <row r="256" spans="1:4" x14ac:dyDescent="0.3">
      <c r="A256" t="s">
        <v>195</v>
      </c>
      <c r="B256" t="s">
        <v>243</v>
      </c>
      <c r="C256">
        <v>-25.886782244313299</v>
      </c>
      <c r="D256">
        <v>4.6867390736146497</v>
      </c>
    </row>
    <row r="257" spans="1:4" x14ac:dyDescent="0.3">
      <c r="A257" t="s">
        <v>195</v>
      </c>
      <c r="B257" t="s">
        <v>244</v>
      </c>
      <c r="C257">
        <v>-32.391410831934799</v>
      </c>
      <c r="D257">
        <v>5.4386730762562898</v>
      </c>
    </row>
    <row r="258" spans="1:4" x14ac:dyDescent="0.3">
      <c r="A258" t="s">
        <v>195</v>
      </c>
      <c r="B258" t="s">
        <v>245</v>
      </c>
      <c r="C258">
        <v>-56.390068652742002</v>
      </c>
      <c r="D258">
        <v>6.8915270615286097</v>
      </c>
    </row>
    <row r="259" spans="1:4" x14ac:dyDescent="0.3">
      <c r="A259" t="s">
        <v>195</v>
      </c>
      <c r="B259" t="s">
        <v>246</v>
      </c>
      <c r="C259">
        <v>-29.388330906128601</v>
      </c>
      <c r="D259">
        <v>17.5781251060844</v>
      </c>
    </row>
    <row r="260" spans="1:4" x14ac:dyDescent="0.3">
      <c r="A260" t="s">
        <v>195</v>
      </c>
      <c r="B260" t="s">
        <v>247</v>
      </c>
      <c r="C260">
        <v>-36.4196378231984</v>
      </c>
      <c r="D260">
        <v>-5.3447290596096702</v>
      </c>
    </row>
    <row r="261" spans="1:4" x14ac:dyDescent="0.3">
      <c r="A261" t="s">
        <v>195</v>
      </c>
      <c r="B261" t="s">
        <v>248</v>
      </c>
      <c r="C261">
        <v>-46.753875026650299</v>
      </c>
      <c r="D261">
        <v>-17.133517719312898</v>
      </c>
    </row>
    <row r="262" spans="1:4" x14ac:dyDescent="0.3">
      <c r="A262" t="s">
        <v>195</v>
      </c>
      <c r="B262" t="s">
        <v>249</v>
      </c>
      <c r="C262">
        <v>-26.0955615820472</v>
      </c>
      <c r="D262">
        <v>3.5487499233672799</v>
      </c>
    </row>
    <row r="263" spans="1:4" x14ac:dyDescent="0.3">
      <c r="A263" t="s">
        <v>195</v>
      </c>
      <c r="B263" t="s">
        <v>250</v>
      </c>
      <c r="C263">
        <v>-52.535485979644598</v>
      </c>
      <c r="D263">
        <v>-2.62738102423444</v>
      </c>
    </row>
    <row r="264" spans="1:4" x14ac:dyDescent="0.3">
      <c r="A264" t="s">
        <v>195</v>
      </c>
      <c r="B264" t="s">
        <v>251</v>
      </c>
      <c r="C264">
        <v>-37.667589885955898</v>
      </c>
      <c r="D264">
        <v>11.2294791818479</v>
      </c>
    </row>
    <row r="265" spans="1:4" x14ac:dyDescent="0.3">
      <c r="A265" t="s">
        <v>195</v>
      </c>
      <c r="B265" t="s">
        <v>252</v>
      </c>
      <c r="C265">
        <v>-66.247185291121696</v>
      </c>
      <c r="D265">
        <v>7.0393835388101902</v>
      </c>
    </row>
    <row r="266" spans="1:4" x14ac:dyDescent="0.3">
      <c r="A266" t="s">
        <v>195</v>
      </c>
      <c r="B266" t="s">
        <v>253</v>
      </c>
      <c r="C266">
        <v>-46.556786611262403</v>
      </c>
      <c r="D266">
        <v>-18.688516217354199</v>
      </c>
    </row>
    <row r="267" spans="1:4" x14ac:dyDescent="0.3">
      <c r="A267" t="s">
        <v>195</v>
      </c>
      <c r="B267" t="s">
        <v>254</v>
      </c>
      <c r="C267">
        <v>-36.0072872071812</v>
      </c>
      <c r="D267">
        <v>6.5306543756370097</v>
      </c>
    </row>
    <row r="268" spans="1:4" x14ac:dyDescent="0.3">
      <c r="A268" t="s">
        <v>195</v>
      </c>
      <c r="B268" t="s">
        <v>255</v>
      </c>
      <c r="C268">
        <v>-32.612819574294697</v>
      </c>
      <c r="D268">
        <v>19.8175569629379</v>
      </c>
    </row>
    <row r="269" spans="1:4" x14ac:dyDescent="0.3">
      <c r="A269" t="s">
        <v>195</v>
      </c>
      <c r="B269" t="s">
        <v>256</v>
      </c>
      <c r="C269">
        <v>-43.087989818609699</v>
      </c>
      <c r="D269">
        <v>-6.5450258788526199</v>
      </c>
    </row>
    <row r="270" spans="1:4" x14ac:dyDescent="0.3">
      <c r="A270" t="s">
        <v>195</v>
      </c>
      <c r="B270" t="s">
        <v>257</v>
      </c>
      <c r="C270">
        <v>-35.1530560030724</v>
      </c>
      <c r="D270">
        <v>17.320522461389299</v>
      </c>
    </row>
    <row r="271" spans="1:4" x14ac:dyDescent="0.3">
      <c r="A271" t="s">
        <v>195</v>
      </c>
      <c r="B271" t="s">
        <v>258</v>
      </c>
      <c r="C271">
        <v>-36.585504524557898</v>
      </c>
      <c r="D271">
        <v>21.302663764453801</v>
      </c>
    </row>
    <row r="272" spans="1:4" x14ac:dyDescent="0.3">
      <c r="A272" t="s">
        <v>195</v>
      </c>
      <c r="B272" t="s">
        <v>259</v>
      </c>
      <c r="C272">
        <v>-37.004662166844902</v>
      </c>
      <c r="D272">
        <v>20.489356031002899</v>
      </c>
    </row>
    <row r="273" spans="1:7" x14ac:dyDescent="0.3">
      <c r="A273" t="s">
        <v>195</v>
      </c>
      <c r="B273" t="s">
        <v>260</v>
      </c>
      <c r="C273">
        <v>-46.556457104396401</v>
      </c>
      <c r="D273">
        <v>-18.688674530515499</v>
      </c>
    </row>
    <row r="274" spans="1:7" x14ac:dyDescent="0.3">
      <c r="A274" t="s">
        <v>195</v>
      </c>
      <c r="B274" t="s">
        <v>261</v>
      </c>
      <c r="C274">
        <v>-36.684134340161897</v>
      </c>
      <c r="D274">
        <v>20.362984885675601</v>
      </c>
    </row>
    <row r="275" spans="1:7" x14ac:dyDescent="0.3">
      <c r="A275" t="s">
        <v>195</v>
      </c>
      <c r="B275" t="s">
        <v>262</v>
      </c>
      <c r="C275">
        <v>-32.949343929471397</v>
      </c>
      <c r="D275">
        <v>20.4438450449972</v>
      </c>
    </row>
    <row r="276" spans="1:7" s="9" customFormat="1" x14ac:dyDescent="0.3">
      <c r="F276"/>
      <c r="G276"/>
    </row>
    <row r="277" spans="1:7" x14ac:dyDescent="0.3">
      <c r="F277" s="9"/>
      <c r="G277" s="9"/>
    </row>
    <row r="368" spans="6:7" s="9" customFormat="1" x14ac:dyDescent="0.3">
      <c r="F368"/>
      <c r="G368"/>
    </row>
    <row r="369" spans="6:7" x14ac:dyDescent="0.3">
      <c r="F369" s="9"/>
      <c r="G369" s="9"/>
    </row>
    <row r="460" spans="6:7" s="9" customFormat="1" x14ac:dyDescent="0.3">
      <c r="F460"/>
      <c r="G460"/>
    </row>
    <row r="461" spans="6:7" x14ac:dyDescent="0.3">
      <c r="F461" s="9"/>
      <c r="G461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94B1-C1A0-421B-A7B5-1C717D8FFC72}">
  <dimension ref="A1:H275"/>
  <sheetViews>
    <sheetView topLeftCell="C1" zoomScaleNormal="100" workbookViewId="0">
      <selection activeCell="H4" sqref="H4"/>
    </sheetView>
  </sheetViews>
  <sheetFormatPr defaultRowHeight="14.4" x14ac:dyDescent="0.3"/>
  <cols>
    <col min="1" max="1" width="39.21875" customWidth="1"/>
    <col min="2" max="2" width="17.5546875" customWidth="1"/>
    <col min="5" max="5" width="3.21875" customWidth="1"/>
    <col min="6" max="6" width="21" customWidth="1"/>
    <col min="7" max="7" width="10.44140625" customWidth="1"/>
  </cols>
  <sheetData>
    <row r="1" spans="1:8" s="9" customFormat="1" x14ac:dyDescent="0.3">
      <c r="A1" s="9" t="s">
        <v>191</v>
      </c>
      <c r="B1" s="9" t="s">
        <v>192</v>
      </c>
      <c r="C1" s="9" t="s">
        <v>193</v>
      </c>
      <c r="D1" s="9" t="s">
        <v>194</v>
      </c>
    </row>
    <row r="2" spans="1:8" x14ac:dyDescent="0.3">
      <c r="A2" t="s">
        <v>266</v>
      </c>
      <c r="B2" t="s">
        <v>196</v>
      </c>
      <c r="C2">
        <v>-1.59497040083562</v>
      </c>
      <c r="D2">
        <v>-2.86702686777716</v>
      </c>
      <c r="F2" s="10" t="s">
        <v>301</v>
      </c>
      <c r="G2" s="11" t="s">
        <v>294</v>
      </c>
    </row>
    <row r="3" spans="1:8" x14ac:dyDescent="0.3">
      <c r="A3" t="s">
        <v>266</v>
      </c>
      <c r="B3" t="s">
        <v>197</v>
      </c>
      <c r="C3">
        <v>-2.45866240525188</v>
      </c>
      <c r="D3">
        <v>1.55510691394336</v>
      </c>
      <c r="F3" s="11" t="s">
        <v>292</v>
      </c>
      <c r="G3" s="12">
        <f>ROUND(MAX('output-photo 2'!$N$60:$N$111),2)</f>
        <v>-2.94</v>
      </c>
    </row>
    <row r="4" spans="1:8" x14ac:dyDescent="0.3">
      <c r="A4" t="s">
        <v>266</v>
      </c>
      <c r="B4" t="s">
        <v>198</v>
      </c>
      <c r="C4">
        <v>17.649351406979299</v>
      </c>
      <c r="D4">
        <v>3.93385575747741E-2</v>
      </c>
      <c r="F4" s="11" t="s">
        <v>293</v>
      </c>
      <c r="G4" s="12">
        <f>ROUND(MIN('output-photo 2'!$N$60:$N$111),2)</f>
        <v>-3.98</v>
      </c>
    </row>
    <row r="5" spans="1:8" x14ac:dyDescent="0.3">
      <c r="A5" t="s">
        <v>266</v>
      </c>
      <c r="B5" t="s">
        <v>200</v>
      </c>
      <c r="C5">
        <v>15.3120979764817</v>
      </c>
      <c r="D5">
        <v>6.6746518906181702</v>
      </c>
      <c r="F5" s="11" t="s">
        <v>298</v>
      </c>
      <c r="G5" s="12">
        <f>ROUND(AVERAGE('output-photo 2'!$N$60:$N$111),2)</f>
        <v>-3.41</v>
      </c>
    </row>
    <row r="6" spans="1:8" x14ac:dyDescent="0.3">
      <c r="A6" t="s">
        <v>266</v>
      </c>
      <c r="B6" t="s">
        <v>201</v>
      </c>
      <c r="C6">
        <v>10.1632334069284</v>
      </c>
      <c r="D6">
        <v>4.7766967434652798</v>
      </c>
      <c r="F6" s="11" t="s">
        <v>296</v>
      </c>
      <c r="G6" s="12">
        <f>ROUND(MAX('output-photo 2'!$O$60:$O$111),2)</f>
        <v>1.94</v>
      </c>
    </row>
    <row r="7" spans="1:8" x14ac:dyDescent="0.3">
      <c r="A7" t="s">
        <v>266</v>
      </c>
      <c r="B7" t="s">
        <v>202</v>
      </c>
      <c r="C7">
        <v>16.526754516056901</v>
      </c>
      <c r="D7">
        <v>8.1005821737160097</v>
      </c>
      <c r="F7" s="11" t="s">
        <v>297</v>
      </c>
      <c r="G7" s="12">
        <f>ROUND(MIN('output-photo 2'!$O$60:$O$111),2)</f>
        <v>1.76</v>
      </c>
    </row>
    <row r="8" spans="1:8" x14ac:dyDescent="0.3">
      <c r="A8" t="s">
        <v>266</v>
      </c>
      <c r="B8" t="s">
        <v>203</v>
      </c>
      <c r="C8">
        <v>19.035312439802698</v>
      </c>
      <c r="D8">
        <v>-3.6640858862268999</v>
      </c>
      <c r="F8" s="11" t="s">
        <v>299</v>
      </c>
      <c r="G8" s="12">
        <f>ROUND(AVERAGE('output-photo 2'!$O$60:$O$111),2)</f>
        <v>1.84</v>
      </c>
    </row>
    <row r="9" spans="1:8" x14ac:dyDescent="0.3">
      <c r="A9" t="s">
        <v>266</v>
      </c>
      <c r="B9" t="s">
        <v>204</v>
      </c>
      <c r="C9">
        <v>6.7106183739737402</v>
      </c>
      <c r="D9">
        <v>-3.3934943858964699</v>
      </c>
      <c r="F9" s="11" t="s">
        <v>295</v>
      </c>
      <c r="G9" s="12">
        <f>ROUND(SQRT((G3-G4)^2+(G6-G7)^2),2)</f>
        <v>1.06</v>
      </c>
    </row>
    <row r="10" spans="1:8" x14ac:dyDescent="0.3">
      <c r="A10" t="s">
        <v>266</v>
      </c>
      <c r="B10" t="s">
        <v>320</v>
      </c>
      <c r="C10">
        <v>0.96376844950103102</v>
      </c>
      <c r="D10">
        <v>-5.4535705904129701</v>
      </c>
    </row>
    <row r="11" spans="1:8" x14ac:dyDescent="0.3">
      <c r="A11" t="s">
        <v>266</v>
      </c>
      <c r="B11" t="s">
        <v>206</v>
      </c>
      <c r="C11">
        <v>10.901705623143</v>
      </c>
      <c r="D11">
        <v>-6.9185606140454103</v>
      </c>
      <c r="F11" s="11" t="s">
        <v>302</v>
      </c>
      <c r="G11" s="15">
        <f>G3</f>
        <v>-2.94</v>
      </c>
      <c r="H11" s="14">
        <f>G7</f>
        <v>1.76</v>
      </c>
    </row>
    <row r="12" spans="1:8" x14ac:dyDescent="0.3">
      <c r="A12" t="s">
        <v>266</v>
      </c>
      <c r="B12" t="s">
        <v>207</v>
      </c>
      <c r="C12">
        <v>2.2507732306061099</v>
      </c>
      <c r="D12">
        <v>9.2521658741000508</v>
      </c>
      <c r="F12" s="11" t="s">
        <v>303</v>
      </c>
      <c r="G12" s="15">
        <f>G4</f>
        <v>-3.98</v>
      </c>
      <c r="H12" s="14">
        <f>G6</f>
        <v>1.94</v>
      </c>
    </row>
    <row r="13" spans="1:8" x14ac:dyDescent="0.3">
      <c r="A13" t="s">
        <v>266</v>
      </c>
      <c r="B13" t="s">
        <v>316</v>
      </c>
      <c r="C13">
        <v>1.74553057553208</v>
      </c>
      <c r="D13">
        <v>-0.10509598364945</v>
      </c>
      <c r="F13" s="11" t="s">
        <v>304</v>
      </c>
      <c r="G13" s="15">
        <f>G5</f>
        <v>-3.41</v>
      </c>
      <c r="H13" s="14">
        <f>G8</f>
        <v>1.84</v>
      </c>
    </row>
    <row r="14" spans="1:8" x14ac:dyDescent="0.3">
      <c r="A14" t="s">
        <v>266</v>
      </c>
      <c r="B14" t="s">
        <v>209</v>
      </c>
      <c r="C14">
        <v>10.340332991734501</v>
      </c>
      <c r="D14">
        <v>-1.7315364247284399</v>
      </c>
      <c r="F14" s="13"/>
    </row>
    <row r="15" spans="1:8" x14ac:dyDescent="0.3">
      <c r="A15" t="s">
        <v>266</v>
      </c>
      <c r="B15" t="s">
        <v>317</v>
      </c>
      <c r="C15">
        <v>0.71218499941221503</v>
      </c>
      <c r="D15">
        <v>-2.3125450184021399</v>
      </c>
      <c r="F15" s="28" t="s">
        <v>308</v>
      </c>
      <c r="G15" s="28"/>
    </row>
    <row r="16" spans="1:8" x14ac:dyDescent="0.3">
      <c r="A16" t="s">
        <v>266</v>
      </c>
      <c r="B16" t="s">
        <v>211</v>
      </c>
      <c r="C16">
        <v>16.153854398579501</v>
      </c>
      <c r="D16">
        <v>4.1154984380294497</v>
      </c>
      <c r="F16" s="16" t="s">
        <v>311</v>
      </c>
      <c r="G16" s="10" t="s">
        <v>294</v>
      </c>
    </row>
    <row r="17" spans="1:7" x14ac:dyDescent="0.3">
      <c r="A17" t="s">
        <v>266</v>
      </c>
      <c r="B17" t="s">
        <v>313</v>
      </c>
      <c r="C17">
        <v>-1.5363039529934699</v>
      </c>
      <c r="D17">
        <v>2.27523088811866</v>
      </c>
      <c r="F17" s="11" t="s">
        <v>302</v>
      </c>
      <c r="G17" s="15">
        <f>ROUND(SQRT((G11)^2+(H11)^2),2)</f>
        <v>3.43</v>
      </c>
    </row>
    <row r="18" spans="1:7" x14ac:dyDescent="0.3">
      <c r="A18" t="s">
        <v>266</v>
      </c>
      <c r="B18" t="s">
        <v>314</v>
      </c>
      <c r="C18">
        <v>-1.83375835358185</v>
      </c>
      <c r="D18">
        <v>-1.9332050698680401</v>
      </c>
      <c r="F18" s="11" t="s">
        <v>303</v>
      </c>
      <c r="G18" s="15">
        <f t="shared" ref="G18:G19" si="0">ROUND(SQRT((G12)^2+(H12)^2),2)</f>
        <v>4.43</v>
      </c>
    </row>
    <row r="19" spans="1:7" x14ac:dyDescent="0.3">
      <c r="A19" t="s">
        <v>266</v>
      </c>
      <c r="B19" t="s">
        <v>315</v>
      </c>
      <c r="C19">
        <v>2.2942998220778401</v>
      </c>
      <c r="D19">
        <v>3.8764393651194502</v>
      </c>
      <c r="F19" s="11" t="s">
        <v>304</v>
      </c>
      <c r="G19" s="15">
        <f t="shared" si="0"/>
        <v>3.87</v>
      </c>
    </row>
    <row r="20" spans="1:7" x14ac:dyDescent="0.3">
      <c r="A20" t="s">
        <v>266</v>
      </c>
      <c r="B20" t="s">
        <v>215</v>
      </c>
      <c r="C20">
        <v>-4.9854491440781299</v>
      </c>
      <c r="D20">
        <v>2.8988168193941002</v>
      </c>
      <c r="F20" s="29" t="s">
        <v>309</v>
      </c>
      <c r="G20" s="29"/>
    </row>
    <row r="21" spans="1:7" x14ac:dyDescent="0.3">
      <c r="A21" t="s">
        <v>266</v>
      </c>
      <c r="B21" t="s">
        <v>318</v>
      </c>
      <c r="C21">
        <v>-4.5228240735419201</v>
      </c>
      <c r="D21">
        <v>-5.64178253404594</v>
      </c>
      <c r="F21" s="11" t="s">
        <v>302</v>
      </c>
      <c r="G21" s="15">
        <f>'Stars-Photo 1'!G15-G17</f>
        <v>3.61</v>
      </c>
    </row>
    <row r="22" spans="1:7" x14ac:dyDescent="0.3">
      <c r="A22" t="s">
        <v>266</v>
      </c>
      <c r="B22" t="s">
        <v>319</v>
      </c>
      <c r="C22">
        <v>-2.1429181707204599</v>
      </c>
      <c r="D22">
        <v>-5.0087318471208002</v>
      </c>
      <c r="F22" s="11" t="s">
        <v>303</v>
      </c>
      <c r="G22" s="15">
        <f>'Stars-Photo 1'!G16-G18</f>
        <v>3.7100000000000009</v>
      </c>
    </row>
    <row r="23" spans="1:7" x14ac:dyDescent="0.3">
      <c r="A23" t="s">
        <v>266</v>
      </c>
      <c r="B23" t="s">
        <v>312</v>
      </c>
      <c r="C23">
        <v>-5.5012740286430803</v>
      </c>
      <c r="D23">
        <v>0.87711611622188701</v>
      </c>
      <c r="F23" s="11" t="s">
        <v>304</v>
      </c>
      <c r="G23" s="15">
        <f>'Stars-Photo 1'!G17-G19</f>
        <v>3.6799999999999997</v>
      </c>
    </row>
    <row r="24" spans="1:7" x14ac:dyDescent="0.3">
      <c r="A24" t="s">
        <v>266</v>
      </c>
      <c r="B24" t="s">
        <v>219</v>
      </c>
      <c r="C24">
        <v>7.9799853076654497</v>
      </c>
      <c r="D24">
        <v>1.07394690593131</v>
      </c>
      <c r="F24" s="29" t="s">
        <v>310</v>
      </c>
      <c r="G24" s="29"/>
    </row>
    <row r="25" spans="1:7" x14ac:dyDescent="0.3">
      <c r="A25" t="s">
        <v>266</v>
      </c>
      <c r="B25" t="s">
        <v>220</v>
      </c>
      <c r="C25">
        <v>-22.142614643561402</v>
      </c>
      <c r="D25">
        <v>-9.1888326547676407</v>
      </c>
      <c r="F25" s="11" t="s">
        <v>305</v>
      </c>
      <c r="G25" s="15">
        <f>G11-'Stars-Photo 1'!G11</f>
        <v>3.72</v>
      </c>
    </row>
    <row r="26" spans="1:7" x14ac:dyDescent="0.3">
      <c r="A26" t="s">
        <v>266</v>
      </c>
      <c r="B26" t="s">
        <v>221</v>
      </c>
      <c r="C26">
        <v>-23.060978950655901</v>
      </c>
      <c r="D26">
        <v>-7.0641295089903302</v>
      </c>
      <c r="F26" s="11" t="s">
        <v>306</v>
      </c>
      <c r="G26" s="15">
        <f>G12-'Stars-Photo 1'!G12</f>
        <v>3.7899999999999996</v>
      </c>
    </row>
    <row r="27" spans="1:7" x14ac:dyDescent="0.3">
      <c r="A27" t="s">
        <v>266</v>
      </c>
      <c r="B27" t="s">
        <v>222</v>
      </c>
      <c r="C27">
        <v>-20.216167269828102</v>
      </c>
      <c r="D27">
        <v>-7.0993018246131303</v>
      </c>
      <c r="F27" s="11" t="s">
        <v>307</v>
      </c>
      <c r="G27" s="15">
        <f>G13-'Stars-Photo 1'!G13</f>
        <v>3.76</v>
      </c>
    </row>
    <row r="28" spans="1:7" x14ac:dyDescent="0.3">
      <c r="A28" t="s">
        <v>266</v>
      </c>
      <c r="B28" t="s">
        <v>223</v>
      </c>
      <c r="C28">
        <v>-22.306189152337598</v>
      </c>
      <c r="D28">
        <v>-1.0113511950793701</v>
      </c>
    </row>
    <row r="29" spans="1:7" x14ac:dyDescent="0.3">
      <c r="A29" t="s">
        <v>266</v>
      </c>
      <c r="B29" t="s">
        <v>224</v>
      </c>
      <c r="C29">
        <v>-17.214615868381902</v>
      </c>
      <c r="D29">
        <v>3.9445370112365299</v>
      </c>
    </row>
    <row r="30" spans="1:7" x14ac:dyDescent="0.3">
      <c r="A30" t="s">
        <v>266</v>
      </c>
      <c r="B30" t="s">
        <v>225</v>
      </c>
      <c r="C30">
        <v>-13.729989066889001</v>
      </c>
      <c r="D30">
        <v>14.8166357355359</v>
      </c>
    </row>
    <row r="31" spans="1:7" x14ac:dyDescent="0.3">
      <c r="A31" t="s">
        <v>266</v>
      </c>
      <c r="B31" t="s">
        <v>226</v>
      </c>
      <c r="C31">
        <v>-18.104867567045002</v>
      </c>
      <c r="D31">
        <v>24.115837325826298</v>
      </c>
    </row>
    <row r="32" spans="1:7" x14ac:dyDescent="0.3">
      <c r="A32" t="s">
        <v>266</v>
      </c>
      <c r="B32" t="s">
        <v>227</v>
      </c>
      <c r="C32">
        <v>-15.640032647604</v>
      </c>
      <c r="D32">
        <v>28.512287022852199</v>
      </c>
    </row>
    <row r="33" spans="1:4" x14ac:dyDescent="0.3">
      <c r="A33" t="s">
        <v>266</v>
      </c>
      <c r="B33" t="s">
        <v>228</v>
      </c>
      <c r="C33">
        <v>2.8786778668853099</v>
      </c>
      <c r="D33">
        <v>31.103764955503401</v>
      </c>
    </row>
    <row r="34" spans="1:4" x14ac:dyDescent="0.3">
      <c r="A34" t="s">
        <v>266</v>
      </c>
      <c r="B34" t="s">
        <v>229</v>
      </c>
      <c r="C34">
        <v>-0.28445236534940899</v>
      </c>
      <c r="D34">
        <v>24.062741653060002</v>
      </c>
    </row>
    <row r="35" spans="1:4" x14ac:dyDescent="0.3">
      <c r="A35" t="s">
        <v>266</v>
      </c>
      <c r="B35" t="s">
        <v>230</v>
      </c>
      <c r="C35">
        <v>6.5978743302949496</v>
      </c>
      <c r="D35">
        <v>19.6954528811637</v>
      </c>
    </row>
    <row r="36" spans="1:4" x14ac:dyDescent="0.3">
      <c r="A36" t="s">
        <v>266</v>
      </c>
      <c r="B36" t="s">
        <v>231</v>
      </c>
      <c r="C36">
        <v>17.932232911084601</v>
      </c>
      <c r="D36">
        <v>28.252821991833599</v>
      </c>
    </row>
    <row r="37" spans="1:4" x14ac:dyDescent="0.3">
      <c r="A37" t="s">
        <v>266</v>
      </c>
      <c r="B37" t="s">
        <v>232</v>
      </c>
      <c r="C37">
        <v>6.5284150542716102</v>
      </c>
      <c r="D37">
        <v>32.4807619715464</v>
      </c>
    </row>
    <row r="38" spans="1:4" x14ac:dyDescent="0.3">
      <c r="A38" t="s">
        <v>266</v>
      </c>
      <c r="B38" t="s">
        <v>233</v>
      </c>
      <c r="C38">
        <v>8.7928242949653797</v>
      </c>
      <c r="D38">
        <v>30.562952265436799</v>
      </c>
    </row>
    <row r="39" spans="1:4" x14ac:dyDescent="0.3">
      <c r="A39" t="s">
        <v>266</v>
      </c>
      <c r="B39" t="s">
        <v>234</v>
      </c>
      <c r="C39">
        <v>9.3675729581733194</v>
      </c>
      <c r="D39">
        <v>31.162225027882801</v>
      </c>
    </row>
    <row r="40" spans="1:4" x14ac:dyDescent="0.3">
      <c r="A40" t="s">
        <v>266</v>
      </c>
      <c r="B40" t="s">
        <v>268</v>
      </c>
      <c r="C40">
        <v>-9.2460396747810805</v>
      </c>
      <c r="D40">
        <v>28.8487882936852</v>
      </c>
    </row>
    <row r="41" spans="1:4" x14ac:dyDescent="0.3">
      <c r="A41" t="s">
        <v>266</v>
      </c>
      <c r="B41" t="s">
        <v>269</v>
      </c>
      <c r="C41">
        <v>5.8754471777928003</v>
      </c>
      <c r="D41">
        <v>22.125930957107599</v>
      </c>
    </row>
    <row r="42" spans="1:4" x14ac:dyDescent="0.3">
      <c r="A42" t="s">
        <v>266</v>
      </c>
      <c r="B42" t="s">
        <v>270</v>
      </c>
      <c r="C42">
        <v>-1.2410492076305299</v>
      </c>
      <c r="D42">
        <v>24.5356925532557</v>
      </c>
    </row>
    <row r="43" spans="1:4" x14ac:dyDescent="0.3">
      <c r="A43" t="s">
        <v>266</v>
      </c>
      <c r="B43" t="s">
        <v>271</v>
      </c>
      <c r="C43">
        <v>10.9492287412602</v>
      </c>
      <c r="D43">
        <v>12.4349700747825</v>
      </c>
    </row>
    <row r="44" spans="1:4" x14ac:dyDescent="0.3">
      <c r="A44" t="s">
        <v>266</v>
      </c>
      <c r="B44" t="s">
        <v>272</v>
      </c>
      <c r="C44">
        <v>6.1153128535360297</v>
      </c>
      <c r="D44">
        <v>22.517424062806999</v>
      </c>
    </row>
    <row r="45" spans="1:4" x14ac:dyDescent="0.3">
      <c r="A45" t="s">
        <v>266</v>
      </c>
      <c r="B45" t="s">
        <v>273</v>
      </c>
      <c r="C45">
        <v>8.6087760945174505</v>
      </c>
      <c r="D45">
        <v>27.918159450168599</v>
      </c>
    </row>
    <row r="46" spans="1:4" x14ac:dyDescent="0.3">
      <c r="A46" t="s">
        <v>266</v>
      </c>
      <c r="B46" t="s">
        <v>274</v>
      </c>
      <c r="C46">
        <v>14.376952676999</v>
      </c>
      <c r="D46">
        <v>21.3925668498647</v>
      </c>
    </row>
    <row r="47" spans="1:4" x14ac:dyDescent="0.3">
      <c r="A47" t="s">
        <v>266</v>
      </c>
      <c r="B47" t="s">
        <v>275</v>
      </c>
      <c r="C47">
        <v>7.5703423378286301</v>
      </c>
      <c r="D47">
        <v>21.1654355403792</v>
      </c>
    </row>
    <row r="48" spans="1:4" x14ac:dyDescent="0.3">
      <c r="A48" t="s">
        <v>266</v>
      </c>
      <c r="B48" t="s">
        <v>276</v>
      </c>
      <c r="C48">
        <v>-2.64695471714762</v>
      </c>
      <c r="D48">
        <v>16.797712671693901</v>
      </c>
    </row>
    <row r="49" spans="1:4" x14ac:dyDescent="0.3">
      <c r="A49" t="s">
        <v>266</v>
      </c>
      <c r="B49" t="s">
        <v>277</v>
      </c>
      <c r="C49">
        <v>10.817803145686799</v>
      </c>
      <c r="D49">
        <v>28.071914508851901</v>
      </c>
    </row>
    <row r="50" spans="1:4" x14ac:dyDescent="0.3">
      <c r="A50" t="s">
        <v>266</v>
      </c>
      <c r="B50" t="s">
        <v>278</v>
      </c>
      <c r="C50">
        <v>-6.8291214442221202</v>
      </c>
      <c r="D50">
        <v>22.884339076884299</v>
      </c>
    </row>
    <row r="51" spans="1:4" x14ac:dyDescent="0.3">
      <c r="A51" t="s">
        <v>266</v>
      </c>
      <c r="B51" t="s">
        <v>279</v>
      </c>
      <c r="C51">
        <v>12.9746863179775</v>
      </c>
      <c r="D51">
        <v>30.2070101005448</v>
      </c>
    </row>
    <row r="52" spans="1:4" x14ac:dyDescent="0.3">
      <c r="A52" t="s">
        <v>266</v>
      </c>
      <c r="B52" t="s">
        <v>280</v>
      </c>
      <c r="C52">
        <v>-10.3261799650349</v>
      </c>
      <c r="D52">
        <v>30.109376651672999</v>
      </c>
    </row>
    <row r="53" spans="1:4" x14ac:dyDescent="0.3">
      <c r="A53" t="s">
        <v>266</v>
      </c>
      <c r="B53" t="s">
        <v>281</v>
      </c>
      <c r="C53">
        <v>-3.4869877337719402</v>
      </c>
      <c r="D53">
        <v>14.7142032444488</v>
      </c>
    </row>
    <row r="54" spans="1:4" x14ac:dyDescent="0.3">
      <c r="A54" t="s">
        <v>266</v>
      </c>
      <c r="B54" t="s">
        <v>282</v>
      </c>
      <c r="C54">
        <v>10.607089976913</v>
      </c>
      <c r="D54">
        <v>25.608259915605402</v>
      </c>
    </row>
    <row r="55" spans="1:4" x14ac:dyDescent="0.3">
      <c r="A55" t="s">
        <v>266</v>
      </c>
      <c r="B55" t="s">
        <v>283</v>
      </c>
      <c r="C55">
        <v>-4.7531347269706403</v>
      </c>
      <c r="D55">
        <v>17.544078758413999</v>
      </c>
    </row>
    <row r="56" spans="1:4" x14ac:dyDescent="0.3">
      <c r="A56" t="s">
        <v>266</v>
      </c>
      <c r="B56" t="s">
        <v>284</v>
      </c>
      <c r="C56">
        <v>12.9550027306783</v>
      </c>
      <c r="D56">
        <v>23.540840815534501</v>
      </c>
    </row>
    <row r="57" spans="1:4" x14ac:dyDescent="0.3">
      <c r="A57" t="s">
        <v>266</v>
      </c>
      <c r="B57" t="s">
        <v>285</v>
      </c>
      <c r="C57">
        <v>-8.7854253138194096</v>
      </c>
      <c r="D57">
        <v>19.593002320204501</v>
      </c>
    </row>
    <row r="58" spans="1:4" x14ac:dyDescent="0.3">
      <c r="A58" t="s">
        <v>266</v>
      </c>
      <c r="B58" t="s">
        <v>286</v>
      </c>
      <c r="C58">
        <v>6.6453086659748202</v>
      </c>
      <c r="D58">
        <v>28.322354639842199</v>
      </c>
    </row>
    <row r="59" spans="1:4" x14ac:dyDescent="0.3">
      <c r="A59" t="s">
        <v>266</v>
      </c>
      <c r="B59" t="s">
        <v>287</v>
      </c>
      <c r="C59">
        <v>-4.4201230516200596</v>
      </c>
      <c r="D59">
        <v>16.436404202605701</v>
      </c>
    </row>
    <row r="60" spans="1:4" x14ac:dyDescent="0.3">
      <c r="A60" t="s">
        <v>266</v>
      </c>
      <c r="B60" t="s">
        <v>288</v>
      </c>
      <c r="C60">
        <v>-0.49503916146224403</v>
      </c>
      <c r="D60">
        <v>15.241896889068499</v>
      </c>
    </row>
    <row r="61" spans="1:4" x14ac:dyDescent="0.3">
      <c r="A61" t="s">
        <v>266</v>
      </c>
      <c r="B61" t="s">
        <v>289</v>
      </c>
      <c r="C61">
        <v>-3.6424130720822601</v>
      </c>
      <c r="D61">
        <v>28.541015058481101</v>
      </c>
    </row>
    <row r="62" spans="1:4" x14ac:dyDescent="0.3">
      <c r="A62" t="s">
        <v>266</v>
      </c>
      <c r="B62" t="s">
        <v>290</v>
      </c>
      <c r="C62">
        <v>-7.7392008038623796</v>
      </c>
      <c r="D62">
        <v>16.839363412451501</v>
      </c>
    </row>
    <row r="63" spans="1:4" x14ac:dyDescent="0.3">
      <c r="A63" t="s">
        <v>266</v>
      </c>
      <c r="B63" t="s">
        <v>291</v>
      </c>
      <c r="C63">
        <v>-1.3565963722416501</v>
      </c>
      <c r="D63">
        <v>12.1045541212644</v>
      </c>
    </row>
    <row r="64" spans="1:4" x14ac:dyDescent="0.3">
      <c r="A64" t="s">
        <v>266</v>
      </c>
      <c r="B64" t="s">
        <v>235</v>
      </c>
      <c r="C64">
        <v>-60.985460071691101</v>
      </c>
      <c r="D64">
        <v>6.8162071664714796</v>
      </c>
    </row>
    <row r="65" spans="1:4" x14ac:dyDescent="0.3">
      <c r="A65" t="s">
        <v>266</v>
      </c>
      <c r="B65" t="s">
        <v>236</v>
      </c>
      <c r="C65">
        <v>-46.333222151940099</v>
      </c>
      <c r="D65">
        <v>11.6631851273841</v>
      </c>
    </row>
    <row r="66" spans="1:4" x14ac:dyDescent="0.3">
      <c r="A66" t="s">
        <v>266</v>
      </c>
      <c r="B66" t="s">
        <v>237</v>
      </c>
      <c r="C66">
        <v>-70.833665708809605</v>
      </c>
      <c r="D66">
        <v>3.1790423189609198</v>
      </c>
    </row>
    <row r="67" spans="1:4" x14ac:dyDescent="0.3">
      <c r="A67" t="s">
        <v>266</v>
      </c>
      <c r="B67" t="s">
        <v>238</v>
      </c>
      <c r="C67">
        <v>-65.372785108164507</v>
      </c>
      <c r="D67">
        <v>7.0512313106777196</v>
      </c>
    </row>
    <row r="68" spans="1:4" x14ac:dyDescent="0.3">
      <c r="A68" t="s">
        <v>266</v>
      </c>
      <c r="B68" t="s">
        <v>239</v>
      </c>
      <c r="C68">
        <v>-45.376362650437699</v>
      </c>
      <c r="D68">
        <v>6.3728277578529298</v>
      </c>
    </row>
    <row r="69" spans="1:4" x14ac:dyDescent="0.3">
      <c r="A69" t="s">
        <v>266</v>
      </c>
      <c r="B69" t="s">
        <v>240</v>
      </c>
      <c r="C69">
        <v>-52.7082539971233</v>
      </c>
      <c r="D69">
        <v>3.3555107799100599</v>
      </c>
    </row>
    <row r="70" spans="1:4" x14ac:dyDescent="0.3">
      <c r="A70" t="s">
        <v>266</v>
      </c>
      <c r="B70" t="s">
        <v>241</v>
      </c>
      <c r="C70">
        <v>-45.184874731006602</v>
      </c>
      <c r="D70">
        <v>-5.57340351329466</v>
      </c>
    </row>
    <row r="71" spans="1:4" x14ac:dyDescent="0.3">
      <c r="A71" t="s">
        <v>266</v>
      </c>
      <c r="B71" t="s">
        <v>242</v>
      </c>
      <c r="C71">
        <v>-36.078589746679697</v>
      </c>
      <c r="D71">
        <v>-6.9050626769145698</v>
      </c>
    </row>
    <row r="72" spans="1:4" x14ac:dyDescent="0.3">
      <c r="A72" t="s">
        <v>266</v>
      </c>
      <c r="B72" t="s">
        <v>243</v>
      </c>
      <c r="C72">
        <v>-25.008046805504499</v>
      </c>
      <c r="D72">
        <v>4.7666139819344702</v>
      </c>
    </row>
    <row r="73" spans="1:4" x14ac:dyDescent="0.3">
      <c r="A73" t="s">
        <v>266</v>
      </c>
      <c r="B73" t="s">
        <v>244</v>
      </c>
      <c r="C73">
        <v>-31.514543054576599</v>
      </c>
      <c r="D73">
        <v>5.5089854909219902</v>
      </c>
    </row>
    <row r="74" spans="1:4" x14ac:dyDescent="0.3">
      <c r="A74" t="s">
        <v>266</v>
      </c>
      <c r="B74" t="s">
        <v>245</v>
      </c>
      <c r="C74">
        <v>-55.517974188437201</v>
      </c>
      <c r="D74">
        <v>6.9198047289584999</v>
      </c>
    </row>
    <row r="75" spans="1:4" x14ac:dyDescent="0.3">
      <c r="A75" t="s">
        <v>266</v>
      </c>
      <c r="B75" t="s">
        <v>246</v>
      </c>
      <c r="C75">
        <v>-28.529855239230098</v>
      </c>
      <c r="D75">
        <v>17.652958423912199</v>
      </c>
    </row>
    <row r="76" spans="1:4" x14ac:dyDescent="0.3">
      <c r="A76" t="s">
        <v>266</v>
      </c>
      <c r="B76" t="s">
        <v>247</v>
      </c>
      <c r="C76">
        <v>-35.525640989109803</v>
      </c>
      <c r="D76">
        <v>-5.2807860690035104</v>
      </c>
    </row>
    <row r="77" spans="1:4" x14ac:dyDescent="0.3">
      <c r="A77" t="s">
        <v>266</v>
      </c>
      <c r="B77" t="s">
        <v>248</v>
      </c>
      <c r="C77">
        <v>-45.836810991215103</v>
      </c>
      <c r="D77">
        <v>-17.087293817241999</v>
      </c>
    </row>
    <row r="78" spans="1:4" x14ac:dyDescent="0.3">
      <c r="A78" t="s">
        <v>266</v>
      </c>
      <c r="B78" t="s">
        <v>249</v>
      </c>
      <c r="C78">
        <v>-25.215249493797302</v>
      </c>
      <c r="D78">
        <v>3.6283344021658399</v>
      </c>
    </row>
    <row r="79" spans="1:4" x14ac:dyDescent="0.3">
      <c r="A79" t="s">
        <v>266</v>
      </c>
      <c r="B79" t="s">
        <v>250</v>
      </c>
      <c r="C79">
        <v>-51.645261513614898</v>
      </c>
      <c r="D79">
        <v>-2.59179917103625</v>
      </c>
    </row>
    <row r="80" spans="1:4" x14ac:dyDescent="0.3">
      <c r="A80" t="s">
        <v>266</v>
      </c>
      <c r="B80" t="s">
        <v>251</v>
      </c>
      <c r="C80">
        <v>-36.801064938345199</v>
      </c>
      <c r="D80">
        <v>11.291356553590299</v>
      </c>
    </row>
    <row r="81" spans="1:7" x14ac:dyDescent="0.3">
      <c r="A81" t="s">
        <v>266</v>
      </c>
      <c r="B81" t="s">
        <v>252</v>
      </c>
      <c r="C81">
        <v>-65.375757404635095</v>
      </c>
      <c r="D81">
        <v>7.0485227767854601</v>
      </c>
    </row>
    <row r="82" spans="1:7" x14ac:dyDescent="0.3">
      <c r="A82" t="s">
        <v>266</v>
      </c>
      <c r="B82" t="s">
        <v>253</v>
      </c>
      <c r="C82">
        <v>-45.636688656383697</v>
      </c>
      <c r="D82">
        <v>-18.6419353598124</v>
      </c>
    </row>
    <row r="83" spans="1:7" x14ac:dyDescent="0.3">
      <c r="A83" t="s">
        <v>266</v>
      </c>
      <c r="B83" t="s">
        <v>254</v>
      </c>
      <c r="C83">
        <v>-35.1326085305191</v>
      </c>
      <c r="D83">
        <v>6.5952501680517299</v>
      </c>
    </row>
    <row r="84" spans="1:7" x14ac:dyDescent="0.3">
      <c r="A84" t="s">
        <v>266</v>
      </c>
      <c r="B84" t="s">
        <v>255</v>
      </c>
      <c r="C84">
        <v>-31.759500163136899</v>
      </c>
      <c r="D84">
        <v>19.887509043644901</v>
      </c>
    </row>
    <row r="85" spans="1:7" x14ac:dyDescent="0.3">
      <c r="A85" t="s">
        <v>266</v>
      </c>
      <c r="B85" t="s">
        <v>256</v>
      </c>
      <c r="C85">
        <v>-42.191235886493601</v>
      </c>
      <c r="D85">
        <v>-6.4923248972255196</v>
      </c>
    </row>
    <row r="86" spans="1:7" x14ac:dyDescent="0.3">
      <c r="A86" t="s">
        <v>266</v>
      </c>
      <c r="B86" t="s">
        <v>257</v>
      </c>
      <c r="C86">
        <v>-34.296370474120103</v>
      </c>
      <c r="D86">
        <v>17.386478046462699</v>
      </c>
    </row>
    <row r="87" spans="1:7" x14ac:dyDescent="0.3">
      <c r="A87" t="s">
        <v>266</v>
      </c>
      <c r="B87" t="s">
        <v>258</v>
      </c>
      <c r="C87">
        <v>-35.736613506128997</v>
      </c>
      <c r="D87">
        <v>21.366300225113299</v>
      </c>
    </row>
    <row r="88" spans="1:7" x14ac:dyDescent="0.3">
      <c r="A88" t="s">
        <v>266</v>
      </c>
      <c r="B88" t="s">
        <v>259</v>
      </c>
      <c r="C88">
        <v>-36.1544251684183</v>
      </c>
      <c r="D88">
        <v>20.5523092171583</v>
      </c>
    </row>
    <row r="89" spans="1:7" x14ac:dyDescent="0.3">
      <c r="A89" t="s">
        <v>266</v>
      </c>
      <c r="B89" t="s">
        <v>260</v>
      </c>
      <c r="C89">
        <v>-45.636358923876202</v>
      </c>
      <c r="D89">
        <v>-18.6420930810093</v>
      </c>
    </row>
    <row r="90" spans="1:7" x14ac:dyDescent="0.3">
      <c r="A90" t="s">
        <v>266</v>
      </c>
      <c r="B90" t="s">
        <v>261</v>
      </c>
      <c r="C90">
        <v>-35.833530649336602</v>
      </c>
      <c r="D90">
        <v>20.426462010505201</v>
      </c>
    </row>
    <row r="91" spans="1:7" x14ac:dyDescent="0.3">
      <c r="A91" t="s">
        <v>266</v>
      </c>
      <c r="B91" t="s">
        <v>262</v>
      </c>
      <c r="C91">
        <v>-32.097277320984297</v>
      </c>
      <c r="D91">
        <v>20.513274081266601</v>
      </c>
    </row>
    <row r="92" spans="1:7" s="9" customFormat="1" x14ac:dyDescent="0.3">
      <c r="A92" s="9" t="s">
        <v>191</v>
      </c>
      <c r="B92" s="9" t="s">
        <v>192</v>
      </c>
      <c r="C92" s="9" t="s">
        <v>193</v>
      </c>
      <c r="D92" s="9" t="s">
        <v>194</v>
      </c>
      <c r="F92"/>
      <c r="G92"/>
    </row>
    <row r="93" spans="1:7" x14ac:dyDescent="0.3">
      <c r="A93" t="s">
        <v>267</v>
      </c>
      <c r="B93" t="s">
        <v>196</v>
      </c>
      <c r="C93">
        <v>-1.5949570318556701</v>
      </c>
      <c r="D93">
        <v>-2.86702686777716</v>
      </c>
      <c r="F93" s="9"/>
      <c r="G93" s="9"/>
    </row>
    <row r="94" spans="1:7" x14ac:dyDescent="0.3">
      <c r="A94" t="s">
        <v>267</v>
      </c>
      <c r="B94" t="s">
        <v>197</v>
      </c>
      <c r="C94">
        <v>-2.4586490362719302</v>
      </c>
      <c r="D94">
        <v>1.55510691394336</v>
      </c>
    </row>
    <row r="95" spans="1:7" x14ac:dyDescent="0.3">
      <c r="A95" t="s">
        <v>267</v>
      </c>
      <c r="B95" t="s">
        <v>198</v>
      </c>
      <c r="C95">
        <v>17.649364775959299</v>
      </c>
      <c r="D95">
        <v>3.93385575747741E-2</v>
      </c>
    </row>
    <row r="96" spans="1:7" x14ac:dyDescent="0.3">
      <c r="A96" t="s">
        <v>267</v>
      </c>
      <c r="B96" t="s">
        <v>199</v>
      </c>
      <c r="C96">
        <v>-2.45934628524543</v>
      </c>
      <c r="D96">
        <v>1.55473521671159</v>
      </c>
    </row>
    <row r="97" spans="1:4" x14ac:dyDescent="0.3">
      <c r="A97" t="s">
        <v>267</v>
      </c>
      <c r="B97" t="s">
        <v>200</v>
      </c>
      <c r="C97">
        <v>15.3121113454617</v>
      </c>
      <c r="D97">
        <v>6.6746518906181702</v>
      </c>
    </row>
    <row r="98" spans="1:4" x14ac:dyDescent="0.3">
      <c r="A98" t="s">
        <v>267</v>
      </c>
      <c r="B98" t="s">
        <v>201</v>
      </c>
      <c r="C98">
        <v>10.1632467759083</v>
      </c>
      <c r="D98">
        <v>4.7766967434652798</v>
      </c>
    </row>
    <row r="99" spans="1:4" x14ac:dyDescent="0.3">
      <c r="A99" t="s">
        <v>267</v>
      </c>
      <c r="B99" t="s">
        <v>202</v>
      </c>
      <c r="C99">
        <v>16.526767885036801</v>
      </c>
      <c r="D99">
        <v>8.1005821737160097</v>
      </c>
    </row>
    <row r="100" spans="1:4" x14ac:dyDescent="0.3">
      <c r="A100" t="s">
        <v>267</v>
      </c>
      <c r="B100" t="s">
        <v>203</v>
      </c>
      <c r="C100">
        <v>19.035325808782702</v>
      </c>
      <c r="D100">
        <v>-3.6640858862268999</v>
      </c>
    </row>
    <row r="101" spans="1:4" x14ac:dyDescent="0.3">
      <c r="A101" t="s">
        <v>267</v>
      </c>
      <c r="B101" t="s">
        <v>204</v>
      </c>
      <c r="C101">
        <v>6.7106317429536899</v>
      </c>
      <c r="D101">
        <v>-3.3934943858964699</v>
      </c>
    </row>
    <row r="102" spans="1:4" x14ac:dyDescent="0.3">
      <c r="A102" t="s">
        <v>267</v>
      </c>
      <c r="B102" t="s">
        <v>205</v>
      </c>
      <c r="C102">
        <v>0.96378181848098099</v>
      </c>
      <c r="D102">
        <v>-5.4535705904129701</v>
      </c>
    </row>
    <row r="103" spans="1:4" x14ac:dyDescent="0.3">
      <c r="A103" t="s">
        <v>267</v>
      </c>
      <c r="B103" t="s">
        <v>206</v>
      </c>
      <c r="C103">
        <v>10.9017189921229</v>
      </c>
      <c r="D103">
        <v>-6.9185606140454103</v>
      </c>
    </row>
    <row r="104" spans="1:4" x14ac:dyDescent="0.3">
      <c r="A104" t="s">
        <v>267</v>
      </c>
      <c r="B104" t="s">
        <v>207</v>
      </c>
      <c r="C104">
        <v>2.2507865995860601</v>
      </c>
      <c r="D104">
        <v>9.2521658741000508</v>
      </c>
    </row>
    <row r="105" spans="1:4" x14ac:dyDescent="0.3">
      <c r="A105" t="s">
        <v>267</v>
      </c>
      <c r="B105" t="s">
        <v>208</v>
      </c>
      <c r="C105">
        <v>1.74554394451206</v>
      </c>
      <c r="D105">
        <v>-0.10509598364945</v>
      </c>
    </row>
    <row r="106" spans="1:4" x14ac:dyDescent="0.3">
      <c r="A106" t="s">
        <v>267</v>
      </c>
      <c r="B106" t="s">
        <v>209</v>
      </c>
      <c r="C106">
        <v>10.3403463607145</v>
      </c>
      <c r="D106">
        <v>-1.7315364247284399</v>
      </c>
    </row>
    <row r="107" spans="1:4" x14ac:dyDescent="0.3">
      <c r="A107" t="s">
        <v>267</v>
      </c>
      <c r="B107" t="s">
        <v>210</v>
      </c>
      <c r="C107">
        <v>0.71219836839216499</v>
      </c>
      <c r="D107">
        <v>-2.3125450184021399</v>
      </c>
    </row>
    <row r="108" spans="1:4" x14ac:dyDescent="0.3">
      <c r="A108" t="s">
        <v>267</v>
      </c>
      <c r="B108" t="s">
        <v>211</v>
      </c>
      <c r="C108">
        <v>16.1538677675595</v>
      </c>
      <c r="D108">
        <v>4.1154984380294497</v>
      </c>
    </row>
    <row r="109" spans="1:4" x14ac:dyDescent="0.3">
      <c r="A109" t="s">
        <v>267</v>
      </c>
      <c r="B109" t="s">
        <v>212</v>
      </c>
      <c r="C109">
        <v>-1.5362905840135199</v>
      </c>
      <c r="D109">
        <v>2.27523088811866</v>
      </c>
    </row>
    <row r="110" spans="1:4" x14ac:dyDescent="0.3">
      <c r="A110" t="s">
        <v>267</v>
      </c>
      <c r="B110" t="s">
        <v>213</v>
      </c>
      <c r="C110">
        <v>-1.8337449846019001</v>
      </c>
      <c r="D110">
        <v>-1.9332050698680401</v>
      </c>
    </row>
    <row r="111" spans="1:4" x14ac:dyDescent="0.3">
      <c r="A111" t="s">
        <v>267</v>
      </c>
      <c r="B111" t="s">
        <v>214</v>
      </c>
      <c r="C111">
        <v>2.2943131910578201</v>
      </c>
      <c r="D111">
        <v>3.8764393651194502</v>
      </c>
    </row>
    <row r="112" spans="1:4" x14ac:dyDescent="0.3">
      <c r="A112" t="s">
        <v>267</v>
      </c>
      <c r="B112" t="s">
        <v>215</v>
      </c>
      <c r="C112">
        <v>-4.9854357750981499</v>
      </c>
      <c r="D112">
        <v>2.8988168193941002</v>
      </c>
    </row>
    <row r="113" spans="1:4" x14ac:dyDescent="0.3">
      <c r="A113" t="s">
        <v>267</v>
      </c>
      <c r="B113" t="s">
        <v>216</v>
      </c>
      <c r="C113">
        <v>-4.5228107045619996</v>
      </c>
      <c r="D113">
        <v>-5.64178253404594</v>
      </c>
    </row>
    <row r="114" spans="1:4" x14ac:dyDescent="0.3">
      <c r="A114" t="s">
        <v>267</v>
      </c>
      <c r="B114" t="s">
        <v>217</v>
      </c>
      <c r="C114">
        <v>-2.1429048017404799</v>
      </c>
      <c r="D114">
        <v>-5.0087318471208002</v>
      </c>
    </row>
    <row r="115" spans="1:4" x14ac:dyDescent="0.3">
      <c r="A115" t="s">
        <v>267</v>
      </c>
      <c r="B115" t="s">
        <v>218</v>
      </c>
      <c r="C115">
        <v>-5.5012606596631004</v>
      </c>
      <c r="D115">
        <v>0.87711611622188701</v>
      </c>
    </row>
    <row r="116" spans="1:4" x14ac:dyDescent="0.3">
      <c r="A116" t="s">
        <v>267</v>
      </c>
      <c r="B116" t="s">
        <v>219</v>
      </c>
      <c r="C116">
        <v>7.9799986766454296</v>
      </c>
      <c r="D116">
        <v>1.07394690593131</v>
      </c>
    </row>
    <row r="117" spans="1:4" x14ac:dyDescent="0.3">
      <c r="A117" t="s">
        <v>267</v>
      </c>
      <c r="B117" t="s">
        <v>220</v>
      </c>
      <c r="C117">
        <v>-22.142601274581398</v>
      </c>
      <c r="D117">
        <v>-9.1888326547676407</v>
      </c>
    </row>
    <row r="118" spans="1:4" x14ac:dyDescent="0.3">
      <c r="A118" t="s">
        <v>267</v>
      </c>
      <c r="B118" t="s">
        <v>221</v>
      </c>
      <c r="C118">
        <v>-23.060965581675902</v>
      </c>
      <c r="D118">
        <v>-7.0641295089903302</v>
      </c>
    </row>
    <row r="119" spans="1:4" x14ac:dyDescent="0.3">
      <c r="A119" t="s">
        <v>267</v>
      </c>
      <c r="B119" t="s">
        <v>222</v>
      </c>
      <c r="C119">
        <v>-20.216153900848202</v>
      </c>
      <c r="D119">
        <v>-7.0993018246131303</v>
      </c>
    </row>
    <row r="120" spans="1:4" x14ac:dyDescent="0.3">
      <c r="A120" t="s">
        <v>267</v>
      </c>
      <c r="B120" t="s">
        <v>223</v>
      </c>
      <c r="C120">
        <v>-22.306175783357599</v>
      </c>
      <c r="D120">
        <v>-1.0113511950793701</v>
      </c>
    </row>
    <row r="121" spans="1:4" x14ac:dyDescent="0.3">
      <c r="A121" t="s">
        <v>267</v>
      </c>
      <c r="B121" t="s">
        <v>224</v>
      </c>
      <c r="C121">
        <v>-17.214602499402002</v>
      </c>
      <c r="D121">
        <v>3.9445370112365299</v>
      </c>
    </row>
    <row r="122" spans="1:4" x14ac:dyDescent="0.3">
      <c r="A122" t="s">
        <v>267</v>
      </c>
      <c r="B122" t="s">
        <v>225</v>
      </c>
      <c r="C122">
        <v>-13.729975697909</v>
      </c>
      <c r="D122">
        <v>14.8166357355359</v>
      </c>
    </row>
    <row r="123" spans="1:4" x14ac:dyDescent="0.3">
      <c r="A123" t="s">
        <v>267</v>
      </c>
      <c r="B123" t="s">
        <v>226</v>
      </c>
      <c r="C123">
        <v>-18.104854198064999</v>
      </c>
      <c r="D123">
        <v>24.115837325826298</v>
      </c>
    </row>
    <row r="124" spans="1:4" x14ac:dyDescent="0.3">
      <c r="A124" t="s">
        <v>267</v>
      </c>
      <c r="B124" t="s">
        <v>227</v>
      </c>
      <c r="C124">
        <v>-15.640019278624001</v>
      </c>
      <c r="D124">
        <v>28.512287022852199</v>
      </c>
    </row>
    <row r="125" spans="1:4" x14ac:dyDescent="0.3">
      <c r="A125" t="s">
        <v>267</v>
      </c>
      <c r="B125" t="s">
        <v>228</v>
      </c>
      <c r="C125">
        <v>2.8786912358652299</v>
      </c>
      <c r="D125">
        <v>31.103764955503401</v>
      </c>
    </row>
    <row r="126" spans="1:4" x14ac:dyDescent="0.3">
      <c r="A126" t="s">
        <v>267</v>
      </c>
      <c r="B126" t="s">
        <v>229</v>
      </c>
      <c r="C126">
        <v>-0.28443899636945902</v>
      </c>
      <c r="D126">
        <v>24.062741653060002</v>
      </c>
    </row>
    <row r="127" spans="1:4" x14ac:dyDescent="0.3">
      <c r="A127" t="s">
        <v>267</v>
      </c>
      <c r="B127" t="s">
        <v>230</v>
      </c>
      <c r="C127">
        <v>6.5978876992749003</v>
      </c>
      <c r="D127">
        <v>19.6954528811637</v>
      </c>
    </row>
    <row r="128" spans="1:4" x14ac:dyDescent="0.3">
      <c r="A128" t="s">
        <v>267</v>
      </c>
      <c r="B128" t="s">
        <v>231</v>
      </c>
      <c r="C128">
        <v>17.932246280064501</v>
      </c>
      <c r="D128">
        <v>28.252821991833599</v>
      </c>
    </row>
    <row r="129" spans="1:4" x14ac:dyDescent="0.3">
      <c r="A129" t="s">
        <v>267</v>
      </c>
      <c r="B129" t="s">
        <v>232</v>
      </c>
      <c r="C129">
        <v>6.5284284232515599</v>
      </c>
      <c r="D129">
        <v>32.4807619715464</v>
      </c>
    </row>
    <row r="130" spans="1:4" x14ac:dyDescent="0.3">
      <c r="A130" t="s">
        <v>267</v>
      </c>
      <c r="B130" t="s">
        <v>233</v>
      </c>
      <c r="C130">
        <v>8.7928376639453596</v>
      </c>
      <c r="D130">
        <v>30.562952265436799</v>
      </c>
    </row>
    <row r="131" spans="1:4" x14ac:dyDescent="0.3">
      <c r="A131" t="s">
        <v>267</v>
      </c>
      <c r="B131" t="s">
        <v>234</v>
      </c>
      <c r="C131">
        <v>9.3675863271532709</v>
      </c>
      <c r="D131">
        <v>31.162225027882801</v>
      </c>
    </row>
    <row r="132" spans="1:4" x14ac:dyDescent="0.3">
      <c r="A132" t="s">
        <v>267</v>
      </c>
      <c r="B132" t="s">
        <v>268</v>
      </c>
      <c r="C132">
        <v>-9.2460263058011307</v>
      </c>
      <c r="D132">
        <v>28.8487882936852</v>
      </c>
    </row>
    <row r="133" spans="1:4" x14ac:dyDescent="0.3">
      <c r="A133" t="s">
        <v>267</v>
      </c>
      <c r="B133" t="s">
        <v>269</v>
      </c>
      <c r="C133">
        <v>5.8754605467727501</v>
      </c>
      <c r="D133">
        <v>22.125930957107599</v>
      </c>
    </row>
    <row r="134" spans="1:4" x14ac:dyDescent="0.3">
      <c r="A134" t="s">
        <v>267</v>
      </c>
      <c r="B134" t="s">
        <v>270</v>
      </c>
      <c r="C134">
        <v>-1.24103583865058</v>
      </c>
      <c r="D134">
        <v>24.5356925532557</v>
      </c>
    </row>
    <row r="135" spans="1:4" x14ac:dyDescent="0.3">
      <c r="A135" t="s">
        <v>267</v>
      </c>
      <c r="B135" t="s">
        <v>271</v>
      </c>
      <c r="C135">
        <v>10.9492421102401</v>
      </c>
      <c r="D135">
        <v>12.4349700747825</v>
      </c>
    </row>
    <row r="136" spans="1:4" x14ac:dyDescent="0.3">
      <c r="A136" t="s">
        <v>267</v>
      </c>
      <c r="B136" t="s">
        <v>272</v>
      </c>
      <c r="C136">
        <v>6.1153262225159803</v>
      </c>
      <c r="D136">
        <v>22.517424062806999</v>
      </c>
    </row>
    <row r="137" spans="1:4" x14ac:dyDescent="0.3">
      <c r="A137" t="s">
        <v>267</v>
      </c>
      <c r="B137" t="s">
        <v>273</v>
      </c>
      <c r="C137">
        <v>8.6087894634973701</v>
      </c>
      <c r="D137">
        <v>27.918159450168599</v>
      </c>
    </row>
    <row r="138" spans="1:4" x14ac:dyDescent="0.3">
      <c r="A138" t="s">
        <v>267</v>
      </c>
      <c r="B138" t="s">
        <v>274</v>
      </c>
      <c r="C138">
        <v>14.3769660459789</v>
      </c>
      <c r="D138">
        <v>21.3925668498647</v>
      </c>
    </row>
    <row r="139" spans="1:4" x14ac:dyDescent="0.3">
      <c r="A139" t="s">
        <v>267</v>
      </c>
      <c r="B139" t="s">
        <v>275</v>
      </c>
      <c r="C139">
        <v>7.5703557068085798</v>
      </c>
      <c r="D139">
        <v>21.1654355403792</v>
      </c>
    </row>
    <row r="140" spans="1:4" x14ac:dyDescent="0.3">
      <c r="A140" t="s">
        <v>267</v>
      </c>
      <c r="B140" t="s">
        <v>276</v>
      </c>
      <c r="C140">
        <v>-2.6469413481676698</v>
      </c>
      <c r="D140">
        <v>16.797712671693901</v>
      </c>
    </row>
    <row r="141" spans="1:4" x14ac:dyDescent="0.3">
      <c r="A141" t="s">
        <v>267</v>
      </c>
      <c r="B141" t="s">
        <v>277</v>
      </c>
      <c r="C141">
        <v>10.817816514666699</v>
      </c>
      <c r="D141">
        <v>28.071914508851901</v>
      </c>
    </row>
    <row r="142" spans="1:4" x14ac:dyDescent="0.3">
      <c r="A142" t="s">
        <v>267</v>
      </c>
      <c r="B142" t="s">
        <v>278</v>
      </c>
      <c r="C142">
        <v>-6.8291080752421696</v>
      </c>
      <c r="D142">
        <v>22.884339076884299</v>
      </c>
    </row>
    <row r="143" spans="1:4" x14ac:dyDescent="0.3">
      <c r="A143" t="s">
        <v>267</v>
      </c>
      <c r="B143" t="s">
        <v>279</v>
      </c>
      <c r="C143">
        <v>12.974699686957401</v>
      </c>
      <c r="D143">
        <v>30.2070101005448</v>
      </c>
    </row>
    <row r="144" spans="1:4" x14ac:dyDescent="0.3">
      <c r="A144" t="s">
        <v>267</v>
      </c>
      <c r="B144" t="s">
        <v>280</v>
      </c>
      <c r="C144">
        <v>-10.326166596055</v>
      </c>
      <c r="D144">
        <v>30.109376651672999</v>
      </c>
    </row>
    <row r="145" spans="1:4" x14ac:dyDescent="0.3">
      <c r="A145" t="s">
        <v>267</v>
      </c>
      <c r="B145" t="s">
        <v>281</v>
      </c>
      <c r="C145">
        <v>-3.48697436479199</v>
      </c>
      <c r="D145">
        <v>14.7142032444488</v>
      </c>
    </row>
    <row r="146" spans="1:4" x14ac:dyDescent="0.3">
      <c r="A146" t="s">
        <v>267</v>
      </c>
      <c r="B146" t="s">
        <v>282</v>
      </c>
      <c r="C146">
        <v>10.6071033458929</v>
      </c>
      <c r="D146">
        <v>25.608259915605402</v>
      </c>
    </row>
    <row r="147" spans="1:4" x14ac:dyDescent="0.3">
      <c r="A147" t="s">
        <v>267</v>
      </c>
      <c r="B147" t="s">
        <v>283</v>
      </c>
      <c r="C147">
        <v>-4.7531213579906897</v>
      </c>
      <c r="D147">
        <v>17.544078758413999</v>
      </c>
    </row>
    <row r="148" spans="1:4" x14ac:dyDescent="0.3">
      <c r="A148" t="s">
        <v>267</v>
      </c>
      <c r="B148" t="s">
        <v>284</v>
      </c>
      <c r="C148">
        <v>12.9550160996582</v>
      </c>
      <c r="D148">
        <v>23.540840815534501</v>
      </c>
    </row>
    <row r="149" spans="1:4" x14ac:dyDescent="0.3">
      <c r="A149" t="s">
        <v>267</v>
      </c>
      <c r="B149" t="s">
        <v>285</v>
      </c>
      <c r="C149">
        <v>-8.7854119448394599</v>
      </c>
      <c r="D149">
        <v>19.593002320204501</v>
      </c>
    </row>
    <row r="150" spans="1:4" x14ac:dyDescent="0.3">
      <c r="A150" t="s">
        <v>267</v>
      </c>
      <c r="B150" t="s">
        <v>286</v>
      </c>
      <c r="C150">
        <v>6.6453220349547699</v>
      </c>
      <c r="D150">
        <v>28.322354639842199</v>
      </c>
    </row>
    <row r="151" spans="1:4" x14ac:dyDescent="0.3">
      <c r="A151" t="s">
        <v>267</v>
      </c>
      <c r="B151" t="s">
        <v>287</v>
      </c>
      <c r="C151">
        <v>-4.42010968264014</v>
      </c>
      <c r="D151">
        <v>16.436404202605701</v>
      </c>
    </row>
    <row r="152" spans="1:4" x14ac:dyDescent="0.3">
      <c r="A152" t="s">
        <v>267</v>
      </c>
      <c r="B152" t="s">
        <v>288</v>
      </c>
      <c r="C152">
        <v>-0.495025792482294</v>
      </c>
      <c r="D152">
        <v>15.241896889068499</v>
      </c>
    </row>
    <row r="153" spans="1:4" x14ac:dyDescent="0.3">
      <c r="A153" t="s">
        <v>267</v>
      </c>
      <c r="B153" t="s">
        <v>289</v>
      </c>
      <c r="C153">
        <v>-3.6423997031022801</v>
      </c>
      <c r="D153">
        <v>28.541015058481101</v>
      </c>
    </row>
    <row r="154" spans="1:4" x14ac:dyDescent="0.3">
      <c r="A154" t="s">
        <v>267</v>
      </c>
      <c r="B154" t="s">
        <v>290</v>
      </c>
      <c r="C154">
        <v>-7.7391874348824601</v>
      </c>
      <c r="D154">
        <v>16.839363412451501</v>
      </c>
    </row>
    <row r="155" spans="1:4" x14ac:dyDescent="0.3">
      <c r="A155" t="s">
        <v>267</v>
      </c>
      <c r="B155" t="s">
        <v>291</v>
      </c>
      <c r="C155">
        <v>-1.3565830032616999</v>
      </c>
      <c r="D155">
        <v>12.1045541212644</v>
      </c>
    </row>
    <row r="156" spans="1:4" x14ac:dyDescent="0.3">
      <c r="A156" t="s">
        <v>267</v>
      </c>
      <c r="B156" t="s">
        <v>235</v>
      </c>
      <c r="C156">
        <v>-60.985446702711101</v>
      </c>
      <c r="D156">
        <v>6.8162071664714796</v>
      </c>
    </row>
    <row r="157" spans="1:4" x14ac:dyDescent="0.3">
      <c r="A157" t="s">
        <v>267</v>
      </c>
      <c r="B157" t="s">
        <v>236</v>
      </c>
      <c r="C157">
        <v>-46.333208782960199</v>
      </c>
      <c r="D157">
        <v>11.6631851273841</v>
      </c>
    </row>
    <row r="158" spans="1:4" x14ac:dyDescent="0.3">
      <c r="A158" t="s">
        <v>267</v>
      </c>
      <c r="B158" t="s">
        <v>237</v>
      </c>
      <c r="C158">
        <v>-70.833652339829698</v>
      </c>
      <c r="D158">
        <v>3.1790423189609198</v>
      </c>
    </row>
    <row r="159" spans="1:4" x14ac:dyDescent="0.3">
      <c r="A159" t="s">
        <v>267</v>
      </c>
      <c r="B159" t="s">
        <v>238</v>
      </c>
      <c r="C159">
        <v>-65.3727717391845</v>
      </c>
      <c r="D159">
        <v>7.0512313106777196</v>
      </c>
    </row>
    <row r="160" spans="1:4" x14ac:dyDescent="0.3">
      <c r="A160" t="s">
        <v>267</v>
      </c>
      <c r="B160" t="s">
        <v>239</v>
      </c>
      <c r="C160">
        <v>-45.376349281457699</v>
      </c>
      <c r="D160">
        <v>6.3728277578529298</v>
      </c>
    </row>
    <row r="161" spans="1:4" x14ac:dyDescent="0.3">
      <c r="A161" t="s">
        <v>267</v>
      </c>
      <c r="B161" t="s">
        <v>240</v>
      </c>
      <c r="C161">
        <v>-52.7082406281434</v>
      </c>
      <c r="D161">
        <v>3.3555107799100599</v>
      </c>
    </row>
    <row r="162" spans="1:4" x14ac:dyDescent="0.3">
      <c r="A162" t="s">
        <v>267</v>
      </c>
      <c r="B162" t="s">
        <v>241</v>
      </c>
      <c r="C162">
        <v>-45.184861362026702</v>
      </c>
      <c r="D162">
        <v>-5.57340351329466</v>
      </c>
    </row>
    <row r="163" spans="1:4" x14ac:dyDescent="0.3">
      <c r="A163" t="s">
        <v>267</v>
      </c>
      <c r="B163" t="s">
        <v>242</v>
      </c>
      <c r="C163">
        <v>-36.078576377699697</v>
      </c>
      <c r="D163">
        <v>-6.9050626769145698</v>
      </c>
    </row>
    <row r="164" spans="1:4" x14ac:dyDescent="0.3">
      <c r="A164" t="s">
        <v>267</v>
      </c>
      <c r="B164" t="s">
        <v>243</v>
      </c>
      <c r="C164">
        <v>-25.008033436524499</v>
      </c>
      <c r="D164">
        <v>4.7666139819344702</v>
      </c>
    </row>
    <row r="165" spans="1:4" x14ac:dyDescent="0.3">
      <c r="A165" t="s">
        <v>267</v>
      </c>
      <c r="B165" t="s">
        <v>244</v>
      </c>
      <c r="C165">
        <v>-31.514529685596699</v>
      </c>
      <c r="D165">
        <v>5.5089854909219902</v>
      </c>
    </row>
    <row r="166" spans="1:4" x14ac:dyDescent="0.3">
      <c r="A166" t="s">
        <v>267</v>
      </c>
      <c r="B166" t="s">
        <v>245</v>
      </c>
      <c r="C166">
        <v>-55.517960819457301</v>
      </c>
      <c r="D166">
        <v>6.9198047289584999</v>
      </c>
    </row>
    <row r="167" spans="1:4" x14ac:dyDescent="0.3">
      <c r="A167" t="s">
        <v>267</v>
      </c>
      <c r="B167" t="s">
        <v>246</v>
      </c>
      <c r="C167">
        <v>-28.529841870250099</v>
      </c>
      <c r="D167">
        <v>17.652958423912199</v>
      </c>
    </row>
    <row r="168" spans="1:4" x14ac:dyDescent="0.3">
      <c r="A168" t="s">
        <v>267</v>
      </c>
      <c r="B168" t="s">
        <v>247</v>
      </c>
      <c r="C168">
        <v>-35.525627620129796</v>
      </c>
      <c r="D168">
        <v>-5.2807860690035104</v>
      </c>
    </row>
    <row r="169" spans="1:4" x14ac:dyDescent="0.3">
      <c r="A169" t="s">
        <v>267</v>
      </c>
      <c r="B169" t="s">
        <v>248</v>
      </c>
      <c r="C169">
        <v>-45.836797622235103</v>
      </c>
      <c r="D169">
        <v>-17.087293817241999</v>
      </c>
    </row>
    <row r="170" spans="1:4" x14ac:dyDescent="0.3">
      <c r="A170" t="s">
        <v>267</v>
      </c>
      <c r="B170" t="s">
        <v>249</v>
      </c>
      <c r="C170">
        <v>-25.215236124817299</v>
      </c>
      <c r="D170">
        <v>3.6283344021658399</v>
      </c>
    </row>
    <row r="171" spans="1:4" x14ac:dyDescent="0.3">
      <c r="A171" t="s">
        <v>267</v>
      </c>
      <c r="B171" t="s">
        <v>250</v>
      </c>
      <c r="C171">
        <v>-51.645248144634998</v>
      </c>
      <c r="D171">
        <v>-2.59179917103625</v>
      </c>
    </row>
    <row r="172" spans="1:4" x14ac:dyDescent="0.3">
      <c r="A172" t="s">
        <v>267</v>
      </c>
      <c r="B172" t="s">
        <v>251</v>
      </c>
      <c r="C172">
        <v>-36.801051569365299</v>
      </c>
      <c r="D172">
        <v>11.291356553590299</v>
      </c>
    </row>
    <row r="173" spans="1:4" x14ac:dyDescent="0.3">
      <c r="A173" t="s">
        <v>267</v>
      </c>
      <c r="B173" t="s">
        <v>252</v>
      </c>
      <c r="C173">
        <v>-65.375744035655202</v>
      </c>
      <c r="D173">
        <v>7.0485227767854601</v>
      </c>
    </row>
    <row r="174" spans="1:4" x14ac:dyDescent="0.3">
      <c r="A174" t="s">
        <v>267</v>
      </c>
      <c r="B174" t="s">
        <v>253</v>
      </c>
      <c r="C174">
        <v>-45.636675287403698</v>
      </c>
      <c r="D174">
        <v>-18.6419353598124</v>
      </c>
    </row>
    <row r="175" spans="1:4" x14ac:dyDescent="0.3">
      <c r="A175" t="s">
        <v>267</v>
      </c>
      <c r="B175" t="s">
        <v>254</v>
      </c>
      <c r="C175">
        <v>-35.132595161539101</v>
      </c>
      <c r="D175">
        <v>6.5952501680517299</v>
      </c>
    </row>
    <row r="176" spans="1:4" x14ac:dyDescent="0.3">
      <c r="A176" t="s">
        <v>267</v>
      </c>
      <c r="B176" t="s">
        <v>255</v>
      </c>
      <c r="C176">
        <v>-31.759486794156899</v>
      </c>
      <c r="D176">
        <v>19.887509043644901</v>
      </c>
    </row>
    <row r="177" spans="1:7" x14ac:dyDescent="0.3">
      <c r="A177" t="s">
        <v>267</v>
      </c>
      <c r="B177" t="s">
        <v>256</v>
      </c>
      <c r="C177">
        <v>-42.191222517513602</v>
      </c>
      <c r="D177">
        <v>-6.4923248972255196</v>
      </c>
    </row>
    <row r="178" spans="1:7" x14ac:dyDescent="0.3">
      <c r="A178" t="s">
        <v>267</v>
      </c>
      <c r="B178" t="s">
        <v>257</v>
      </c>
      <c r="C178">
        <v>-34.296357105140203</v>
      </c>
      <c r="D178">
        <v>17.386478046462699</v>
      </c>
    </row>
    <row r="179" spans="1:7" x14ac:dyDescent="0.3">
      <c r="A179" t="s">
        <v>267</v>
      </c>
      <c r="B179" t="s">
        <v>258</v>
      </c>
      <c r="C179">
        <v>-35.736600137148997</v>
      </c>
      <c r="D179">
        <v>21.366300225113299</v>
      </c>
    </row>
    <row r="180" spans="1:7" x14ac:dyDescent="0.3">
      <c r="A180" t="s">
        <v>267</v>
      </c>
      <c r="B180" t="s">
        <v>259</v>
      </c>
      <c r="C180">
        <v>-36.1544117994384</v>
      </c>
      <c r="D180">
        <v>20.5523092171583</v>
      </c>
    </row>
    <row r="181" spans="1:7" x14ac:dyDescent="0.3">
      <c r="A181" t="s">
        <v>267</v>
      </c>
      <c r="B181" t="s">
        <v>260</v>
      </c>
      <c r="C181">
        <v>-45.636345554896202</v>
      </c>
      <c r="D181">
        <v>-18.6420930810093</v>
      </c>
    </row>
    <row r="182" spans="1:7" x14ac:dyDescent="0.3">
      <c r="A182" t="s">
        <v>267</v>
      </c>
      <c r="B182" t="s">
        <v>261</v>
      </c>
      <c r="C182">
        <v>-35.833517280356702</v>
      </c>
      <c r="D182">
        <v>20.426462010505201</v>
      </c>
    </row>
    <row r="183" spans="1:7" x14ac:dyDescent="0.3">
      <c r="A183" t="s">
        <v>267</v>
      </c>
      <c r="B183" t="s">
        <v>262</v>
      </c>
      <c r="C183">
        <v>-32.097263952004397</v>
      </c>
      <c r="D183">
        <v>20.513274081266601</v>
      </c>
    </row>
    <row r="184" spans="1:7" s="9" customFormat="1" x14ac:dyDescent="0.3">
      <c r="A184" s="9" t="s">
        <v>191</v>
      </c>
      <c r="B184" s="9" t="s">
        <v>192</v>
      </c>
      <c r="C184" s="9" t="s">
        <v>193</v>
      </c>
      <c r="D184" s="9" t="s">
        <v>194</v>
      </c>
      <c r="F184"/>
      <c r="G184"/>
    </row>
    <row r="185" spans="1:7" x14ac:dyDescent="0.3">
      <c r="A185" t="s">
        <v>265</v>
      </c>
      <c r="B185" t="s">
        <v>196</v>
      </c>
      <c r="C185">
        <v>-2.4379362280130201</v>
      </c>
      <c r="D185">
        <v>-2.8989949285743402</v>
      </c>
      <c r="F185" s="9"/>
      <c r="G185" s="9"/>
    </row>
    <row r="186" spans="1:7" x14ac:dyDescent="0.3">
      <c r="A186" t="s">
        <v>265</v>
      </c>
      <c r="B186" t="s">
        <v>197</v>
      </c>
      <c r="C186">
        <v>-3.3011117620436599</v>
      </c>
      <c r="D186">
        <v>1.52324073456154</v>
      </c>
    </row>
    <row r="187" spans="1:7" x14ac:dyDescent="0.3">
      <c r="A187" t="s">
        <v>265</v>
      </c>
      <c r="B187" t="s">
        <v>198</v>
      </c>
      <c r="C187">
        <v>16.806712160078401</v>
      </c>
      <c r="D187">
        <v>7.0078483228467299E-3</v>
      </c>
    </row>
    <row r="188" spans="1:7" x14ac:dyDescent="0.3">
      <c r="A188" t="s">
        <v>265</v>
      </c>
      <c r="B188" t="s">
        <v>199</v>
      </c>
      <c r="C188">
        <v>-3.3018090460450602</v>
      </c>
      <c r="D188">
        <v>1.5228691225317199</v>
      </c>
    </row>
    <row r="189" spans="1:7" x14ac:dyDescent="0.3">
      <c r="A189" t="s">
        <v>265</v>
      </c>
      <c r="B189" t="s">
        <v>200</v>
      </c>
      <c r="C189">
        <v>14.469103433577001</v>
      </c>
      <c r="D189">
        <v>6.6421694057105096</v>
      </c>
    </row>
    <row r="190" spans="1:7" x14ac:dyDescent="0.3">
      <c r="A190" t="s">
        <v>265</v>
      </c>
      <c r="B190" t="s">
        <v>201</v>
      </c>
      <c r="C190">
        <v>9.3205849902737992</v>
      </c>
      <c r="D190">
        <v>4.7440708272238004</v>
      </c>
    </row>
    <row r="191" spans="1:7" x14ac:dyDescent="0.3">
      <c r="A191" t="s">
        <v>265</v>
      </c>
      <c r="B191" t="s">
        <v>202</v>
      </c>
      <c r="C191">
        <v>15.683584868026401</v>
      </c>
      <c r="D191">
        <v>8.0681718216413394</v>
      </c>
    </row>
    <row r="192" spans="1:7" x14ac:dyDescent="0.3">
      <c r="A192" t="s">
        <v>265</v>
      </c>
      <c r="B192" t="s">
        <v>203</v>
      </c>
      <c r="C192">
        <v>18.1930069699612</v>
      </c>
      <c r="D192">
        <v>-3.6963011584327998</v>
      </c>
    </row>
    <row r="193" spans="1:4" x14ac:dyDescent="0.3">
      <c r="A193" t="s">
        <v>265</v>
      </c>
      <c r="B193" t="s">
        <v>204</v>
      </c>
      <c r="C193">
        <v>5.8678716424345696</v>
      </c>
      <c r="D193">
        <v>-3.4260689954528099</v>
      </c>
    </row>
    <row r="194" spans="1:4" x14ac:dyDescent="0.3">
      <c r="A194" t="s">
        <v>265</v>
      </c>
      <c r="B194" t="s">
        <v>205</v>
      </c>
      <c r="C194">
        <v>0.12064392559580001</v>
      </c>
      <c r="D194">
        <v>-5.4857978486693</v>
      </c>
    </row>
    <row r="195" spans="1:4" x14ac:dyDescent="0.3">
      <c r="A195" t="s">
        <v>265</v>
      </c>
      <c r="B195" t="s">
        <v>206</v>
      </c>
      <c r="C195">
        <v>10.0591352758992</v>
      </c>
      <c r="D195">
        <v>-6.9511821266260299</v>
      </c>
    </row>
    <row r="196" spans="1:4" x14ac:dyDescent="0.3">
      <c r="A196" t="s">
        <v>265</v>
      </c>
      <c r="B196" t="s">
        <v>207</v>
      </c>
      <c r="C196">
        <v>1.4088448858949201</v>
      </c>
      <c r="D196">
        <v>9.2198324567347498</v>
      </c>
    </row>
    <row r="197" spans="1:4" x14ac:dyDescent="0.3">
      <c r="A197" t="s">
        <v>265</v>
      </c>
      <c r="B197" t="s">
        <v>208</v>
      </c>
      <c r="C197">
        <v>0.90288326896649096</v>
      </c>
      <c r="D197">
        <v>-0.13738965984187901</v>
      </c>
    </row>
    <row r="198" spans="1:4" x14ac:dyDescent="0.3">
      <c r="A198" t="s">
        <v>265</v>
      </c>
      <c r="B198" t="s">
        <v>209</v>
      </c>
      <c r="C198">
        <v>9.4977026035581904</v>
      </c>
      <c r="D198">
        <v>-1.76416177895633</v>
      </c>
    </row>
    <row r="199" spans="1:4" x14ac:dyDescent="0.3">
      <c r="A199" t="s">
        <v>265</v>
      </c>
      <c r="B199" t="s">
        <v>210</v>
      </c>
      <c r="C199">
        <v>-0.13066506328127001</v>
      </c>
      <c r="D199">
        <v>-2.3447496443817299</v>
      </c>
    </row>
    <row r="200" spans="1:4" x14ac:dyDescent="0.3">
      <c r="A200" t="s">
        <v>265</v>
      </c>
      <c r="B200" t="s">
        <v>211</v>
      </c>
      <c r="C200">
        <v>15.3109635310736</v>
      </c>
      <c r="D200">
        <v>4.0830643972504097</v>
      </c>
    </row>
    <row r="201" spans="1:4" x14ac:dyDescent="0.3">
      <c r="A201" t="s">
        <v>265</v>
      </c>
      <c r="B201" t="s">
        <v>212</v>
      </c>
      <c r="C201">
        <v>-2.3786854998385798</v>
      </c>
      <c r="D201">
        <v>2.2432561349994402</v>
      </c>
    </row>
    <row r="202" spans="1:4" x14ac:dyDescent="0.3">
      <c r="A202" t="s">
        <v>265</v>
      </c>
      <c r="B202" t="s">
        <v>213</v>
      </c>
      <c r="C202">
        <v>-2.67662225379962</v>
      </c>
      <c r="D202">
        <v>-1.9651456859305401</v>
      </c>
    </row>
    <row r="203" spans="1:4" x14ac:dyDescent="0.3">
      <c r="A203" t="s">
        <v>265</v>
      </c>
      <c r="B203" t="s">
        <v>214</v>
      </c>
      <c r="C203">
        <v>1.45195495873414</v>
      </c>
      <c r="D203">
        <v>3.8441026599183901</v>
      </c>
    </row>
    <row r="204" spans="1:4" x14ac:dyDescent="0.3">
      <c r="A204" t="s">
        <v>265</v>
      </c>
      <c r="B204" t="s">
        <v>215</v>
      </c>
      <c r="C204">
        <v>-5.8276636338319099</v>
      </c>
      <c r="D204">
        <v>2.86729025581301</v>
      </c>
    </row>
    <row r="205" spans="1:4" x14ac:dyDescent="0.3">
      <c r="A205" t="s">
        <v>265</v>
      </c>
      <c r="B205" t="s">
        <v>216</v>
      </c>
      <c r="C205">
        <v>-5.3662683908495401</v>
      </c>
      <c r="D205">
        <v>-5.6733757982322297</v>
      </c>
    </row>
    <row r="206" spans="1:4" x14ac:dyDescent="0.3">
      <c r="A206" t="s">
        <v>265</v>
      </c>
      <c r="B206" t="s">
        <v>217</v>
      </c>
      <c r="C206">
        <v>-2.98615576517602</v>
      </c>
      <c r="D206">
        <v>-5.0406360765498404</v>
      </c>
    </row>
    <row r="207" spans="1:4" x14ac:dyDescent="0.3">
      <c r="A207" t="s">
        <v>265</v>
      </c>
      <c r="B207" t="s">
        <v>218</v>
      </c>
      <c r="C207">
        <v>-6.3437809589193499</v>
      </c>
      <c r="D207">
        <v>0.84566646641490195</v>
      </c>
    </row>
    <row r="208" spans="1:4" x14ac:dyDescent="0.3">
      <c r="A208" t="s">
        <v>265</v>
      </c>
      <c r="B208" t="s">
        <v>219</v>
      </c>
      <c r="C208">
        <v>7.1373683544326498</v>
      </c>
      <c r="D208">
        <v>1.0413396672405</v>
      </c>
    </row>
    <row r="209" spans="1:4" x14ac:dyDescent="0.3">
      <c r="A209" t="s">
        <v>265</v>
      </c>
      <c r="B209" t="s">
        <v>220</v>
      </c>
      <c r="C209">
        <v>-22.988059170333901</v>
      </c>
      <c r="D209">
        <v>-9.2164781142453602</v>
      </c>
    </row>
    <row r="210" spans="1:4" x14ac:dyDescent="0.3">
      <c r="A210" t="s">
        <v>265</v>
      </c>
      <c r="B210" t="s">
        <v>221</v>
      </c>
      <c r="C210">
        <v>-23.905822423205102</v>
      </c>
      <c r="D210">
        <v>-7.0914938101776697</v>
      </c>
    </row>
    <row r="211" spans="1:4" x14ac:dyDescent="0.3">
      <c r="A211" t="s">
        <v>265</v>
      </c>
      <c r="B211" t="s">
        <v>222</v>
      </c>
      <c r="C211">
        <v>-21.0608497291201</v>
      </c>
      <c r="D211">
        <v>-7.1275142135152301</v>
      </c>
    </row>
    <row r="212" spans="1:4" x14ac:dyDescent="0.3">
      <c r="A212" t="s">
        <v>265</v>
      </c>
      <c r="B212" t="s">
        <v>223</v>
      </c>
      <c r="C212">
        <v>-23.149138064619098</v>
      </c>
      <c r="D212">
        <v>-1.03894745627288</v>
      </c>
    </row>
    <row r="213" spans="1:4" x14ac:dyDescent="0.3">
      <c r="A213" t="s">
        <v>265</v>
      </c>
      <c r="B213" t="s">
        <v>224</v>
      </c>
      <c r="C213">
        <v>-18.056230660486701</v>
      </c>
      <c r="D213">
        <v>3.91550486345648</v>
      </c>
    </row>
    <row r="214" spans="1:4" x14ac:dyDescent="0.3">
      <c r="A214" t="s">
        <v>265</v>
      </c>
      <c r="B214" t="s">
        <v>225</v>
      </c>
      <c r="C214">
        <v>-14.569166662050799</v>
      </c>
      <c r="D214">
        <v>14.786752185176899</v>
      </c>
    </row>
    <row r="215" spans="1:4" x14ac:dyDescent="0.3">
      <c r="A215" t="s">
        <v>265</v>
      </c>
      <c r="B215" t="s">
        <v>226</v>
      </c>
      <c r="C215">
        <v>-18.940645296802799</v>
      </c>
      <c r="D215">
        <v>24.087039192789401</v>
      </c>
    </row>
    <row r="216" spans="1:4" x14ac:dyDescent="0.3">
      <c r="A216" t="s">
        <v>265</v>
      </c>
      <c r="B216" t="s">
        <v>227</v>
      </c>
      <c r="C216">
        <v>-16.475025409969099</v>
      </c>
      <c r="D216">
        <v>28.4828559747959</v>
      </c>
    </row>
    <row r="217" spans="1:4" x14ac:dyDescent="0.3">
      <c r="A217" t="s">
        <v>265</v>
      </c>
      <c r="B217" t="s">
        <v>228</v>
      </c>
      <c r="C217">
        <v>2.0384556971114001</v>
      </c>
      <c r="D217">
        <v>31.071385629487001</v>
      </c>
    </row>
    <row r="218" spans="1:4" x14ac:dyDescent="0.3">
      <c r="A218" t="s">
        <v>265</v>
      </c>
      <c r="B218" t="s">
        <v>229</v>
      </c>
      <c r="C218">
        <v>-1.1245079306957499</v>
      </c>
      <c r="D218">
        <v>24.030632688607401</v>
      </c>
    </row>
    <row r="219" spans="1:4" x14ac:dyDescent="0.3">
      <c r="A219" t="s">
        <v>265</v>
      </c>
      <c r="B219" t="s">
        <v>230</v>
      </c>
      <c r="C219">
        <v>5.7559155088655896</v>
      </c>
      <c r="D219">
        <v>19.662881929909801</v>
      </c>
    </row>
    <row r="220" spans="1:4" x14ac:dyDescent="0.3">
      <c r="A220" t="s">
        <v>265</v>
      </c>
      <c r="B220" t="s">
        <v>231</v>
      </c>
      <c r="C220">
        <v>17.087157445392901</v>
      </c>
      <c r="D220">
        <v>28.220513209801702</v>
      </c>
    </row>
    <row r="221" spans="1:4" x14ac:dyDescent="0.3">
      <c r="A221" t="s">
        <v>265</v>
      </c>
      <c r="B221" t="s">
        <v>232</v>
      </c>
      <c r="C221">
        <v>5.6870098372218001</v>
      </c>
      <c r="D221">
        <v>32.448193335289403</v>
      </c>
    </row>
    <row r="222" spans="1:4" x14ac:dyDescent="0.3">
      <c r="A222" t="s">
        <v>265</v>
      </c>
      <c r="B222" t="s">
        <v>233</v>
      </c>
      <c r="C222">
        <v>7.9505697116841798</v>
      </c>
      <c r="D222">
        <v>30.530332536500701</v>
      </c>
    </row>
    <row r="223" spans="1:4" x14ac:dyDescent="0.3">
      <c r="A223" t="s">
        <v>265</v>
      </c>
      <c r="B223" t="s">
        <v>234</v>
      </c>
      <c r="C223">
        <v>8.5251298499070405</v>
      </c>
      <c r="D223">
        <v>31.129600432362</v>
      </c>
    </row>
    <row r="224" spans="1:4" x14ac:dyDescent="0.3">
      <c r="A224" t="s">
        <v>265</v>
      </c>
      <c r="B224" t="s">
        <v>268</v>
      </c>
      <c r="C224">
        <v>-10.082777554775699</v>
      </c>
      <c r="D224">
        <v>28.817972329004402</v>
      </c>
    </row>
    <row r="225" spans="1:4" x14ac:dyDescent="0.3">
      <c r="A225" t="s">
        <v>265</v>
      </c>
      <c r="B225" t="s">
        <v>269</v>
      </c>
      <c r="C225">
        <v>5.0337473469277798</v>
      </c>
      <c r="D225">
        <v>22.0933865151083</v>
      </c>
    </row>
    <row r="226" spans="1:4" x14ac:dyDescent="0.3">
      <c r="A226" t="s">
        <v>265</v>
      </c>
      <c r="B226" t="s">
        <v>270</v>
      </c>
      <c r="C226">
        <v>-2.0808031678386301</v>
      </c>
      <c r="D226">
        <v>24.5036846506001</v>
      </c>
    </row>
    <row r="227" spans="1:4" x14ac:dyDescent="0.3">
      <c r="A227" t="s">
        <v>265</v>
      </c>
      <c r="B227" t="s">
        <v>271</v>
      </c>
      <c r="C227">
        <v>10.106463789302</v>
      </c>
      <c r="D227">
        <v>12.402349030202799</v>
      </c>
    </row>
    <row r="228" spans="1:4" x14ac:dyDescent="0.3">
      <c r="A228" t="s">
        <v>265</v>
      </c>
      <c r="B228" t="s">
        <v>272</v>
      </c>
      <c r="C228">
        <v>5.2735750053317902</v>
      </c>
      <c r="D228">
        <v>22.484870244336499</v>
      </c>
    </row>
    <row r="229" spans="1:4" x14ac:dyDescent="0.3">
      <c r="A229" t="s">
        <v>265</v>
      </c>
      <c r="B229" t="s">
        <v>273</v>
      </c>
      <c r="C229">
        <v>7.7665376546164797</v>
      </c>
      <c r="D229">
        <v>27.885541973563399</v>
      </c>
    </row>
    <row r="230" spans="1:4" x14ac:dyDescent="0.3">
      <c r="A230" t="s">
        <v>265</v>
      </c>
      <c r="B230" t="s">
        <v>274</v>
      </c>
      <c r="C230">
        <v>13.533325691104601</v>
      </c>
      <c r="D230">
        <v>21.360038756881899</v>
      </c>
    </row>
    <row r="231" spans="1:4" x14ac:dyDescent="0.3">
      <c r="A231" t="s">
        <v>265</v>
      </c>
      <c r="B231" t="s">
        <v>275</v>
      </c>
      <c r="C231">
        <v>6.7282250100694201</v>
      </c>
      <c r="D231">
        <v>21.132837076676498</v>
      </c>
    </row>
    <row r="232" spans="1:4" x14ac:dyDescent="0.3">
      <c r="A232" t="s">
        <v>265</v>
      </c>
      <c r="B232" t="s">
        <v>276</v>
      </c>
      <c r="C232">
        <v>-3.4874494809284302</v>
      </c>
      <c r="D232">
        <v>16.7658695507413</v>
      </c>
    </row>
    <row r="233" spans="1:4" x14ac:dyDescent="0.3">
      <c r="A233" t="s">
        <v>265</v>
      </c>
      <c r="B233" t="s">
        <v>277</v>
      </c>
      <c r="C233">
        <v>9.9748970447381193</v>
      </c>
      <c r="D233">
        <v>28.039292221586699</v>
      </c>
    </row>
    <row r="234" spans="1:4" x14ac:dyDescent="0.3">
      <c r="A234" t="s">
        <v>265</v>
      </c>
      <c r="B234" t="s">
        <v>278</v>
      </c>
      <c r="C234">
        <v>-7.6677908788335802</v>
      </c>
      <c r="D234">
        <v>22.853098760795898</v>
      </c>
    </row>
    <row r="235" spans="1:4" x14ac:dyDescent="0.3">
      <c r="A235" t="s">
        <v>265</v>
      </c>
      <c r="B235" t="s">
        <v>279</v>
      </c>
      <c r="C235">
        <v>12.1310416179159</v>
      </c>
      <c r="D235">
        <v>30.174429883937201</v>
      </c>
    </row>
    <row r="236" spans="1:4" x14ac:dyDescent="0.3">
      <c r="A236" t="s">
        <v>265</v>
      </c>
      <c r="B236" t="s">
        <v>280</v>
      </c>
      <c r="C236">
        <v>-11.162271309428</v>
      </c>
      <c r="D236">
        <v>30.078768115142601</v>
      </c>
    </row>
    <row r="237" spans="1:4" x14ac:dyDescent="0.3">
      <c r="A237" t="s">
        <v>265</v>
      </c>
      <c r="B237" t="s">
        <v>281</v>
      </c>
      <c r="C237">
        <v>-4.3276391536730303</v>
      </c>
      <c r="D237">
        <v>14.6824677236746</v>
      </c>
    </row>
    <row r="238" spans="1:4" x14ac:dyDescent="0.3">
      <c r="A238" t="s">
        <v>265</v>
      </c>
      <c r="B238" t="s">
        <v>282</v>
      </c>
      <c r="C238">
        <v>9.7642685483168297</v>
      </c>
      <c r="D238">
        <v>25.575635995591899</v>
      </c>
    </row>
    <row r="239" spans="1:4" x14ac:dyDescent="0.3">
      <c r="A239" t="s">
        <v>265</v>
      </c>
      <c r="B239" t="s">
        <v>283</v>
      </c>
      <c r="C239">
        <v>-5.5931600269713</v>
      </c>
      <c r="D239">
        <v>17.512518240981201</v>
      </c>
    </row>
    <row r="240" spans="1:4" x14ac:dyDescent="0.3">
      <c r="A240" t="s">
        <v>265</v>
      </c>
      <c r="B240" t="s">
        <v>284</v>
      </c>
      <c r="C240">
        <v>12.111616453354699</v>
      </c>
      <c r="D240">
        <v>23.508260009976201</v>
      </c>
    </row>
    <row r="241" spans="1:4" x14ac:dyDescent="0.3">
      <c r="A241" t="s">
        <v>265</v>
      </c>
      <c r="B241" t="s">
        <v>285</v>
      </c>
      <c r="C241">
        <v>-9.6243395539100298</v>
      </c>
      <c r="D241">
        <v>19.5621013983864</v>
      </c>
    </row>
    <row r="242" spans="1:4" x14ac:dyDescent="0.3">
      <c r="A242" t="s">
        <v>265</v>
      </c>
      <c r="B242" t="s">
        <v>286</v>
      </c>
      <c r="C242">
        <v>5.8036786180849997</v>
      </c>
      <c r="D242">
        <v>28.289782123404699</v>
      </c>
    </row>
    <row r="243" spans="1:4" x14ac:dyDescent="0.3">
      <c r="A243" t="s">
        <v>265</v>
      </c>
      <c r="B243" t="s">
        <v>287</v>
      </c>
      <c r="C243">
        <v>-5.2603772317823703</v>
      </c>
      <c r="D243">
        <v>16.404796165197698</v>
      </c>
    </row>
    <row r="244" spans="1:4" x14ac:dyDescent="0.3">
      <c r="A244" t="s">
        <v>265</v>
      </c>
      <c r="B244" t="s">
        <v>288</v>
      </c>
      <c r="C244">
        <v>-1.3360695259220801</v>
      </c>
      <c r="D244">
        <v>15.2098094590913</v>
      </c>
    </row>
    <row r="245" spans="1:4" x14ac:dyDescent="0.3">
      <c r="A245" t="s">
        <v>265</v>
      </c>
      <c r="B245" t="s">
        <v>289</v>
      </c>
      <c r="C245">
        <v>-4.4808889189693204</v>
      </c>
      <c r="D245">
        <v>28.509300047567699</v>
      </c>
    </row>
    <row r="246" spans="1:4" x14ac:dyDescent="0.3">
      <c r="A246" t="s">
        <v>265</v>
      </c>
      <c r="B246" t="s">
        <v>290</v>
      </c>
      <c r="C246">
        <v>-8.5788438132512095</v>
      </c>
      <c r="D246">
        <v>16.8082765505068</v>
      </c>
    </row>
    <row r="247" spans="1:4" x14ac:dyDescent="0.3">
      <c r="A247" t="s">
        <v>265</v>
      </c>
      <c r="B247" t="s">
        <v>291</v>
      </c>
      <c r="C247">
        <v>-2.19786603478257</v>
      </c>
      <c r="D247">
        <v>12.0725591166765</v>
      </c>
    </row>
    <row r="248" spans="1:4" x14ac:dyDescent="0.3">
      <c r="A248" t="s">
        <v>265</v>
      </c>
      <c r="B248" t="s">
        <v>235</v>
      </c>
      <c r="C248">
        <v>-61.824414990270803</v>
      </c>
      <c r="D248">
        <v>6.8055399641024401</v>
      </c>
    </row>
    <row r="249" spans="1:4" x14ac:dyDescent="0.3">
      <c r="A249" t="s">
        <v>265</v>
      </c>
      <c r="B249" t="s">
        <v>236</v>
      </c>
      <c r="C249">
        <v>-47.1702635602906</v>
      </c>
      <c r="D249">
        <v>11.6450651069242</v>
      </c>
    </row>
    <row r="250" spans="1:4" x14ac:dyDescent="0.3">
      <c r="A250" t="s">
        <v>265</v>
      </c>
      <c r="B250" t="s">
        <v>237</v>
      </c>
      <c r="C250">
        <v>-71.674516030676898</v>
      </c>
      <c r="D250">
        <v>3.1738064806500002</v>
      </c>
    </row>
    <row r="251" spans="1:4" x14ac:dyDescent="0.3">
      <c r="A251" t="s">
        <v>265</v>
      </c>
      <c r="B251" t="s">
        <v>238</v>
      </c>
      <c r="C251">
        <v>-66.211521325392198</v>
      </c>
      <c r="D251">
        <v>7.0429539888877697</v>
      </c>
    </row>
    <row r="252" spans="1:4" x14ac:dyDescent="0.3">
      <c r="A252" t="s">
        <v>265</v>
      </c>
      <c r="B252" t="s">
        <v>239</v>
      </c>
      <c r="C252">
        <v>-46.216008412021502</v>
      </c>
      <c r="D252">
        <v>6.3542577850355801</v>
      </c>
    </row>
    <row r="253" spans="1:4" x14ac:dyDescent="0.3">
      <c r="A253" t="s">
        <v>265</v>
      </c>
      <c r="B253" t="s">
        <v>240</v>
      </c>
      <c r="C253">
        <v>-53.549196335111297</v>
      </c>
      <c r="D253">
        <v>3.3405163914748202</v>
      </c>
    </row>
    <row r="254" spans="1:4" x14ac:dyDescent="0.3">
      <c r="A254" t="s">
        <v>265</v>
      </c>
      <c r="B254" t="s">
        <v>241</v>
      </c>
      <c r="C254">
        <v>-46.030128345411597</v>
      </c>
      <c r="D254">
        <v>-5.5920617268408197</v>
      </c>
    </row>
    <row r="255" spans="1:4" x14ac:dyDescent="0.3">
      <c r="A255" t="s">
        <v>265</v>
      </c>
      <c r="B255" t="s">
        <v>242</v>
      </c>
      <c r="C255">
        <v>-36.924074733341001</v>
      </c>
      <c r="D255">
        <v>-6.9277216047340797</v>
      </c>
    </row>
    <row r="256" spans="1:4" x14ac:dyDescent="0.3">
      <c r="A256" t="s">
        <v>265</v>
      </c>
      <c r="B256" t="s">
        <v>243</v>
      </c>
      <c r="C256">
        <v>-25.849130570906102</v>
      </c>
      <c r="D256">
        <v>4.7398685184489198</v>
      </c>
    </row>
    <row r="257" spans="1:4" x14ac:dyDescent="0.3">
      <c r="A257" t="s">
        <v>265</v>
      </c>
      <c r="B257" t="s">
        <v>244</v>
      </c>
      <c r="C257">
        <v>-32.355102331757401</v>
      </c>
      <c r="D257">
        <v>5.4845295591619596</v>
      </c>
    </row>
    <row r="258" spans="1:4" x14ac:dyDescent="0.3">
      <c r="A258" t="s">
        <v>265</v>
      </c>
      <c r="B258" t="s">
        <v>245</v>
      </c>
      <c r="C258">
        <v>-56.357013575036198</v>
      </c>
      <c r="D258">
        <v>6.9062482774293699</v>
      </c>
    </row>
    <row r="259" spans="1:4" x14ac:dyDescent="0.3">
      <c r="A259" t="s">
        <v>265</v>
      </c>
      <c r="B259" t="s">
        <v>246</v>
      </c>
      <c r="C259">
        <v>-29.3660400287526</v>
      </c>
      <c r="D259">
        <v>17.627410423223999</v>
      </c>
    </row>
    <row r="260" spans="1:4" x14ac:dyDescent="0.3">
      <c r="A260" t="s">
        <v>265</v>
      </c>
      <c r="B260" t="s">
        <v>247</v>
      </c>
      <c r="C260">
        <v>-36.370432523777701</v>
      </c>
      <c r="D260">
        <v>-5.3036706236282702</v>
      </c>
    </row>
    <row r="261" spans="1:4" x14ac:dyDescent="0.3">
      <c r="A261" t="s">
        <v>265</v>
      </c>
      <c r="B261" t="s">
        <v>248</v>
      </c>
      <c r="C261">
        <v>-46.687745541775897</v>
      </c>
      <c r="D261">
        <v>-17.105644954095801</v>
      </c>
    </row>
    <row r="262" spans="1:4" x14ac:dyDescent="0.3">
      <c r="A262" t="s">
        <v>265</v>
      </c>
      <c r="B262" t="s">
        <v>249</v>
      </c>
      <c r="C262">
        <v>-26.0567003587133</v>
      </c>
      <c r="D262">
        <v>3.60165674725316</v>
      </c>
    </row>
    <row r="263" spans="1:4" x14ac:dyDescent="0.3">
      <c r="A263" t="s">
        <v>265</v>
      </c>
      <c r="B263" t="s">
        <v>250</v>
      </c>
      <c r="C263">
        <v>-52.489201743904403</v>
      </c>
      <c r="D263">
        <v>-2.6073277898418099</v>
      </c>
    </row>
    <row r="264" spans="1:4" x14ac:dyDescent="0.3">
      <c r="A264" t="s">
        <v>265</v>
      </c>
      <c r="B264" t="s">
        <v>251</v>
      </c>
      <c r="C264">
        <v>-37.638963919559203</v>
      </c>
      <c r="D264">
        <v>11.268993846830099</v>
      </c>
    </row>
    <row r="265" spans="1:4" x14ac:dyDescent="0.3">
      <c r="A265" t="s">
        <v>265</v>
      </c>
      <c r="B265" t="s">
        <v>252</v>
      </c>
      <c r="C265">
        <v>-66.214495082996294</v>
      </c>
      <c r="D265">
        <v>7.0402470925612803</v>
      </c>
    </row>
    <row r="266" spans="1:4" x14ac:dyDescent="0.3">
      <c r="A266" t="s">
        <v>265</v>
      </c>
      <c r="B266" t="s">
        <v>253</v>
      </c>
      <c r="C266">
        <v>-46.488409726439997</v>
      </c>
      <c r="D266">
        <v>-18.660380421362099</v>
      </c>
    </row>
    <row r="267" spans="1:4" x14ac:dyDescent="0.3">
      <c r="A267" t="s">
        <v>265</v>
      </c>
      <c r="B267" t="s">
        <v>254</v>
      </c>
      <c r="C267">
        <v>-35.972580370762898</v>
      </c>
      <c r="D267">
        <v>6.5722056635565202</v>
      </c>
    </row>
    <row r="268" spans="1:4" x14ac:dyDescent="0.3">
      <c r="A268" t="s">
        <v>265</v>
      </c>
      <c r="B268" t="s">
        <v>255</v>
      </c>
      <c r="C268">
        <v>-32.594293330040301</v>
      </c>
      <c r="D268">
        <v>19.863144571516099</v>
      </c>
    </row>
    <row r="269" spans="1:4" x14ac:dyDescent="0.3">
      <c r="A269" t="s">
        <v>265</v>
      </c>
      <c r="B269" t="s">
        <v>256</v>
      </c>
      <c r="C269">
        <v>-43.036808680332904</v>
      </c>
      <c r="D269">
        <v>-6.5123553554773599</v>
      </c>
    </row>
    <row r="270" spans="1:4" x14ac:dyDescent="0.3">
      <c r="A270" t="s">
        <v>265</v>
      </c>
      <c r="B270" t="s">
        <v>257</v>
      </c>
      <c r="C270">
        <v>-35.131887595731399</v>
      </c>
      <c r="D270">
        <v>17.363098037157599</v>
      </c>
    </row>
    <row r="271" spans="1:4" x14ac:dyDescent="0.3">
      <c r="A271" t="s">
        <v>265</v>
      </c>
      <c r="B271" t="s">
        <v>258</v>
      </c>
      <c r="C271">
        <v>-36.570126802325802</v>
      </c>
      <c r="D271">
        <v>21.3434991548345</v>
      </c>
    </row>
    <row r="272" spans="1:4" x14ac:dyDescent="0.3">
      <c r="A272" t="s">
        <v>265</v>
      </c>
      <c r="B272" t="s">
        <v>259</v>
      </c>
      <c r="C272">
        <v>-36.988256462709501</v>
      </c>
      <c r="D272">
        <v>20.5296789889133</v>
      </c>
    </row>
    <row r="273" spans="1:4" x14ac:dyDescent="0.3">
      <c r="A273" t="s">
        <v>265</v>
      </c>
      <c r="B273" t="s">
        <v>260</v>
      </c>
      <c r="C273">
        <v>-46.488080040667903</v>
      </c>
      <c r="D273">
        <v>-18.660538297423301</v>
      </c>
    </row>
    <row r="274" spans="1:4" x14ac:dyDescent="0.3">
      <c r="A274" t="s">
        <v>265</v>
      </c>
      <c r="B274" t="s">
        <v>261</v>
      </c>
      <c r="C274">
        <v>-36.667468097170399</v>
      </c>
      <c r="D274">
        <v>20.4037005331021</v>
      </c>
    </row>
    <row r="275" spans="1:4" x14ac:dyDescent="0.3">
      <c r="A275" t="s">
        <v>265</v>
      </c>
      <c r="B275" t="s">
        <v>262</v>
      </c>
      <c r="C275">
        <v>-32.9317478884116</v>
      </c>
      <c r="D275">
        <v>20.489037892044902</v>
      </c>
    </row>
  </sheetData>
  <mergeCells count="3">
    <mergeCell ref="F15:G15"/>
    <mergeCell ref="F20:G20"/>
    <mergeCell ref="F24:G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4"/>
  <sheetViews>
    <sheetView topLeftCell="B5" zoomScale="145" zoomScaleNormal="145" workbookViewId="0">
      <selection activeCell="P61" sqref="P61:P64"/>
    </sheetView>
  </sheetViews>
  <sheetFormatPr defaultRowHeight="14.4" x14ac:dyDescent="0.3"/>
  <cols>
    <col min="1" max="1" width="26.109375" hidden="1" customWidth="1"/>
    <col min="2" max="2" width="8.44140625" customWidth="1"/>
    <col min="12" max="12" width="10.44140625" customWidth="1"/>
    <col min="16" max="16" width="11.77734375" customWidth="1"/>
    <col min="17" max="17" width="10.88671875" style="18" customWidth="1"/>
    <col min="18" max="19" width="8.88671875" style="18"/>
    <col min="20" max="20" width="9" style="18" customWidth="1"/>
    <col min="21" max="22" width="8.88671875" style="18"/>
  </cols>
  <sheetData>
    <row r="1" spans="1:22" s="8" customFormat="1" ht="72" hidden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162</v>
      </c>
      <c r="F1" s="8" t="s">
        <v>161</v>
      </c>
      <c r="G1" s="8" t="s">
        <v>4</v>
      </c>
      <c r="H1" s="8" t="s">
        <v>5</v>
      </c>
      <c r="I1" s="8" t="s">
        <v>6</v>
      </c>
      <c r="Q1" s="30" t="s">
        <v>380</v>
      </c>
      <c r="R1" s="31"/>
      <c r="S1" s="32"/>
      <c r="T1" s="30" t="s">
        <v>326</v>
      </c>
      <c r="U1" s="31"/>
      <c r="V1" s="32"/>
    </row>
    <row r="2" spans="1:22" hidden="1" x14ac:dyDescent="0.3">
      <c r="A2" t="s">
        <v>163</v>
      </c>
      <c r="B2" t="s">
        <v>8</v>
      </c>
      <c r="C2" t="s">
        <v>9</v>
      </c>
      <c r="D2" t="s">
        <v>26</v>
      </c>
      <c r="E2">
        <v>1.12157461260735</v>
      </c>
      <c r="F2">
        <v>1.1215746126067001</v>
      </c>
      <c r="G2">
        <v>16.154447158789701</v>
      </c>
      <c r="H2">
        <v>17.396951031143299</v>
      </c>
      <c r="I2">
        <v>17.537912499496599</v>
      </c>
      <c r="Q2" s="33"/>
      <c r="R2" s="34"/>
      <c r="S2" s="35"/>
      <c r="T2" s="33"/>
      <c r="U2" s="34"/>
      <c r="V2" s="35"/>
    </row>
    <row r="3" spans="1:22" hidden="1" x14ac:dyDescent="0.3">
      <c r="A3" t="s">
        <v>7</v>
      </c>
      <c r="B3" t="s">
        <v>8</v>
      </c>
      <c r="C3" t="s">
        <v>9</v>
      </c>
      <c r="D3" t="s">
        <v>26</v>
      </c>
      <c r="E3">
        <v>1.1246943285279201</v>
      </c>
      <c r="F3">
        <v>1.12469432852857</v>
      </c>
      <c r="G3">
        <v>16.1313503586736</v>
      </c>
      <c r="H3">
        <v>17.396951031143299</v>
      </c>
      <c r="I3">
        <v>17.537912499496599</v>
      </c>
      <c r="Q3" s="33"/>
      <c r="R3" s="34"/>
      <c r="S3" s="35"/>
      <c r="T3" s="33"/>
      <c r="U3" s="34"/>
      <c r="V3" s="35"/>
    </row>
    <row r="4" spans="1:22" hidden="1" x14ac:dyDescent="0.3">
      <c r="A4" t="s">
        <v>11</v>
      </c>
      <c r="B4" t="s">
        <v>8</v>
      </c>
      <c r="C4" t="s">
        <v>9</v>
      </c>
      <c r="D4" t="s">
        <v>26</v>
      </c>
      <c r="E4">
        <v>1.12467413230833</v>
      </c>
      <c r="F4">
        <v>1.1246741323076801</v>
      </c>
      <c r="G4">
        <v>16.133655389820401</v>
      </c>
      <c r="H4">
        <v>17.396951031143299</v>
      </c>
      <c r="I4">
        <v>17.537912499496599</v>
      </c>
      <c r="Q4" s="33"/>
      <c r="R4" s="34"/>
      <c r="S4" s="35"/>
      <c r="T4" s="33"/>
      <c r="U4" s="34"/>
      <c r="V4" s="35"/>
    </row>
    <row r="5" spans="1:22" s="8" customFormat="1" ht="31.8" customHeight="1" x14ac:dyDescent="0.3">
      <c r="A5" s="8" t="s">
        <v>0</v>
      </c>
      <c r="B5" s="8" t="s">
        <v>12</v>
      </c>
      <c r="C5" s="8" t="s">
        <v>164</v>
      </c>
      <c r="D5" s="8" t="s">
        <v>165</v>
      </c>
      <c r="E5" s="8" t="s">
        <v>166</v>
      </c>
      <c r="F5" s="8" t="s">
        <v>167</v>
      </c>
      <c r="G5" s="8" t="s">
        <v>168</v>
      </c>
      <c r="H5" s="8" t="s">
        <v>169</v>
      </c>
      <c r="I5" s="8" t="s">
        <v>170</v>
      </c>
      <c r="J5" s="8" t="s">
        <v>171</v>
      </c>
      <c r="K5" s="8" t="s">
        <v>172</v>
      </c>
      <c r="L5" s="8" t="s">
        <v>173</v>
      </c>
      <c r="M5" s="8" t="s">
        <v>174</v>
      </c>
      <c r="N5" s="8" t="s">
        <v>175</v>
      </c>
      <c r="O5" s="8" t="s">
        <v>176</v>
      </c>
      <c r="P5" s="19" t="s">
        <v>327</v>
      </c>
      <c r="Q5" s="6" t="s">
        <v>386</v>
      </c>
      <c r="R5" s="6" t="s">
        <v>384</v>
      </c>
      <c r="S5" s="6" t="s">
        <v>385</v>
      </c>
      <c r="T5" s="6" t="s">
        <v>323</v>
      </c>
      <c r="U5" s="6" t="s">
        <v>324</v>
      </c>
      <c r="V5" s="6" t="s">
        <v>325</v>
      </c>
    </row>
    <row r="6" spans="1:22" hidden="1" x14ac:dyDescent="0.3">
      <c r="A6" t="s">
        <v>163</v>
      </c>
      <c r="B6" t="s">
        <v>13</v>
      </c>
      <c r="C6" t="s">
        <v>177</v>
      </c>
      <c r="D6">
        <v>145187208.16</v>
      </c>
      <c r="E6">
        <v>16717332.0308</v>
      </c>
      <c r="F6">
        <v>40473789.829000004</v>
      </c>
    </row>
    <row r="7" spans="1:22" x14ac:dyDescent="0.3">
      <c r="A7" t="s">
        <v>163</v>
      </c>
      <c r="B7" t="s">
        <v>10</v>
      </c>
      <c r="C7">
        <v>31.917880207440199</v>
      </c>
      <c r="D7">
        <v>51.680383120261801</v>
      </c>
      <c r="E7">
        <v>1094.9585889268701</v>
      </c>
      <c r="F7">
        <v>1142.23564853931</v>
      </c>
      <c r="G7">
        <v>63.850262026425703</v>
      </c>
      <c r="H7">
        <v>1583.57615674763</v>
      </c>
      <c r="I7">
        <v>6.9352015438993604</v>
      </c>
      <c r="J7">
        <v>-2.2909092060440401</v>
      </c>
      <c r="K7">
        <v>-0.77767949392270697</v>
      </c>
      <c r="L7">
        <v>7.3450711936719397</v>
      </c>
      <c r="M7">
        <v>1583.57615674763</v>
      </c>
      <c r="N7">
        <v>-7.8909945294838302</v>
      </c>
      <c r="O7">
        <v>2.3108092979161601</v>
      </c>
      <c r="P7" s="21" t="s">
        <v>329</v>
      </c>
      <c r="Q7" s="15">
        <f>ROUND(-M7*SIN(O7*PI()/180)*SIN(N7*PI()/180),3)*1000</f>
        <v>8766</v>
      </c>
      <c r="R7" s="15">
        <f>ROUND(-M7*COS(O7*PI()/180),3)*1000</f>
        <v>-1582288</v>
      </c>
      <c r="S7" s="15">
        <f>ROUND(M7*SIN(O7*PI()/180)*COS(N7*PI()/180)/10,3)*1000</f>
        <v>6325</v>
      </c>
      <c r="T7" s="15">
        <f>Q7/10</f>
        <v>876.6</v>
      </c>
      <c r="U7" s="15">
        <f t="shared" ref="U7:V7" si="0">R7/10</f>
        <v>-158228.79999999999</v>
      </c>
      <c r="V7" s="15">
        <f t="shared" si="0"/>
        <v>632.5</v>
      </c>
    </row>
    <row r="8" spans="1:22" x14ac:dyDescent="0.3">
      <c r="A8" t="s">
        <v>163</v>
      </c>
      <c r="B8" t="s">
        <v>14</v>
      </c>
      <c r="C8">
        <v>31.917880207440199</v>
      </c>
      <c r="D8">
        <v>51.680383120261801</v>
      </c>
      <c r="E8">
        <v>1096.2881385447999</v>
      </c>
      <c r="F8">
        <v>1141.8223828815101</v>
      </c>
      <c r="G8">
        <v>63.693320510063501</v>
      </c>
      <c r="H8">
        <v>1584.1915527614799</v>
      </c>
      <c r="I8">
        <v>6.9349092294639298</v>
      </c>
      <c r="J8">
        <v>-2.2912885052883198</v>
      </c>
      <c r="K8">
        <v>-0.77922301614600997</v>
      </c>
      <c r="L8">
        <v>7.34507709586918</v>
      </c>
      <c r="M8">
        <v>1584.1915527614799</v>
      </c>
      <c r="N8">
        <v>-7.8459020387734801</v>
      </c>
      <c r="O8">
        <v>2.3042304122903898</v>
      </c>
      <c r="P8" s="21">
        <v>4476</v>
      </c>
      <c r="Q8" s="15">
        <f t="shared" ref="Q8:Q58" si="1">ROUND(-M8*SIN(O8*PI()/180)*SIN(N8*PI()/180),3)*1000</f>
        <v>8695</v>
      </c>
      <c r="R8" s="15">
        <f t="shared" ref="R8:R58" si="2">ROUND(-M8*COS(O8*PI()/180),3)*1000</f>
        <v>-1582911</v>
      </c>
      <c r="S8" s="15">
        <f t="shared" ref="S8:S58" si="3">ROUND(M8*SIN(O8*PI()/180)*COS(N8*PI()/180)/10,3)*1000</f>
        <v>6310</v>
      </c>
      <c r="T8" s="15">
        <f t="shared" ref="T8:T58" si="4">Q8/10</f>
        <v>869.5</v>
      </c>
      <c r="U8" s="15">
        <f t="shared" ref="U8:U58" si="5">R8/10</f>
        <v>-158291.1</v>
      </c>
      <c r="V8" s="15">
        <f t="shared" ref="V8:V58" si="6">S8/10</f>
        <v>631</v>
      </c>
    </row>
    <row r="9" spans="1:22" x14ac:dyDescent="0.3">
      <c r="A9" t="s">
        <v>163</v>
      </c>
      <c r="B9" t="s">
        <v>15</v>
      </c>
      <c r="C9">
        <v>31.917880207440199</v>
      </c>
      <c r="D9">
        <v>51.680383120261801</v>
      </c>
      <c r="E9">
        <v>1094.7632804508701</v>
      </c>
      <c r="F9">
        <v>1142.24479758905</v>
      </c>
      <c r="G9">
        <v>63.839667967262102</v>
      </c>
      <c r="H9">
        <v>1583.44729026544</v>
      </c>
      <c r="I9">
        <v>6.9352710958547199</v>
      </c>
      <c r="J9">
        <v>-2.29091015101507</v>
      </c>
      <c r="K9">
        <v>-0.77747534884699698</v>
      </c>
      <c r="L9">
        <v>7.3451155478376604</v>
      </c>
      <c r="M9">
        <v>1583.44729026544</v>
      </c>
      <c r="N9">
        <v>-7.8963296020250002</v>
      </c>
      <c r="O9">
        <v>2.31061381213387</v>
      </c>
      <c r="P9" s="21">
        <v>4479</v>
      </c>
      <c r="Q9" s="15">
        <f t="shared" si="1"/>
        <v>8770</v>
      </c>
      <c r="R9" s="15">
        <f t="shared" si="2"/>
        <v>-1582160</v>
      </c>
      <c r="S9" s="15">
        <f t="shared" si="3"/>
        <v>6323</v>
      </c>
      <c r="T9" s="15">
        <f t="shared" si="4"/>
        <v>877</v>
      </c>
      <c r="U9" s="15">
        <f t="shared" si="5"/>
        <v>-158216</v>
      </c>
      <c r="V9" s="15">
        <f t="shared" si="6"/>
        <v>632.29999999999995</v>
      </c>
    </row>
    <row r="10" spans="1:22" x14ac:dyDescent="0.3">
      <c r="A10" t="s">
        <v>163</v>
      </c>
      <c r="B10" t="s">
        <v>16</v>
      </c>
      <c r="C10">
        <v>31.917880207440199</v>
      </c>
      <c r="D10">
        <v>51.680383120261801</v>
      </c>
      <c r="E10">
        <v>1096.50730772474</v>
      </c>
      <c r="F10">
        <v>1141.78955488214</v>
      </c>
      <c r="G10">
        <v>63.662875756475103</v>
      </c>
      <c r="H10">
        <v>1584.3183472021401</v>
      </c>
      <c r="I10">
        <v>6.9348733393455797</v>
      </c>
      <c r="J10">
        <v>-2.2912923204305802</v>
      </c>
      <c r="K10">
        <v>-0.77946776091938597</v>
      </c>
      <c r="L10">
        <v>7.3450703686719701</v>
      </c>
      <c r="M10">
        <v>1584.3183472021301</v>
      </c>
      <c r="N10">
        <v>-7.8393570806415998</v>
      </c>
      <c r="O10">
        <v>2.30294399926112</v>
      </c>
      <c r="P10" s="21" t="s">
        <v>330</v>
      </c>
      <c r="Q10" s="15">
        <f t="shared" si="1"/>
        <v>8683</v>
      </c>
      <c r="R10" s="15">
        <f t="shared" si="2"/>
        <v>-1583039</v>
      </c>
      <c r="S10" s="15">
        <f t="shared" si="3"/>
        <v>6307</v>
      </c>
      <c r="T10" s="15">
        <f t="shared" si="4"/>
        <v>868.3</v>
      </c>
      <c r="U10" s="15">
        <f t="shared" si="5"/>
        <v>-158303.9</v>
      </c>
      <c r="V10" s="15">
        <f t="shared" si="6"/>
        <v>630.70000000000005</v>
      </c>
    </row>
    <row r="11" spans="1:22" x14ac:dyDescent="0.3">
      <c r="A11" t="s">
        <v>163</v>
      </c>
      <c r="B11" t="s">
        <v>17</v>
      </c>
      <c r="C11">
        <v>31.917880207440199</v>
      </c>
      <c r="D11">
        <v>51.680383120261801</v>
      </c>
      <c r="E11">
        <v>1098.1371365096199</v>
      </c>
      <c r="F11">
        <v>1141.3259652033</v>
      </c>
      <c r="G11">
        <v>63.454906259551301</v>
      </c>
      <c r="H11">
        <v>1585.1046194359501</v>
      </c>
      <c r="I11">
        <v>6.9345435794133099</v>
      </c>
      <c r="J11">
        <v>-2.2917092855444001</v>
      </c>
      <c r="K11">
        <v>-0.78131845746963902</v>
      </c>
      <c r="L11">
        <v>7.3450857473698399</v>
      </c>
      <c r="M11">
        <v>1585.1046194359501</v>
      </c>
      <c r="N11">
        <v>-7.78521529733694</v>
      </c>
      <c r="O11">
        <v>2.2942776431185798</v>
      </c>
      <c r="P11" s="21" t="s">
        <v>331</v>
      </c>
      <c r="Q11" s="15">
        <f t="shared" si="1"/>
        <v>8596</v>
      </c>
      <c r="R11" s="15">
        <f t="shared" si="2"/>
        <v>-1583834</v>
      </c>
      <c r="S11" s="15">
        <f t="shared" si="3"/>
        <v>6287</v>
      </c>
      <c r="T11" s="15">
        <f t="shared" si="4"/>
        <v>859.6</v>
      </c>
      <c r="U11" s="15">
        <f t="shared" si="5"/>
        <v>-158383.4</v>
      </c>
      <c r="V11" s="15">
        <f t="shared" si="6"/>
        <v>628.70000000000005</v>
      </c>
    </row>
    <row r="12" spans="1:22" x14ac:dyDescent="0.3">
      <c r="A12" t="s">
        <v>163</v>
      </c>
      <c r="B12" t="s">
        <v>18</v>
      </c>
      <c r="C12">
        <v>31.917880207440199</v>
      </c>
      <c r="D12">
        <v>51.680383120261801</v>
      </c>
      <c r="E12">
        <v>1095.07566849507</v>
      </c>
      <c r="F12">
        <v>1142.1722093604999</v>
      </c>
      <c r="G12">
        <v>63.844284125259001</v>
      </c>
      <c r="H12">
        <v>1583.61111646163</v>
      </c>
      <c r="I12">
        <v>6.9351558255997601</v>
      </c>
      <c r="J12">
        <v>-2.2909941135362102</v>
      </c>
      <c r="K12">
        <v>-0.77781472569987098</v>
      </c>
      <c r="L12">
        <v>7.3450688288894499</v>
      </c>
      <c r="M12">
        <v>1583.61111646162</v>
      </c>
      <c r="N12">
        <v>-7.8863444941643097</v>
      </c>
      <c r="O12">
        <v>2.3105417977211702</v>
      </c>
      <c r="P12" s="21" t="s">
        <v>332</v>
      </c>
      <c r="Q12" s="15">
        <f t="shared" si="1"/>
        <v>8760</v>
      </c>
      <c r="R12" s="15">
        <f t="shared" si="2"/>
        <v>-1582324</v>
      </c>
      <c r="S12" s="15">
        <f t="shared" si="3"/>
        <v>6324</v>
      </c>
      <c r="T12" s="15">
        <f t="shared" si="4"/>
        <v>876</v>
      </c>
      <c r="U12" s="15">
        <f t="shared" si="5"/>
        <v>-158232.4</v>
      </c>
      <c r="V12" s="15">
        <f t="shared" si="6"/>
        <v>632.4</v>
      </c>
    </row>
    <row r="13" spans="1:22" x14ac:dyDescent="0.3">
      <c r="A13" t="s">
        <v>163</v>
      </c>
      <c r="B13" t="s">
        <v>19</v>
      </c>
      <c r="C13">
        <v>31.917880207440199</v>
      </c>
      <c r="D13">
        <v>51.680383120261801</v>
      </c>
      <c r="E13">
        <v>1090.4118424416799</v>
      </c>
      <c r="F13">
        <v>1143.46296474463</v>
      </c>
      <c r="G13">
        <v>64.380120669454001</v>
      </c>
      <c r="H13">
        <v>1581.34447158646</v>
      </c>
      <c r="I13">
        <v>6.9361642328093502</v>
      </c>
      <c r="J13">
        <v>-2.2898092929252201</v>
      </c>
      <c r="K13">
        <v>-0.77252959933380205</v>
      </c>
      <c r="L13">
        <v>7.3450937941129997</v>
      </c>
      <c r="M13">
        <v>1581.34447158646</v>
      </c>
      <c r="N13">
        <v>-8.0408148481760495</v>
      </c>
      <c r="O13">
        <v>2.3332860265578099</v>
      </c>
      <c r="P13" s="21" t="s">
        <v>333</v>
      </c>
      <c r="Q13" s="15">
        <f t="shared" si="1"/>
        <v>9005</v>
      </c>
      <c r="R13" s="15">
        <f t="shared" si="2"/>
        <v>-1580033</v>
      </c>
      <c r="S13" s="15">
        <f t="shared" si="3"/>
        <v>6375</v>
      </c>
      <c r="T13" s="15">
        <f t="shared" si="4"/>
        <v>900.5</v>
      </c>
      <c r="U13" s="15">
        <f t="shared" si="5"/>
        <v>-158003.29999999999</v>
      </c>
      <c r="V13" s="15">
        <f t="shared" si="6"/>
        <v>637.5</v>
      </c>
    </row>
    <row r="14" spans="1:22" x14ac:dyDescent="0.3">
      <c r="A14" t="s">
        <v>163</v>
      </c>
      <c r="B14" t="s">
        <v>20</v>
      </c>
      <c r="C14">
        <v>31.917880207440199</v>
      </c>
      <c r="D14">
        <v>51.680383120261801</v>
      </c>
      <c r="E14">
        <v>1091.8738137155301</v>
      </c>
      <c r="F14">
        <v>1143.07981352413</v>
      </c>
      <c r="G14">
        <v>64.212181166385307</v>
      </c>
      <c r="H14">
        <v>1582.0692429139101</v>
      </c>
      <c r="I14">
        <v>6.9358598112203103</v>
      </c>
      <c r="J14">
        <v>-2.2901312780612502</v>
      </c>
      <c r="K14">
        <v>-0.77418510589050804</v>
      </c>
      <c r="L14">
        <v>7.3450810186027304</v>
      </c>
      <c r="M14">
        <v>1582.0692429139101</v>
      </c>
      <c r="N14">
        <v>-7.9928821515178603</v>
      </c>
      <c r="O14">
        <v>2.32612944060357</v>
      </c>
      <c r="P14" s="21" t="s">
        <v>334</v>
      </c>
      <c r="Q14" s="15">
        <f t="shared" si="1"/>
        <v>8929</v>
      </c>
      <c r="R14" s="15">
        <f t="shared" si="2"/>
        <v>-1580766</v>
      </c>
      <c r="S14" s="15">
        <f t="shared" si="3"/>
        <v>6359</v>
      </c>
      <c r="T14" s="15">
        <f t="shared" si="4"/>
        <v>892.9</v>
      </c>
      <c r="U14" s="15">
        <f t="shared" si="5"/>
        <v>-158076.6</v>
      </c>
      <c r="V14" s="15">
        <f t="shared" si="6"/>
        <v>635.9</v>
      </c>
    </row>
    <row r="15" spans="1:22" x14ac:dyDescent="0.3">
      <c r="A15" t="s">
        <v>163</v>
      </c>
      <c r="B15" t="s">
        <v>21</v>
      </c>
      <c r="C15">
        <v>31.917880207440199</v>
      </c>
      <c r="D15">
        <v>51.680383120261801</v>
      </c>
      <c r="E15">
        <v>1092.6378213589701</v>
      </c>
      <c r="F15">
        <v>1142.8792391233101</v>
      </c>
      <c r="G15">
        <v>64.1172030610512</v>
      </c>
      <c r="H15">
        <v>1582.4479073927</v>
      </c>
      <c r="I15">
        <v>6.9357040874964797</v>
      </c>
      <c r="J15">
        <v>-2.2903167568914098</v>
      </c>
      <c r="K15">
        <v>-0.77505465567522702</v>
      </c>
      <c r="L15">
        <v>7.3450835090893802</v>
      </c>
      <c r="M15">
        <v>1582.4479073927</v>
      </c>
      <c r="N15">
        <v>-7.9678421780245596</v>
      </c>
      <c r="O15">
        <v>2.3221308064155002</v>
      </c>
      <c r="P15" s="21" t="s">
        <v>335</v>
      </c>
      <c r="Q15" s="15">
        <f t="shared" si="1"/>
        <v>8888</v>
      </c>
      <c r="R15" s="15">
        <f t="shared" si="2"/>
        <v>-1581148</v>
      </c>
      <c r="S15" s="15">
        <f t="shared" si="3"/>
        <v>6350</v>
      </c>
      <c r="T15" s="15">
        <f t="shared" si="4"/>
        <v>888.8</v>
      </c>
      <c r="U15" s="15">
        <f t="shared" si="5"/>
        <v>-158114.79999999999</v>
      </c>
      <c r="V15" s="15">
        <f t="shared" si="6"/>
        <v>635</v>
      </c>
    </row>
    <row r="16" spans="1:22" x14ac:dyDescent="0.3">
      <c r="A16" t="s">
        <v>163</v>
      </c>
      <c r="B16" t="s">
        <v>22</v>
      </c>
      <c r="C16">
        <v>31.917880207440199</v>
      </c>
      <c r="D16">
        <v>51.680383120261801</v>
      </c>
      <c r="E16">
        <v>1093.6172065405599</v>
      </c>
      <c r="F16">
        <v>1142.6034061343701</v>
      </c>
      <c r="G16">
        <v>64.004334428159893</v>
      </c>
      <c r="H16">
        <v>1582.92062118637</v>
      </c>
      <c r="I16">
        <v>6.9354902980341899</v>
      </c>
      <c r="J16">
        <v>-2.2905654401102198</v>
      </c>
      <c r="K16">
        <v>-0.776176185382498</v>
      </c>
      <c r="L16">
        <v>7.3450776156762698</v>
      </c>
      <c r="M16">
        <v>1582.92062118637</v>
      </c>
      <c r="N16">
        <v>-7.9352922554449403</v>
      </c>
      <c r="O16">
        <v>2.3173481894385</v>
      </c>
      <c r="P16" s="21" t="s">
        <v>336</v>
      </c>
      <c r="Q16" s="15">
        <f t="shared" si="1"/>
        <v>8836</v>
      </c>
      <c r="R16" s="15">
        <f t="shared" si="2"/>
        <v>-1581626</v>
      </c>
      <c r="S16" s="15">
        <f t="shared" si="3"/>
        <v>6339</v>
      </c>
      <c r="T16" s="15">
        <f t="shared" si="4"/>
        <v>883.6</v>
      </c>
      <c r="U16" s="15">
        <f t="shared" si="5"/>
        <v>-158162.6</v>
      </c>
      <c r="V16" s="15">
        <f t="shared" si="6"/>
        <v>633.9</v>
      </c>
    </row>
    <row r="17" spans="1:22" x14ac:dyDescent="0.3">
      <c r="A17" t="s">
        <v>163</v>
      </c>
      <c r="B17" t="s">
        <v>23</v>
      </c>
      <c r="C17">
        <v>31.917880207440199</v>
      </c>
      <c r="D17">
        <v>51.680383120261801</v>
      </c>
      <c r="E17">
        <v>1091.0574779895201</v>
      </c>
      <c r="F17">
        <v>1143.2925293948499</v>
      </c>
      <c r="G17">
        <v>64.299537166726495</v>
      </c>
      <c r="H17">
        <v>1581.66325699461</v>
      </c>
      <c r="I17">
        <v>6.9360309238587998</v>
      </c>
      <c r="J17">
        <v>-2.2899746956559701</v>
      </c>
      <c r="K17">
        <v>-0.773263880285185</v>
      </c>
      <c r="L17">
        <v>7.3450967394598603</v>
      </c>
      <c r="M17">
        <v>1581.66325699461</v>
      </c>
      <c r="N17">
        <v>-8.0196106004483703</v>
      </c>
      <c r="O17">
        <v>2.32989393392219</v>
      </c>
      <c r="P17" s="21" t="s">
        <v>337</v>
      </c>
      <c r="Q17" s="15">
        <f t="shared" si="1"/>
        <v>8971</v>
      </c>
      <c r="R17" s="15">
        <f t="shared" si="2"/>
        <v>-1580356</v>
      </c>
      <c r="S17" s="15">
        <f t="shared" si="3"/>
        <v>6367</v>
      </c>
      <c r="T17" s="15">
        <f t="shared" si="4"/>
        <v>897.1</v>
      </c>
      <c r="U17" s="15">
        <f t="shared" si="5"/>
        <v>-158035.6</v>
      </c>
      <c r="V17" s="15">
        <f t="shared" si="6"/>
        <v>636.70000000000005</v>
      </c>
    </row>
    <row r="18" spans="1:22" x14ac:dyDescent="0.3">
      <c r="A18" t="s">
        <v>163</v>
      </c>
      <c r="B18" t="s">
        <v>24</v>
      </c>
      <c r="C18">
        <v>31.917880207440199</v>
      </c>
      <c r="D18">
        <v>51.680383120261801</v>
      </c>
      <c r="E18">
        <v>1106.3891622604399</v>
      </c>
      <c r="F18">
        <v>1139.03286927662</v>
      </c>
      <c r="G18">
        <v>62.5011290639303</v>
      </c>
      <c r="H18">
        <v>1589.1504795941</v>
      </c>
      <c r="I18">
        <v>6.9327460130559198</v>
      </c>
      <c r="J18">
        <v>-2.2937350287451999</v>
      </c>
      <c r="K18">
        <v>-0.79071727608987497</v>
      </c>
      <c r="L18">
        <v>7.3450269893542597</v>
      </c>
      <c r="M18">
        <v>1589.1504795941</v>
      </c>
      <c r="N18">
        <v>-7.5132844029542802</v>
      </c>
      <c r="O18">
        <v>2.2540186211378299</v>
      </c>
      <c r="P18" s="21" t="s">
        <v>338</v>
      </c>
      <c r="Q18" s="15">
        <f t="shared" si="1"/>
        <v>8172.0000000000009</v>
      </c>
      <c r="R18" s="15">
        <f t="shared" si="2"/>
        <v>-1587921</v>
      </c>
      <c r="S18" s="15">
        <f t="shared" si="3"/>
        <v>6196</v>
      </c>
      <c r="T18" s="15">
        <f t="shared" si="4"/>
        <v>817.2</v>
      </c>
      <c r="U18" s="15">
        <f t="shared" si="5"/>
        <v>-158792.1</v>
      </c>
      <c r="V18" s="15">
        <f t="shared" si="6"/>
        <v>619.6</v>
      </c>
    </row>
    <row r="19" spans="1:22" x14ac:dyDescent="0.3">
      <c r="A19" t="s">
        <v>163</v>
      </c>
      <c r="B19" t="s">
        <v>25</v>
      </c>
      <c r="C19">
        <v>31.917880207440199</v>
      </c>
      <c r="D19">
        <v>51.680383120261801</v>
      </c>
      <c r="E19">
        <v>1088.58198151239</v>
      </c>
      <c r="F19">
        <v>1143.99782602749</v>
      </c>
      <c r="G19">
        <v>64.596051300747604</v>
      </c>
      <c r="H19">
        <v>1580.47916983196</v>
      </c>
      <c r="I19">
        <v>6.9365539908569298</v>
      </c>
      <c r="J19">
        <v>-2.28932748282147</v>
      </c>
      <c r="K19">
        <v>-0.77044315607531799</v>
      </c>
      <c r="L19">
        <v>7.3450925282407598</v>
      </c>
      <c r="M19">
        <v>1580.47916983196</v>
      </c>
      <c r="N19">
        <v>-8.1022548833810806</v>
      </c>
      <c r="O19">
        <v>2.3423986679006998</v>
      </c>
      <c r="P19" s="21" t="s">
        <v>339</v>
      </c>
      <c r="Q19" s="15">
        <f t="shared" si="1"/>
        <v>9104</v>
      </c>
      <c r="R19" s="15">
        <f t="shared" si="2"/>
        <v>-1579159</v>
      </c>
      <c r="S19" s="15">
        <f t="shared" si="3"/>
        <v>6395</v>
      </c>
      <c r="T19" s="15">
        <f t="shared" si="4"/>
        <v>910.4</v>
      </c>
      <c r="U19" s="15">
        <f t="shared" si="5"/>
        <v>-157915.9</v>
      </c>
      <c r="V19" s="15">
        <f t="shared" si="6"/>
        <v>639.5</v>
      </c>
    </row>
    <row r="20" spans="1:22" x14ac:dyDescent="0.3">
      <c r="A20" t="s">
        <v>163</v>
      </c>
      <c r="B20" t="s">
        <v>26</v>
      </c>
      <c r="C20">
        <v>31.917880207440199</v>
      </c>
      <c r="D20">
        <v>51.680383120261801</v>
      </c>
      <c r="E20">
        <v>1092.56433927633</v>
      </c>
      <c r="F20">
        <v>1142.8713227129399</v>
      </c>
      <c r="G20">
        <v>64.125364799691397</v>
      </c>
      <c r="H20">
        <v>1582.3917840246299</v>
      </c>
      <c r="I20">
        <v>6.9357087778542201</v>
      </c>
      <c r="J20">
        <v>-2.2903455478068899</v>
      </c>
      <c r="K20">
        <v>-0.77497674353156498</v>
      </c>
      <c r="L20">
        <v>7.34508869467059</v>
      </c>
      <c r="M20">
        <v>1582.3917840246299</v>
      </c>
      <c r="N20">
        <v>-7.9695686867450997</v>
      </c>
      <c r="O20">
        <v>2.3225089774832099</v>
      </c>
      <c r="P20" s="21" t="s">
        <v>340</v>
      </c>
      <c r="Q20" s="15">
        <f t="shared" si="1"/>
        <v>8891</v>
      </c>
      <c r="R20" s="15">
        <f t="shared" si="2"/>
        <v>-1581092</v>
      </c>
      <c r="S20" s="15">
        <f t="shared" si="3"/>
        <v>6351</v>
      </c>
      <c r="T20" s="15">
        <f t="shared" si="4"/>
        <v>889.1</v>
      </c>
      <c r="U20" s="15">
        <f t="shared" si="5"/>
        <v>-158109.20000000001</v>
      </c>
      <c r="V20" s="15">
        <f t="shared" si="6"/>
        <v>635.1</v>
      </c>
    </row>
    <row r="21" spans="1:22" x14ac:dyDescent="0.3">
      <c r="A21" t="s">
        <v>163</v>
      </c>
      <c r="B21" t="s">
        <v>27</v>
      </c>
      <c r="C21">
        <v>31.917880207440199</v>
      </c>
      <c r="D21">
        <v>51.680383120261801</v>
      </c>
      <c r="E21">
        <v>1087.0581992401201</v>
      </c>
      <c r="F21">
        <v>1144.3990599984099</v>
      </c>
      <c r="G21">
        <v>64.767543916602406</v>
      </c>
      <c r="H21">
        <v>1579.72768913044</v>
      </c>
      <c r="I21">
        <v>6.9368751212016999</v>
      </c>
      <c r="J21">
        <v>-2.2889854712920599</v>
      </c>
      <c r="K21">
        <v>-0.76871287913643904</v>
      </c>
      <c r="L21">
        <v>7.3451079246994997</v>
      </c>
      <c r="M21">
        <v>1579.72768913044</v>
      </c>
      <c r="N21">
        <v>-8.1523658154563599</v>
      </c>
      <c r="O21">
        <v>2.3497387299972399</v>
      </c>
      <c r="P21" s="21" t="s">
        <v>341</v>
      </c>
      <c r="Q21" s="15">
        <f t="shared" si="1"/>
        <v>9184</v>
      </c>
      <c r="R21" s="15">
        <f t="shared" si="2"/>
        <v>-1578399</v>
      </c>
      <c r="S21" s="15">
        <f t="shared" si="3"/>
        <v>6411</v>
      </c>
      <c r="T21" s="15">
        <f t="shared" si="4"/>
        <v>918.4</v>
      </c>
      <c r="U21" s="15">
        <f t="shared" si="5"/>
        <v>-157839.9</v>
      </c>
      <c r="V21" s="15">
        <f t="shared" si="6"/>
        <v>641.1</v>
      </c>
    </row>
    <row r="22" spans="1:22" x14ac:dyDescent="0.3">
      <c r="A22" t="s">
        <v>163</v>
      </c>
      <c r="B22" t="s">
        <v>28</v>
      </c>
      <c r="C22">
        <v>31.917880207440199</v>
      </c>
      <c r="D22">
        <v>51.680383120261801</v>
      </c>
      <c r="E22">
        <v>1089.68812900542</v>
      </c>
      <c r="F22">
        <v>1143.6875933373601</v>
      </c>
      <c r="G22">
        <v>64.461386637110905</v>
      </c>
      <c r="H22">
        <v>1581.01132191275</v>
      </c>
      <c r="I22">
        <v>6.93633112177353</v>
      </c>
      <c r="J22">
        <v>-2.2896010944357399</v>
      </c>
      <c r="K22">
        <v>-0.77169739744176402</v>
      </c>
      <c r="L22">
        <v>7.3450990106154297</v>
      </c>
      <c r="M22">
        <v>1581.01132191275</v>
      </c>
      <c r="N22">
        <v>-8.0654338671743897</v>
      </c>
      <c r="O22">
        <v>2.3367254900321401</v>
      </c>
      <c r="P22" s="21" t="s">
        <v>342</v>
      </c>
      <c r="Q22" s="15">
        <f t="shared" si="1"/>
        <v>9044</v>
      </c>
      <c r="R22" s="15">
        <f t="shared" si="2"/>
        <v>-1579697</v>
      </c>
      <c r="S22" s="15">
        <f t="shared" si="3"/>
        <v>6382</v>
      </c>
      <c r="T22" s="15">
        <f t="shared" si="4"/>
        <v>904.4</v>
      </c>
      <c r="U22" s="15">
        <f t="shared" si="5"/>
        <v>-157969.70000000001</v>
      </c>
      <c r="V22" s="15">
        <f t="shared" si="6"/>
        <v>638.20000000000005</v>
      </c>
    </row>
    <row r="23" spans="1:22" x14ac:dyDescent="0.3">
      <c r="A23" t="s">
        <v>163</v>
      </c>
      <c r="B23" t="s">
        <v>29</v>
      </c>
      <c r="C23">
        <v>31.917880207440199</v>
      </c>
      <c r="D23">
        <v>51.680383120261801</v>
      </c>
      <c r="E23">
        <v>1088.5582212623401</v>
      </c>
      <c r="F23">
        <v>1143.97307849135</v>
      </c>
      <c r="G23">
        <v>64.574979282041298</v>
      </c>
      <c r="H23">
        <v>1580.44403043578</v>
      </c>
      <c r="I23">
        <v>6.9365755823737203</v>
      </c>
      <c r="J23">
        <v>-2.2893698397646398</v>
      </c>
      <c r="K23">
        <v>-0.77042810160195696</v>
      </c>
      <c r="L23">
        <v>7.3451245416905797</v>
      </c>
      <c r="M23">
        <v>1580.44403043578</v>
      </c>
      <c r="N23">
        <v>-8.1022604425598796</v>
      </c>
      <c r="O23">
        <v>2.34168621574638</v>
      </c>
      <c r="P23" s="21" t="s">
        <v>343</v>
      </c>
      <c r="Q23" s="15">
        <f t="shared" si="1"/>
        <v>9101</v>
      </c>
      <c r="R23" s="15">
        <f t="shared" si="2"/>
        <v>-1579124</v>
      </c>
      <c r="S23" s="15">
        <f t="shared" si="3"/>
        <v>6393</v>
      </c>
      <c r="T23" s="15">
        <f t="shared" si="4"/>
        <v>910.1</v>
      </c>
      <c r="U23" s="15">
        <f t="shared" si="5"/>
        <v>-157912.4</v>
      </c>
      <c r="V23" s="15">
        <f t="shared" si="6"/>
        <v>639.29999999999995</v>
      </c>
    </row>
    <row r="24" spans="1:22" x14ac:dyDescent="0.3">
      <c r="A24" t="s">
        <v>163</v>
      </c>
      <c r="B24" t="s">
        <v>30</v>
      </c>
      <c r="C24">
        <v>31.917880207440199</v>
      </c>
      <c r="D24">
        <v>51.680383120261801</v>
      </c>
      <c r="E24">
        <v>1086.4450603447101</v>
      </c>
      <c r="F24">
        <v>1144.5800713147901</v>
      </c>
      <c r="G24">
        <v>64.829216668122399</v>
      </c>
      <c r="H24">
        <v>1579.4395322810601</v>
      </c>
      <c r="I24">
        <v>6.9370246912587303</v>
      </c>
      <c r="J24">
        <v>-2.2888009902798001</v>
      </c>
      <c r="K24">
        <v>-0.76800921966591895</v>
      </c>
      <c r="L24">
        <v>7.3451180863027004</v>
      </c>
      <c r="M24">
        <v>1579.4395322810601</v>
      </c>
      <c r="N24">
        <v>-8.1730320125446791</v>
      </c>
      <c r="O24">
        <v>2.3524067898291801</v>
      </c>
      <c r="P24" s="21" t="s">
        <v>344</v>
      </c>
      <c r="Q24" s="15">
        <f t="shared" si="1"/>
        <v>9216</v>
      </c>
      <c r="R24" s="15">
        <f t="shared" si="2"/>
        <v>-1578108</v>
      </c>
      <c r="S24" s="15">
        <f t="shared" si="3"/>
        <v>6417</v>
      </c>
      <c r="T24" s="15">
        <f t="shared" si="4"/>
        <v>921.6</v>
      </c>
      <c r="U24" s="15">
        <f t="shared" si="5"/>
        <v>-157810.79999999999</v>
      </c>
      <c r="V24" s="15">
        <f t="shared" si="6"/>
        <v>641.70000000000005</v>
      </c>
    </row>
    <row r="25" spans="1:22" x14ac:dyDescent="0.3">
      <c r="A25" t="s">
        <v>163</v>
      </c>
      <c r="B25" t="s">
        <v>31</v>
      </c>
      <c r="C25">
        <v>31.917880207440199</v>
      </c>
      <c r="D25">
        <v>51.680383120261801</v>
      </c>
      <c r="E25">
        <v>1083.40951165197</v>
      </c>
      <c r="F25">
        <v>1145.4041713019101</v>
      </c>
      <c r="G25">
        <v>65.189509237054295</v>
      </c>
      <c r="H25">
        <v>1577.9659558077799</v>
      </c>
      <c r="I25">
        <v>6.9376481664002796</v>
      </c>
      <c r="J25">
        <v>-2.2880894969377601</v>
      </c>
      <c r="K25">
        <v>-0.76455634039739495</v>
      </c>
      <c r="L25">
        <v>7.3451250516513298</v>
      </c>
      <c r="M25">
        <v>1577.9659558077799</v>
      </c>
      <c r="N25">
        <v>-8.2736597398854599</v>
      </c>
      <c r="O25">
        <v>2.3676981133394501</v>
      </c>
      <c r="P25" s="21" t="s">
        <v>345</v>
      </c>
      <c r="Q25" s="15">
        <f t="shared" si="1"/>
        <v>9381</v>
      </c>
      <c r="R25" s="15">
        <f t="shared" si="2"/>
        <v>-1576619</v>
      </c>
      <c r="S25" s="15">
        <f t="shared" si="3"/>
        <v>6451</v>
      </c>
      <c r="T25" s="15">
        <f t="shared" si="4"/>
        <v>938.1</v>
      </c>
      <c r="U25" s="15">
        <f t="shared" si="5"/>
        <v>-157661.9</v>
      </c>
      <c r="V25" s="15">
        <f t="shared" si="6"/>
        <v>645.1</v>
      </c>
    </row>
    <row r="26" spans="1:22" x14ac:dyDescent="0.3">
      <c r="A26" t="s">
        <v>163</v>
      </c>
      <c r="B26" t="s">
        <v>32</v>
      </c>
      <c r="C26">
        <v>31.917880207440199</v>
      </c>
      <c r="D26">
        <v>51.680383120261801</v>
      </c>
      <c r="E26">
        <v>1079.7195921590801</v>
      </c>
      <c r="F26">
        <v>1146.46439191431</v>
      </c>
      <c r="G26">
        <v>65.617640115473904</v>
      </c>
      <c r="H26">
        <v>1576.22354833125</v>
      </c>
      <c r="I26">
        <v>6.9384350789914198</v>
      </c>
      <c r="J26">
        <v>-2.28712428153661</v>
      </c>
      <c r="K26">
        <v>-0.76032642520602201</v>
      </c>
      <c r="L26">
        <v>7.3451286644577998</v>
      </c>
      <c r="M26">
        <v>1576.22354833125</v>
      </c>
      <c r="N26">
        <v>-8.3976940502426594</v>
      </c>
      <c r="O26">
        <v>2.3858929219283</v>
      </c>
      <c r="P26" s="21" t="s">
        <v>346</v>
      </c>
      <c r="Q26" s="15">
        <f t="shared" si="1"/>
        <v>9583</v>
      </c>
      <c r="R26" s="15">
        <f t="shared" si="2"/>
        <v>-1574857</v>
      </c>
      <c r="S26" s="15">
        <f t="shared" si="3"/>
        <v>6491</v>
      </c>
      <c r="T26" s="15">
        <f t="shared" si="4"/>
        <v>958.3</v>
      </c>
      <c r="U26" s="15">
        <f t="shared" si="5"/>
        <v>-157485.70000000001</v>
      </c>
      <c r="V26" s="15">
        <f t="shared" si="6"/>
        <v>649.1</v>
      </c>
    </row>
    <row r="27" spans="1:22" x14ac:dyDescent="0.3">
      <c r="A27" t="s">
        <v>163</v>
      </c>
      <c r="B27" t="s">
        <v>8</v>
      </c>
      <c r="C27">
        <v>31.917880207440199</v>
      </c>
      <c r="D27">
        <v>51.680383120261801</v>
      </c>
      <c r="E27">
        <v>1109.20812169488</v>
      </c>
      <c r="F27">
        <v>1138.2026023652199</v>
      </c>
      <c r="G27">
        <v>62.165399927846401</v>
      </c>
      <c r="H27">
        <v>1590.5069500674999</v>
      </c>
      <c r="I27">
        <v>6.9321247952783498</v>
      </c>
      <c r="J27">
        <v>-2.2945130262078002</v>
      </c>
      <c r="K27">
        <v>-0.79393839960387103</v>
      </c>
      <c r="L27">
        <v>7.3450311358846996</v>
      </c>
      <c r="M27">
        <v>1590.5069500674999</v>
      </c>
      <c r="N27">
        <v>-7.4195311515991902</v>
      </c>
      <c r="O27">
        <v>2.23999181165158</v>
      </c>
      <c r="P27" s="21" t="s">
        <v>347</v>
      </c>
      <c r="Q27" s="15">
        <f t="shared" si="1"/>
        <v>8028.0000000000009</v>
      </c>
      <c r="R27" s="15">
        <f t="shared" si="2"/>
        <v>-1589292</v>
      </c>
      <c r="S27" s="15">
        <f t="shared" si="3"/>
        <v>6164</v>
      </c>
      <c r="T27" s="15">
        <f t="shared" si="4"/>
        <v>802.80000000000007</v>
      </c>
      <c r="U27" s="15">
        <f t="shared" si="5"/>
        <v>-158929.20000000001</v>
      </c>
      <c r="V27" s="15">
        <f t="shared" si="6"/>
        <v>616.4</v>
      </c>
    </row>
    <row r="28" spans="1:22" x14ac:dyDescent="0.3">
      <c r="A28" t="s">
        <v>163</v>
      </c>
      <c r="B28" t="s">
        <v>33</v>
      </c>
      <c r="C28">
        <v>31.917880207440199</v>
      </c>
      <c r="D28">
        <v>51.680383120261801</v>
      </c>
      <c r="E28">
        <v>1087.42272249497</v>
      </c>
      <c r="F28">
        <v>1144.31057672621</v>
      </c>
      <c r="G28">
        <v>64.730181539631303</v>
      </c>
      <c r="H28">
        <v>1579.9129310844901</v>
      </c>
      <c r="I28">
        <v>6.9368068058728101</v>
      </c>
      <c r="J28">
        <v>-2.28903786660385</v>
      </c>
      <c r="K28">
        <v>-0.76912389039034901</v>
      </c>
      <c r="L28">
        <v>7.3451027613995201</v>
      </c>
      <c r="M28">
        <v>1579.9129310844901</v>
      </c>
      <c r="N28">
        <v>-8.1405613040918503</v>
      </c>
      <c r="O28">
        <v>2.3481069813094599</v>
      </c>
      <c r="P28" s="21" t="s">
        <v>348</v>
      </c>
      <c r="Q28" s="15">
        <f t="shared" si="1"/>
        <v>9166</v>
      </c>
      <c r="R28" s="15">
        <f t="shared" si="2"/>
        <v>-1578586</v>
      </c>
      <c r="S28" s="15">
        <f t="shared" si="3"/>
        <v>6408</v>
      </c>
      <c r="T28" s="15">
        <f t="shared" si="4"/>
        <v>916.6</v>
      </c>
      <c r="U28" s="15">
        <f t="shared" si="5"/>
        <v>-157858.6</v>
      </c>
      <c r="V28" s="15">
        <f t="shared" si="6"/>
        <v>640.79999999999995</v>
      </c>
    </row>
    <row r="29" spans="1:22" x14ac:dyDescent="0.3">
      <c r="A29" t="s">
        <v>163</v>
      </c>
      <c r="B29" t="s">
        <v>34</v>
      </c>
      <c r="C29">
        <v>31.917880207440199</v>
      </c>
      <c r="D29">
        <v>51.680383120261801</v>
      </c>
      <c r="E29">
        <v>1080.5973058802199</v>
      </c>
      <c r="F29">
        <v>1146.1783293982701</v>
      </c>
      <c r="G29">
        <v>65.514161418952398</v>
      </c>
      <c r="H29">
        <v>1576.6126365103901</v>
      </c>
      <c r="I29">
        <v>6.9382392077944397</v>
      </c>
      <c r="J29">
        <v>-2.28739141620329</v>
      </c>
      <c r="K29">
        <v>-0.76136009088686596</v>
      </c>
      <c r="L29">
        <v>7.3451338982684096</v>
      </c>
      <c r="M29">
        <v>1576.6126365103901</v>
      </c>
      <c r="N29">
        <v>-8.3673200464972801</v>
      </c>
      <c r="O29">
        <v>2.3815399912169801</v>
      </c>
      <c r="P29" s="21" t="s">
        <v>349</v>
      </c>
      <c r="Q29" s="15">
        <f t="shared" si="1"/>
        <v>9534</v>
      </c>
      <c r="R29" s="15">
        <f t="shared" si="2"/>
        <v>-1575251</v>
      </c>
      <c r="S29" s="15">
        <f t="shared" si="3"/>
        <v>6482</v>
      </c>
      <c r="T29" s="15">
        <f t="shared" si="4"/>
        <v>953.4</v>
      </c>
      <c r="U29" s="15">
        <f t="shared" si="5"/>
        <v>-157525.1</v>
      </c>
      <c r="V29" s="15">
        <f t="shared" si="6"/>
        <v>648.20000000000005</v>
      </c>
    </row>
    <row r="30" spans="1:22" x14ac:dyDescent="0.3">
      <c r="A30" t="s">
        <v>163</v>
      </c>
      <c r="B30" t="s">
        <v>9</v>
      </c>
      <c r="C30">
        <v>31.917880207440199</v>
      </c>
      <c r="D30">
        <v>51.680383120261801</v>
      </c>
      <c r="E30">
        <v>1075.7799079547301</v>
      </c>
      <c r="F30">
        <v>1147.5705937211201</v>
      </c>
      <c r="G30">
        <v>66.069096273432095</v>
      </c>
      <c r="H30">
        <v>1574.35250290871</v>
      </c>
      <c r="I30">
        <v>6.9392769660792801</v>
      </c>
      <c r="J30">
        <v>-2.2860960654998599</v>
      </c>
      <c r="K30">
        <v>-0.75585111004720096</v>
      </c>
      <c r="L30">
        <v>7.3451419954424297</v>
      </c>
      <c r="M30">
        <v>1574.35250290871</v>
      </c>
      <c r="N30">
        <v>-8.5297877348877904</v>
      </c>
      <c r="O30">
        <v>2.4051744264415</v>
      </c>
      <c r="P30" s="21" t="s">
        <v>350</v>
      </c>
      <c r="Q30" s="15">
        <f t="shared" si="1"/>
        <v>9800</v>
      </c>
      <c r="R30" s="15">
        <f t="shared" si="2"/>
        <v>-1572966</v>
      </c>
      <c r="S30" s="15">
        <f t="shared" si="3"/>
        <v>6534</v>
      </c>
      <c r="T30" s="15">
        <f t="shared" si="4"/>
        <v>980</v>
      </c>
      <c r="U30" s="15">
        <f t="shared" si="5"/>
        <v>-157296.6</v>
      </c>
      <c r="V30" s="15">
        <f t="shared" si="6"/>
        <v>653.4</v>
      </c>
    </row>
    <row r="31" spans="1:22" x14ac:dyDescent="0.3">
      <c r="A31" t="s">
        <v>163</v>
      </c>
      <c r="B31" t="s">
        <v>35</v>
      </c>
      <c r="C31">
        <v>31.917880207440199</v>
      </c>
      <c r="D31">
        <v>51.680383120261801</v>
      </c>
      <c r="E31">
        <v>1080.3375306707401</v>
      </c>
      <c r="F31">
        <v>1146.24814010201</v>
      </c>
      <c r="G31">
        <v>65.549154792361904</v>
      </c>
      <c r="H31">
        <v>1576.4868126809999</v>
      </c>
      <c r="I31">
        <v>6.9382885353749701</v>
      </c>
      <c r="J31">
        <v>-2.2873409707996402</v>
      </c>
      <c r="K31">
        <v>-0.76107802318444495</v>
      </c>
      <c r="L31">
        <v>7.3451355517913202</v>
      </c>
      <c r="M31">
        <v>1576.4868126809999</v>
      </c>
      <c r="N31">
        <v>-8.3759375925547097</v>
      </c>
      <c r="O31">
        <v>2.3830030762478498</v>
      </c>
      <c r="P31" s="21" t="s">
        <v>351</v>
      </c>
      <c r="Q31" s="15">
        <f t="shared" si="1"/>
        <v>9548</v>
      </c>
      <c r="R31" s="15">
        <f t="shared" si="2"/>
        <v>-1575123</v>
      </c>
      <c r="S31" s="15">
        <f t="shared" si="3"/>
        <v>6485</v>
      </c>
      <c r="T31" s="15">
        <f t="shared" si="4"/>
        <v>954.8</v>
      </c>
      <c r="U31" s="15">
        <f t="shared" si="5"/>
        <v>-157512.29999999999</v>
      </c>
      <c r="V31" s="15">
        <f t="shared" si="6"/>
        <v>648.5</v>
      </c>
    </row>
    <row r="32" spans="1:22" x14ac:dyDescent="0.3">
      <c r="A32" t="s">
        <v>163</v>
      </c>
      <c r="B32" t="s">
        <v>36</v>
      </c>
      <c r="C32">
        <v>31.917880207440199</v>
      </c>
      <c r="D32">
        <v>51.680383120261801</v>
      </c>
      <c r="E32">
        <v>1084.47398843158</v>
      </c>
      <c r="F32">
        <v>1145.1341850359399</v>
      </c>
      <c r="G32">
        <v>65.066587953930807</v>
      </c>
      <c r="H32">
        <v>1578.49605453754</v>
      </c>
      <c r="I32">
        <v>6.9374322405185804</v>
      </c>
      <c r="J32">
        <v>-2.2883080635305002</v>
      </c>
      <c r="K32">
        <v>-0.76576353714293699</v>
      </c>
      <c r="L32">
        <v>7.3451149535063802</v>
      </c>
      <c r="M32">
        <v>1578.49605453754</v>
      </c>
      <c r="N32">
        <v>-8.2388255987325305</v>
      </c>
      <c r="O32">
        <v>2.3624369652781798</v>
      </c>
      <c r="P32" s="21" t="s">
        <v>352</v>
      </c>
      <c r="Q32" s="15">
        <f t="shared" si="1"/>
        <v>9324</v>
      </c>
      <c r="R32" s="15">
        <f t="shared" si="2"/>
        <v>-1577154</v>
      </c>
      <c r="S32" s="15">
        <f t="shared" si="3"/>
        <v>6440</v>
      </c>
      <c r="T32" s="15">
        <f t="shared" si="4"/>
        <v>932.4</v>
      </c>
      <c r="U32" s="15">
        <f t="shared" si="5"/>
        <v>-157715.4</v>
      </c>
      <c r="V32" s="15">
        <f t="shared" si="6"/>
        <v>644</v>
      </c>
    </row>
    <row r="33" spans="1:22" x14ac:dyDescent="0.3">
      <c r="A33" t="s">
        <v>163</v>
      </c>
      <c r="B33" t="s">
        <v>37</v>
      </c>
      <c r="C33">
        <v>31.917880207440199</v>
      </c>
      <c r="D33">
        <v>51.680383120261801</v>
      </c>
      <c r="E33">
        <v>1085.59124094495</v>
      </c>
      <c r="F33">
        <v>1144.7967483981199</v>
      </c>
      <c r="G33">
        <v>64.933281139255598</v>
      </c>
      <c r="H33">
        <v>1579.0137011941399</v>
      </c>
      <c r="I33">
        <v>6.9371942929582602</v>
      </c>
      <c r="J33">
        <v>-2.2886197970709401</v>
      </c>
      <c r="K33">
        <v>-0.76703847822867599</v>
      </c>
      <c r="L33">
        <v>7.3451203707550698</v>
      </c>
      <c r="M33">
        <v>1579.0137011941399</v>
      </c>
      <c r="N33">
        <v>-8.2009388688991205</v>
      </c>
      <c r="O33">
        <v>2.3568208023187398</v>
      </c>
      <c r="P33" s="21" t="s">
        <v>353</v>
      </c>
      <c r="Q33" s="15">
        <f t="shared" si="1"/>
        <v>9262</v>
      </c>
      <c r="R33" s="15">
        <f t="shared" si="2"/>
        <v>-1577678</v>
      </c>
      <c r="S33" s="15">
        <f t="shared" si="3"/>
        <v>6427</v>
      </c>
      <c r="T33" s="15">
        <f t="shared" si="4"/>
        <v>926.2</v>
      </c>
      <c r="U33" s="15">
        <f t="shared" si="5"/>
        <v>-157767.79999999999</v>
      </c>
      <c r="V33" s="15">
        <f t="shared" si="6"/>
        <v>642.70000000000005</v>
      </c>
    </row>
    <row r="34" spans="1:22" x14ac:dyDescent="0.3">
      <c r="A34" t="s">
        <v>163</v>
      </c>
      <c r="B34" t="s">
        <v>38</v>
      </c>
      <c r="C34">
        <v>31.917880207440199</v>
      </c>
      <c r="D34">
        <v>51.680383120261801</v>
      </c>
      <c r="E34">
        <v>1107.61384306026</v>
      </c>
      <c r="F34">
        <v>1138.6911196052199</v>
      </c>
      <c r="G34">
        <v>62.358914892224398</v>
      </c>
      <c r="H34">
        <v>1589.7529762428601</v>
      </c>
      <c r="I34">
        <v>6.9324811749528896</v>
      </c>
      <c r="J34">
        <v>-2.29403315703986</v>
      </c>
      <c r="K34">
        <v>-0.79210672003016602</v>
      </c>
      <c r="L34">
        <v>7.3450198381346397</v>
      </c>
      <c r="M34">
        <v>1589.7529762428601</v>
      </c>
      <c r="N34">
        <v>-7.4730106680074604</v>
      </c>
      <c r="O34">
        <v>2.2480344830508101</v>
      </c>
      <c r="P34" s="21" t="s">
        <v>354</v>
      </c>
      <c r="Q34" s="15">
        <f t="shared" si="1"/>
        <v>8109.9999999999991</v>
      </c>
      <c r="R34" s="15">
        <f t="shared" si="2"/>
        <v>-1588529</v>
      </c>
      <c r="S34" s="15">
        <f t="shared" si="3"/>
        <v>6183</v>
      </c>
      <c r="T34" s="15">
        <f t="shared" si="4"/>
        <v>810.99999999999989</v>
      </c>
      <c r="U34" s="15">
        <f t="shared" si="5"/>
        <v>-158852.9</v>
      </c>
      <c r="V34" s="15">
        <f t="shared" si="6"/>
        <v>618.29999999999995</v>
      </c>
    </row>
    <row r="35" spans="1:22" x14ac:dyDescent="0.3">
      <c r="A35" t="s">
        <v>163</v>
      </c>
      <c r="B35" t="s">
        <v>39</v>
      </c>
      <c r="C35">
        <v>31.917880207440199</v>
      </c>
      <c r="D35">
        <v>51.680383120261801</v>
      </c>
      <c r="E35">
        <v>1107.2196352398</v>
      </c>
      <c r="F35">
        <v>1138.81888186948</v>
      </c>
      <c r="G35">
        <v>62.409033732130901</v>
      </c>
      <c r="H35">
        <v>1589.57184608132</v>
      </c>
      <c r="I35">
        <v>6.9325572240934301</v>
      </c>
      <c r="J35">
        <v>-2.2939588500561001</v>
      </c>
      <c r="K35">
        <v>-0.79163873863856205</v>
      </c>
      <c r="L35">
        <v>7.3450179552941899</v>
      </c>
      <c r="M35">
        <v>1589.57184608132</v>
      </c>
      <c r="N35">
        <v>-7.4864173957380897</v>
      </c>
      <c r="O35">
        <v>2.2500986917165502</v>
      </c>
      <c r="P35" s="21" t="s">
        <v>355</v>
      </c>
      <c r="Q35" s="15">
        <f t="shared" si="1"/>
        <v>8131</v>
      </c>
      <c r="R35" s="15">
        <f t="shared" si="2"/>
        <v>-1588346</v>
      </c>
      <c r="S35" s="15">
        <f t="shared" si="3"/>
        <v>6188</v>
      </c>
      <c r="T35" s="15">
        <f t="shared" si="4"/>
        <v>813.1</v>
      </c>
      <c r="U35" s="15">
        <f t="shared" si="5"/>
        <v>-158834.6</v>
      </c>
      <c r="V35" s="15">
        <f t="shared" si="6"/>
        <v>618.79999999999995</v>
      </c>
    </row>
    <row r="36" spans="1:22" x14ac:dyDescent="0.3">
      <c r="A36" t="s">
        <v>163</v>
      </c>
      <c r="B36" t="s">
        <v>40</v>
      </c>
      <c r="C36">
        <v>31.917880207440199</v>
      </c>
      <c r="D36">
        <v>51.680383120261801</v>
      </c>
      <c r="E36">
        <v>1084.41143976218</v>
      </c>
      <c r="F36">
        <v>1145.1246528677</v>
      </c>
      <c r="G36">
        <v>65.0708974462664</v>
      </c>
      <c r="H36">
        <v>1578.4463446652001</v>
      </c>
      <c r="I36">
        <v>6.9374407111891898</v>
      </c>
      <c r="J36">
        <v>-2.2883339243301002</v>
      </c>
      <c r="K36">
        <v>-0.76569445715391204</v>
      </c>
      <c r="L36">
        <v>7.3451238091826196</v>
      </c>
      <c r="M36">
        <v>1578.4463446652001</v>
      </c>
      <c r="N36">
        <v>-8.2402373952542796</v>
      </c>
      <c r="O36">
        <v>2.3626679701714899</v>
      </c>
      <c r="P36" s="21" t="s">
        <v>356</v>
      </c>
      <c r="Q36" s="15">
        <f t="shared" si="1"/>
        <v>9326</v>
      </c>
      <c r="R36" s="15">
        <f t="shared" si="2"/>
        <v>-1577105</v>
      </c>
      <c r="S36" s="15">
        <f t="shared" si="3"/>
        <v>6440</v>
      </c>
      <c r="T36" s="15">
        <f t="shared" si="4"/>
        <v>932.6</v>
      </c>
      <c r="U36" s="15">
        <f t="shared" si="5"/>
        <v>-157710.5</v>
      </c>
      <c r="V36" s="15">
        <f t="shared" si="6"/>
        <v>644</v>
      </c>
    </row>
    <row r="37" spans="1:22" x14ac:dyDescent="0.3">
      <c r="A37" t="s">
        <v>163</v>
      </c>
      <c r="B37" t="s">
        <v>41</v>
      </c>
      <c r="C37">
        <v>31.917880207440199</v>
      </c>
      <c r="D37">
        <v>51.680383120261801</v>
      </c>
      <c r="E37">
        <v>1106.0815814601499</v>
      </c>
      <c r="F37">
        <v>1139.0823773634299</v>
      </c>
      <c r="G37">
        <v>62.53321396127</v>
      </c>
      <c r="H37">
        <v>1588.9731055350301</v>
      </c>
      <c r="I37">
        <v>6.9328038695470298</v>
      </c>
      <c r="J37">
        <v>-2.2937316892821</v>
      </c>
      <c r="K37">
        <v>-0.79038305624512795</v>
      </c>
      <c r="L37">
        <v>7.3450445833652003</v>
      </c>
      <c r="M37">
        <v>1588.9731055350301</v>
      </c>
      <c r="N37">
        <v>-7.5224909614156203</v>
      </c>
      <c r="O37">
        <v>2.2554281884517402</v>
      </c>
      <c r="P37" s="21" t="s">
        <v>357</v>
      </c>
      <c r="Q37" s="15">
        <f t="shared" si="1"/>
        <v>8186.9999999999991</v>
      </c>
      <c r="R37" s="15">
        <f t="shared" si="2"/>
        <v>-1587742</v>
      </c>
      <c r="S37" s="15">
        <f t="shared" si="3"/>
        <v>6200</v>
      </c>
      <c r="T37" s="15">
        <f t="shared" si="4"/>
        <v>818.69999999999993</v>
      </c>
      <c r="U37" s="15">
        <f t="shared" si="5"/>
        <v>-158774.20000000001</v>
      </c>
      <c r="V37" s="15">
        <f t="shared" si="6"/>
        <v>620</v>
      </c>
    </row>
    <row r="38" spans="1:22" x14ac:dyDescent="0.3">
      <c r="A38" t="s">
        <v>163</v>
      </c>
      <c r="B38" t="s">
        <v>42</v>
      </c>
      <c r="C38">
        <v>31.917880207440199</v>
      </c>
      <c r="D38">
        <v>51.680383120261801</v>
      </c>
      <c r="E38">
        <v>1081.8462429859501</v>
      </c>
      <c r="F38">
        <v>1145.84126064731</v>
      </c>
      <c r="G38">
        <v>65.374917198037195</v>
      </c>
      <c r="H38">
        <v>1577.21823723392</v>
      </c>
      <c r="I38">
        <v>6.9379729181952801</v>
      </c>
      <c r="J38">
        <v>-2.2877055232169101</v>
      </c>
      <c r="K38">
        <v>-0.76278074105248495</v>
      </c>
      <c r="L38">
        <v>7.3451275845616797</v>
      </c>
      <c r="M38">
        <v>1577.21823723392</v>
      </c>
      <c r="N38">
        <v>-8.3258725734677892</v>
      </c>
      <c r="O38">
        <v>2.3755623300883499</v>
      </c>
      <c r="P38" s="21" t="s">
        <v>358</v>
      </c>
      <c r="Q38" s="15">
        <f t="shared" si="1"/>
        <v>9466</v>
      </c>
      <c r="R38" s="15">
        <f t="shared" si="2"/>
        <v>-1575863</v>
      </c>
      <c r="S38" s="15">
        <f t="shared" si="3"/>
        <v>6469</v>
      </c>
      <c r="T38" s="15">
        <f t="shared" si="4"/>
        <v>946.6</v>
      </c>
      <c r="U38" s="15">
        <f t="shared" si="5"/>
        <v>-157586.29999999999</v>
      </c>
      <c r="V38" s="15">
        <f t="shared" si="6"/>
        <v>646.9</v>
      </c>
    </row>
    <row r="39" spans="1:22" x14ac:dyDescent="0.3">
      <c r="A39" t="s">
        <v>163</v>
      </c>
      <c r="B39" t="s">
        <v>43</v>
      </c>
      <c r="C39">
        <v>31.917880207440199</v>
      </c>
      <c r="D39">
        <v>51.680383120261801</v>
      </c>
      <c r="E39">
        <v>1099.05069782437</v>
      </c>
      <c r="F39">
        <v>1141.05129741266</v>
      </c>
      <c r="G39">
        <v>63.369973998412199</v>
      </c>
      <c r="H39">
        <v>1585.53658214496</v>
      </c>
      <c r="I39">
        <v>6.9343154159553997</v>
      </c>
      <c r="J39">
        <v>-2.2919621108837398</v>
      </c>
      <c r="K39">
        <v>-0.78236683950991004</v>
      </c>
      <c r="L39">
        <v>7.3450608218889499</v>
      </c>
      <c r="M39">
        <v>1585.53658214496</v>
      </c>
      <c r="N39">
        <v>-7.7545195519715602</v>
      </c>
      <c r="O39">
        <v>2.29058064303416</v>
      </c>
      <c r="P39" s="21" t="s">
        <v>359</v>
      </c>
      <c r="Q39" s="15">
        <f t="shared" si="1"/>
        <v>8550</v>
      </c>
      <c r="R39" s="15">
        <f t="shared" si="2"/>
        <v>-1584270</v>
      </c>
      <c r="S39" s="15">
        <f t="shared" si="3"/>
        <v>6279</v>
      </c>
      <c r="T39" s="15">
        <f t="shared" si="4"/>
        <v>855</v>
      </c>
      <c r="U39" s="15">
        <f t="shared" si="5"/>
        <v>-158427</v>
      </c>
      <c r="V39" s="15">
        <f t="shared" si="6"/>
        <v>627.9</v>
      </c>
    </row>
    <row r="40" spans="1:22" x14ac:dyDescent="0.3">
      <c r="A40" t="s">
        <v>163</v>
      </c>
      <c r="B40" t="s">
        <v>44</v>
      </c>
      <c r="C40">
        <v>31.917880207440199</v>
      </c>
      <c r="D40">
        <v>51.680383120261801</v>
      </c>
      <c r="E40">
        <v>1100.24528542689</v>
      </c>
      <c r="F40">
        <v>1140.74392601048</v>
      </c>
      <c r="G40">
        <v>63.235301317376397</v>
      </c>
      <c r="H40">
        <v>1586.1384227634701</v>
      </c>
      <c r="I40">
        <v>6.9340643120638301</v>
      </c>
      <c r="J40">
        <v>-2.2922180305851101</v>
      </c>
      <c r="K40">
        <v>-0.78372808173768904</v>
      </c>
      <c r="L40">
        <v>7.3450487465830303</v>
      </c>
      <c r="M40">
        <v>1586.1384227634701</v>
      </c>
      <c r="N40">
        <v>-7.7157065450162401</v>
      </c>
      <c r="O40">
        <v>2.28484241263669</v>
      </c>
      <c r="P40" s="21" t="s">
        <v>360</v>
      </c>
      <c r="Q40" s="15">
        <f t="shared" si="1"/>
        <v>8490</v>
      </c>
      <c r="R40" s="15">
        <f t="shared" si="2"/>
        <v>-1584877</v>
      </c>
      <c r="S40" s="15">
        <f t="shared" si="3"/>
        <v>6266</v>
      </c>
      <c r="T40" s="15">
        <f t="shared" si="4"/>
        <v>849</v>
      </c>
      <c r="U40" s="15">
        <f t="shared" si="5"/>
        <v>-158487.70000000001</v>
      </c>
      <c r="V40" s="15">
        <f t="shared" si="6"/>
        <v>626.6</v>
      </c>
    </row>
    <row r="41" spans="1:22" x14ac:dyDescent="0.3">
      <c r="A41" t="s">
        <v>163</v>
      </c>
      <c r="B41" t="s">
        <v>45</v>
      </c>
      <c r="C41">
        <v>31.917880207440199</v>
      </c>
      <c r="D41">
        <v>51.680383120261801</v>
      </c>
      <c r="E41">
        <v>1092.3617922892199</v>
      </c>
      <c r="F41">
        <v>1142.9348818542101</v>
      </c>
      <c r="G41">
        <v>64.088356238882398</v>
      </c>
      <c r="H41">
        <v>1582.2963523998301</v>
      </c>
      <c r="I41">
        <v>6.9358059536387797</v>
      </c>
      <c r="J41">
        <v>-2.2902907342077201</v>
      </c>
      <c r="K41">
        <v>-0.77476638639419504</v>
      </c>
      <c r="L41">
        <v>7.3451411713605097</v>
      </c>
      <c r="M41">
        <v>1582.2963523998301</v>
      </c>
      <c r="N41">
        <v>-7.9764662584687702</v>
      </c>
      <c r="O41">
        <v>2.3213079290773502</v>
      </c>
      <c r="P41" s="21" t="s">
        <v>361</v>
      </c>
      <c r="Q41" s="15">
        <f t="shared" si="1"/>
        <v>8893</v>
      </c>
      <c r="R41" s="15">
        <f t="shared" si="2"/>
        <v>-1580998</v>
      </c>
      <c r="S41" s="15">
        <f t="shared" si="3"/>
        <v>6347</v>
      </c>
      <c r="T41" s="15">
        <f t="shared" si="4"/>
        <v>889.3</v>
      </c>
      <c r="U41" s="15">
        <f t="shared" si="5"/>
        <v>-158099.79999999999</v>
      </c>
      <c r="V41" s="15">
        <f t="shared" si="6"/>
        <v>634.70000000000005</v>
      </c>
    </row>
    <row r="42" spans="1:22" x14ac:dyDescent="0.3">
      <c r="A42" t="s">
        <v>163</v>
      </c>
      <c r="B42" t="s">
        <v>46</v>
      </c>
      <c r="C42">
        <v>31.917880207440199</v>
      </c>
      <c r="D42">
        <v>51.680383120261801</v>
      </c>
      <c r="E42">
        <v>1082.9325267110401</v>
      </c>
      <c r="F42">
        <v>1145.5476578133</v>
      </c>
      <c r="G42">
        <v>65.248858265530501</v>
      </c>
      <c r="H42">
        <v>1577.7451338018</v>
      </c>
      <c r="I42">
        <v>6.9377439999235202</v>
      </c>
      <c r="J42">
        <v>-2.2879781438791098</v>
      </c>
      <c r="K42">
        <v>-0.76399525401807999</v>
      </c>
      <c r="L42">
        <v>7.3451225002382001</v>
      </c>
      <c r="M42">
        <v>1577.7451338018</v>
      </c>
      <c r="N42">
        <v>-8.2898383488171898</v>
      </c>
      <c r="O42">
        <v>2.3701867887730601</v>
      </c>
      <c r="P42" s="21" t="s">
        <v>362</v>
      </c>
      <c r="Q42" s="15">
        <f t="shared" si="1"/>
        <v>9408</v>
      </c>
      <c r="R42" s="15">
        <f t="shared" si="2"/>
        <v>-1576395</v>
      </c>
      <c r="S42" s="15">
        <f t="shared" si="3"/>
        <v>6457</v>
      </c>
      <c r="T42" s="15">
        <f t="shared" si="4"/>
        <v>940.8</v>
      </c>
      <c r="U42" s="15">
        <f t="shared" si="5"/>
        <v>-157639.5</v>
      </c>
      <c r="V42" s="15">
        <f t="shared" si="6"/>
        <v>645.70000000000005</v>
      </c>
    </row>
    <row r="43" spans="1:22" x14ac:dyDescent="0.3">
      <c r="A43" t="s">
        <v>163</v>
      </c>
      <c r="B43" t="s">
        <v>47</v>
      </c>
      <c r="C43">
        <v>31.917880207440199</v>
      </c>
      <c r="D43">
        <v>51.680383120261801</v>
      </c>
      <c r="E43">
        <v>1082.3350812182</v>
      </c>
      <c r="F43">
        <v>1145.73650578808</v>
      </c>
      <c r="G43">
        <v>65.304191939732604</v>
      </c>
      <c r="H43">
        <v>1577.47456594901</v>
      </c>
      <c r="I43">
        <v>6.93790496712076</v>
      </c>
      <c r="J43">
        <v>-2.2877606476695198</v>
      </c>
      <c r="K43">
        <v>-0.76331350771575901</v>
      </c>
      <c r="L43">
        <v>7.3451359160253498</v>
      </c>
      <c r="M43">
        <v>1577.47456594901</v>
      </c>
      <c r="N43">
        <v>-8.3103370486078898</v>
      </c>
      <c r="O43">
        <v>2.37260506318577</v>
      </c>
      <c r="P43" s="21" t="s">
        <v>363</v>
      </c>
      <c r="Q43" s="15">
        <f t="shared" si="1"/>
        <v>9439</v>
      </c>
      <c r="R43" s="15">
        <f t="shared" si="2"/>
        <v>-1576122</v>
      </c>
      <c r="S43" s="15">
        <f t="shared" si="3"/>
        <v>6462</v>
      </c>
      <c r="T43" s="15">
        <f t="shared" si="4"/>
        <v>943.9</v>
      </c>
      <c r="U43" s="15">
        <f t="shared" si="5"/>
        <v>-157612.20000000001</v>
      </c>
      <c r="V43" s="15">
        <f t="shared" si="6"/>
        <v>646.20000000000005</v>
      </c>
    </row>
    <row r="44" spans="1:22" x14ac:dyDescent="0.3">
      <c r="A44" t="s">
        <v>163</v>
      </c>
      <c r="B44" t="s">
        <v>48</v>
      </c>
      <c r="C44">
        <v>31.917880207440199</v>
      </c>
      <c r="D44">
        <v>51.680383120261801</v>
      </c>
      <c r="E44">
        <v>1088.75874824776</v>
      </c>
      <c r="F44">
        <v>1143.9257701104</v>
      </c>
      <c r="G44">
        <v>64.573188971962594</v>
      </c>
      <c r="H44">
        <v>1580.5478405106001</v>
      </c>
      <c r="I44">
        <v>6.9365158746282303</v>
      </c>
      <c r="J44">
        <v>-2.2894003123687301</v>
      </c>
      <c r="K44">
        <v>-0.770646931094779</v>
      </c>
      <c r="L44">
        <v>7.3451006093619498</v>
      </c>
      <c r="M44">
        <v>1580.5478405106001</v>
      </c>
      <c r="N44">
        <v>-8.0958067828828408</v>
      </c>
      <c r="O44">
        <v>2.34146737455209</v>
      </c>
      <c r="P44" s="21" t="s">
        <v>364</v>
      </c>
      <c r="Q44" s="15">
        <f t="shared" si="1"/>
        <v>9094</v>
      </c>
      <c r="R44" s="15">
        <f t="shared" si="2"/>
        <v>-1579228</v>
      </c>
      <c r="S44" s="15">
        <f t="shared" si="3"/>
        <v>6393</v>
      </c>
      <c r="T44" s="15">
        <f t="shared" si="4"/>
        <v>909.4</v>
      </c>
      <c r="U44" s="15">
        <f t="shared" si="5"/>
        <v>-157922.79999999999</v>
      </c>
      <c r="V44" s="15">
        <f t="shared" si="6"/>
        <v>639.29999999999995</v>
      </c>
    </row>
    <row r="45" spans="1:22" x14ac:dyDescent="0.3">
      <c r="A45" t="s">
        <v>163</v>
      </c>
      <c r="B45" t="s">
        <v>49</v>
      </c>
      <c r="C45">
        <v>31.917880207440199</v>
      </c>
      <c r="D45">
        <v>51.680383120261801</v>
      </c>
      <c r="E45">
        <v>1104.2655131510601</v>
      </c>
      <c r="F45">
        <v>1139.6245974815499</v>
      </c>
      <c r="G45">
        <v>62.748718950073901</v>
      </c>
      <c r="H45">
        <v>1588.10703305843</v>
      </c>
      <c r="I45">
        <v>6.93321105977172</v>
      </c>
      <c r="J45">
        <v>-2.2932216174117901</v>
      </c>
      <c r="K45">
        <v>-0.78829976802259905</v>
      </c>
      <c r="L45">
        <v>7.3450457799914499</v>
      </c>
      <c r="M45">
        <v>1588.10703305842</v>
      </c>
      <c r="N45">
        <v>-7.5831718206767098</v>
      </c>
      <c r="O45">
        <v>2.26443987164952</v>
      </c>
      <c r="P45" s="21" t="s">
        <v>365</v>
      </c>
      <c r="Q45" s="15">
        <f t="shared" si="1"/>
        <v>8281</v>
      </c>
      <c r="R45" s="15">
        <f t="shared" si="2"/>
        <v>-1586867</v>
      </c>
      <c r="S45" s="15">
        <f t="shared" si="3"/>
        <v>6220</v>
      </c>
      <c r="T45" s="15">
        <f t="shared" si="4"/>
        <v>828.1</v>
      </c>
      <c r="U45" s="15">
        <f t="shared" si="5"/>
        <v>-158686.70000000001</v>
      </c>
      <c r="V45" s="15">
        <f t="shared" si="6"/>
        <v>622</v>
      </c>
    </row>
    <row r="46" spans="1:22" x14ac:dyDescent="0.3">
      <c r="A46" t="s">
        <v>163</v>
      </c>
      <c r="B46" t="s">
        <v>50</v>
      </c>
      <c r="C46">
        <v>31.917880207440199</v>
      </c>
      <c r="D46">
        <v>51.680383120261801</v>
      </c>
      <c r="E46">
        <v>1097.8803138711</v>
      </c>
      <c r="F46">
        <v>1141.37955863252</v>
      </c>
      <c r="G46">
        <v>63.507786564836302</v>
      </c>
      <c r="H46">
        <v>1584.9674190355599</v>
      </c>
      <c r="I46">
        <v>6.93456816573699</v>
      </c>
      <c r="J46">
        <v>-2.2916721383363701</v>
      </c>
      <c r="K46">
        <v>-0.78103232764923702</v>
      </c>
      <c r="L46">
        <v>7.3450669385454397</v>
      </c>
      <c r="M46">
        <v>1584.9674190355599</v>
      </c>
      <c r="N46">
        <v>-7.79325516267519</v>
      </c>
      <c r="O46">
        <v>2.2963894818595501</v>
      </c>
      <c r="P46" s="21" t="s">
        <v>366</v>
      </c>
      <c r="Q46" s="15">
        <f t="shared" si="1"/>
        <v>8612</v>
      </c>
      <c r="R46" s="15">
        <f t="shared" si="2"/>
        <v>-1583695</v>
      </c>
      <c r="S46" s="15">
        <f t="shared" si="3"/>
        <v>6292</v>
      </c>
      <c r="T46" s="15">
        <f t="shared" si="4"/>
        <v>861.2</v>
      </c>
      <c r="U46" s="15">
        <f t="shared" si="5"/>
        <v>-158369.5</v>
      </c>
      <c r="V46" s="15">
        <f t="shared" si="6"/>
        <v>629.20000000000005</v>
      </c>
    </row>
    <row r="47" spans="1:22" x14ac:dyDescent="0.3">
      <c r="A47" t="s">
        <v>163</v>
      </c>
      <c r="B47" t="s">
        <v>51</v>
      </c>
      <c r="C47">
        <v>31.917880207440199</v>
      </c>
      <c r="D47">
        <v>51.680383120261801</v>
      </c>
      <c r="E47">
        <v>1103.6231704209099</v>
      </c>
      <c r="F47">
        <v>1139.7836177637</v>
      </c>
      <c r="G47">
        <v>62.788810681015299</v>
      </c>
      <c r="H47">
        <v>1587.77619089062</v>
      </c>
      <c r="I47">
        <v>6.9333833691125104</v>
      </c>
      <c r="J47">
        <v>-2.2930730847156999</v>
      </c>
      <c r="K47">
        <v>-0.78757287645491503</v>
      </c>
      <c r="L47">
        <v>7.3450840805712403</v>
      </c>
      <c r="M47">
        <v>1587.77619089062</v>
      </c>
      <c r="N47">
        <v>-7.6038276022765796</v>
      </c>
      <c r="O47">
        <v>2.2663598189899998</v>
      </c>
      <c r="P47" s="21" t="s">
        <v>367</v>
      </c>
      <c r="Q47" s="15">
        <f t="shared" si="1"/>
        <v>8308</v>
      </c>
      <c r="R47" s="15">
        <f t="shared" si="2"/>
        <v>-1586534</v>
      </c>
      <c r="S47" s="15">
        <f t="shared" si="3"/>
        <v>6224</v>
      </c>
      <c r="T47" s="15">
        <f t="shared" si="4"/>
        <v>830.8</v>
      </c>
      <c r="U47" s="15">
        <f t="shared" si="5"/>
        <v>-158653.4</v>
      </c>
      <c r="V47" s="15">
        <f t="shared" si="6"/>
        <v>622.4</v>
      </c>
    </row>
    <row r="48" spans="1:22" x14ac:dyDescent="0.3">
      <c r="A48" t="s">
        <v>163</v>
      </c>
      <c r="B48" t="s">
        <v>52</v>
      </c>
      <c r="C48">
        <v>31.917880207440199</v>
      </c>
      <c r="D48">
        <v>51.680383120261801</v>
      </c>
      <c r="E48">
        <v>1100.13885384267</v>
      </c>
      <c r="F48">
        <v>1140.74471931989</v>
      </c>
      <c r="G48">
        <v>63.241403656331997</v>
      </c>
      <c r="H48">
        <v>1586.06541086013</v>
      </c>
      <c r="I48">
        <v>6.93408627287271</v>
      </c>
      <c r="J48">
        <v>-2.2922381024795402</v>
      </c>
      <c r="K48">
        <v>-0.78360997949712097</v>
      </c>
      <c r="L48">
        <v>7.3450631418707601</v>
      </c>
      <c r="M48">
        <v>1586.06541086013</v>
      </c>
      <c r="N48">
        <v>-7.7184960110349401</v>
      </c>
      <c r="O48">
        <v>2.28516826659768</v>
      </c>
      <c r="P48" s="21" t="s">
        <v>368</v>
      </c>
      <c r="Q48" s="15">
        <f t="shared" si="1"/>
        <v>8494</v>
      </c>
      <c r="R48" s="15">
        <f t="shared" si="2"/>
        <v>-1584804</v>
      </c>
      <c r="S48" s="15">
        <f t="shared" si="3"/>
        <v>6267</v>
      </c>
      <c r="T48" s="15">
        <f t="shared" si="4"/>
        <v>849.4</v>
      </c>
      <c r="U48" s="15">
        <f t="shared" si="5"/>
        <v>-158480.4</v>
      </c>
      <c r="V48" s="15">
        <f t="shared" si="6"/>
        <v>626.70000000000005</v>
      </c>
    </row>
    <row r="49" spans="1:22" x14ac:dyDescent="0.3">
      <c r="A49" t="s">
        <v>163</v>
      </c>
      <c r="B49" t="s">
        <v>53</v>
      </c>
      <c r="C49">
        <v>31.917880207440199</v>
      </c>
      <c r="D49">
        <v>51.680383120261801</v>
      </c>
      <c r="E49">
        <v>1105.21609300256</v>
      </c>
      <c r="F49">
        <v>1139.3392100422</v>
      </c>
      <c r="G49">
        <v>62.652741007987103</v>
      </c>
      <c r="H49">
        <v>1588.5596664045199</v>
      </c>
      <c r="I49">
        <v>6.9329749353870502</v>
      </c>
      <c r="J49">
        <v>-2.29351396537588</v>
      </c>
      <c r="K49">
        <v>-0.78936172606661803</v>
      </c>
      <c r="L49">
        <v>7.3450282299429004</v>
      </c>
      <c r="M49">
        <v>1588.5596664045199</v>
      </c>
      <c r="N49">
        <v>-7.55136187804806</v>
      </c>
      <c r="O49">
        <v>2.2603299131438699</v>
      </c>
      <c r="P49" s="21" t="s">
        <v>369</v>
      </c>
      <c r="Q49" s="15">
        <f t="shared" si="1"/>
        <v>8234</v>
      </c>
      <c r="R49" s="15">
        <f t="shared" si="2"/>
        <v>-1587324</v>
      </c>
      <c r="S49" s="15">
        <f t="shared" si="3"/>
        <v>6211</v>
      </c>
      <c r="T49" s="15">
        <f t="shared" si="4"/>
        <v>823.4</v>
      </c>
      <c r="U49" s="15">
        <f t="shared" si="5"/>
        <v>-158732.4</v>
      </c>
      <c r="V49" s="15">
        <f t="shared" si="6"/>
        <v>621.1</v>
      </c>
    </row>
    <row r="50" spans="1:22" x14ac:dyDescent="0.3">
      <c r="A50" t="s">
        <v>163</v>
      </c>
      <c r="B50" t="s">
        <v>54</v>
      </c>
      <c r="C50">
        <v>31.917880207440199</v>
      </c>
      <c r="D50">
        <v>51.680383120261801</v>
      </c>
      <c r="E50">
        <v>1102.5097860349399</v>
      </c>
      <c r="F50">
        <v>1140.08126138433</v>
      </c>
      <c r="G50">
        <v>62.9219092316767</v>
      </c>
      <c r="H50">
        <v>1587.2215590533899</v>
      </c>
      <c r="I50">
        <v>6.9335864330189496</v>
      </c>
      <c r="J50">
        <v>-2.29284693976556</v>
      </c>
      <c r="K50">
        <v>-0.786361019592276</v>
      </c>
      <c r="L50">
        <v>7.3450753274878604</v>
      </c>
      <c r="M50">
        <v>1587.2215590533899</v>
      </c>
      <c r="N50">
        <v>-7.6402039473098604</v>
      </c>
      <c r="O50">
        <v>2.2719605642016698</v>
      </c>
      <c r="P50" s="21" t="s">
        <v>370</v>
      </c>
      <c r="Q50" s="15">
        <f t="shared" si="1"/>
        <v>8366</v>
      </c>
      <c r="R50" s="15">
        <f t="shared" si="2"/>
        <v>-1585974</v>
      </c>
      <c r="S50" s="15">
        <f t="shared" si="3"/>
        <v>6236</v>
      </c>
      <c r="T50" s="15">
        <f t="shared" si="4"/>
        <v>836.6</v>
      </c>
      <c r="U50" s="15">
        <f t="shared" si="5"/>
        <v>-158597.4</v>
      </c>
      <c r="V50" s="15">
        <f t="shared" si="6"/>
        <v>623.6</v>
      </c>
    </row>
    <row r="51" spans="1:22" x14ac:dyDescent="0.3">
      <c r="A51" t="s">
        <v>163</v>
      </c>
      <c r="B51" t="s">
        <v>55</v>
      </c>
      <c r="C51">
        <v>31.917880207440199</v>
      </c>
      <c r="D51">
        <v>51.680383120261801</v>
      </c>
      <c r="E51">
        <v>1083.8783340861501</v>
      </c>
      <c r="F51">
        <v>1145.2984791041399</v>
      </c>
      <c r="G51">
        <v>65.111129618932495</v>
      </c>
      <c r="H51">
        <v>1578.2079421102501</v>
      </c>
      <c r="I51">
        <v>6.9375911722114401</v>
      </c>
      <c r="J51">
        <v>-2.2881598644395602</v>
      </c>
      <c r="K51">
        <v>-0.76508768315497</v>
      </c>
      <c r="L51">
        <v>7.3451484669061404</v>
      </c>
      <c r="M51">
        <v>1578.2079421102501</v>
      </c>
      <c r="N51">
        <v>-8.2586450817118902</v>
      </c>
      <c r="O51">
        <v>2.3644869208414701</v>
      </c>
      <c r="P51" s="21" t="s">
        <v>371</v>
      </c>
      <c r="Q51" s="15">
        <f t="shared" si="1"/>
        <v>9353</v>
      </c>
      <c r="R51" s="15">
        <f t="shared" si="2"/>
        <v>-1576864</v>
      </c>
      <c r="S51" s="15">
        <f t="shared" si="3"/>
        <v>6444</v>
      </c>
      <c r="T51" s="15">
        <f t="shared" si="4"/>
        <v>935.3</v>
      </c>
      <c r="U51" s="15">
        <f t="shared" si="5"/>
        <v>-157686.39999999999</v>
      </c>
      <c r="V51" s="15">
        <f t="shared" si="6"/>
        <v>644.4</v>
      </c>
    </row>
    <row r="52" spans="1:22" x14ac:dyDescent="0.3">
      <c r="A52" t="s">
        <v>163</v>
      </c>
      <c r="B52" t="s">
        <v>56</v>
      </c>
      <c r="C52">
        <v>31.917880207440199</v>
      </c>
      <c r="D52">
        <v>51.680383120261801</v>
      </c>
      <c r="E52">
        <v>1096.73596819008</v>
      </c>
      <c r="F52">
        <v>1141.6986458215099</v>
      </c>
      <c r="G52">
        <v>63.640373661387997</v>
      </c>
      <c r="H52">
        <v>1584.41019908112</v>
      </c>
      <c r="I52">
        <v>6.9348120142066696</v>
      </c>
      <c r="J52">
        <v>-2.2913929478324402</v>
      </c>
      <c r="K52">
        <v>-0.77973193290868703</v>
      </c>
      <c r="L52">
        <v>7.3450718989645702</v>
      </c>
      <c r="M52">
        <v>1584.41019908112</v>
      </c>
      <c r="N52">
        <v>-7.8311092834881801</v>
      </c>
      <c r="O52">
        <v>2.3019960373961901</v>
      </c>
      <c r="P52" s="21" t="s">
        <v>372</v>
      </c>
      <c r="Q52" s="15">
        <f t="shared" si="1"/>
        <v>8671</v>
      </c>
      <c r="R52" s="15">
        <f t="shared" si="2"/>
        <v>-1583132</v>
      </c>
      <c r="S52" s="15">
        <f t="shared" si="3"/>
        <v>6305</v>
      </c>
      <c r="T52" s="15">
        <f t="shared" si="4"/>
        <v>867.1</v>
      </c>
      <c r="U52" s="15">
        <f t="shared" si="5"/>
        <v>-158313.20000000001</v>
      </c>
      <c r="V52" s="15">
        <f t="shared" si="6"/>
        <v>630.5</v>
      </c>
    </row>
    <row r="53" spans="1:22" x14ac:dyDescent="0.3">
      <c r="A53" t="s">
        <v>163</v>
      </c>
      <c r="B53" t="s">
        <v>57</v>
      </c>
      <c r="C53">
        <v>31.917880207440199</v>
      </c>
      <c r="D53">
        <v>51.680383120261801</v>
      </c>
      <c r="E53">
        <v>1099.63666261043</v>
      </c>
      <c r="F53">
        <v>1140.92038315083</v>
      </c>
      <c r="G53">
        <v>63.303423449612801</v>
      </c>
      <c r="H53">
        <v>1585.8459678879501</v>
      </c>
      <c r="I53">
        <v>6.9341962868615203</v>
      </c>
      <c r="J53">
        <v>-2.2920810154855098</v>
      </c>
      <c r="K53">
        <v>-0.78300400504198897</v>
      </c>
      <c r="L53">
        <v>7.3450533557071598</v>
      </c>
      <c r="M53">
        <v>1585.8459678879501</v>
      </c>
      <c r="N53">
        <v>-7.7359756669595399</v>
      </c>
      <c r="O53">
        <v>2.2877271748575998</v>
      </c>
      <c r="P53" s="21" t="s">
        <v>373</v>
      </c>
      <c r="Q53" s="15">
        <f t="shared" si="1"/>
        <v>8521</v>
      </c>
      <c r="R53" s="15">
        <f t="shared" si="2"/>
        <v>-1584582</v>
      </c>
      <c r="S53" s="15">
        <f t="shared" si="3"/>
        <v>6273</v>
      </c>
      <c r="T53" s="15">
        <f t="shared" si="4"/>
        <v>852.1</v>
      </c>
      <c r="U53" s="15">
        <f t="shared" si="5"/>
        <v>-158458.20000000001</v>
      </c>
      <c r="V53" s="15">
        <f t="shared" si="6"/>
        <v>627.29999999999995</v>
      </c>
    </row>
    <row r="54" spans="1:22" x14ac:dyDescent="0.3">
      <c r="A54" t="s">
        <v>163</v>
      </c>
      <c r="B54" t="s">
        <v>58</v>
      </c>
      <c r="C54">
        <v>31.917880207440199</v>
      </c>
      <c r="D54">
        <v>51.680383120261801</v>
      </c>
      <c r="E54">
        <v>1102.8077756337</v>
      </c>
      <c r="F54">
        <v>1140.00934895969</v>
      </c>
      <c r="G54">
        <v>62.928218923787703</v>
      </c>
      <c r="H54">
        <v>1587.37716578341</v>
      </c>
      <c r="I54">
        <v>6.9335047934237801</v>
      </c>
      <c r="J54">
        <v>-2.29289700700485</v>
      </c>
      <c r="K54">
        <v>-0.78664658905169005</v>
      </c>
      <c r="L54">
        <v>7.3450444696563197</v>
      </c>
      <c r="M54">
        <v>1587.37716578341</v>
      </c>
      <c r="N54">
        <v>-7.6306601954004201</v>
      </c>
      <c r="O54">
        <v>2.27196565774224</v>
      </c>
      <c r="P54" s="21" t="s">
        <v>374</v>
      </c>
      <c r="Q54" s="15">
        <f t="shared" si="1"/>
        <v>8356</v>
      </c>
      <c r="R54" s="15">
        <f t="shared" si="2"/>
        <v>-1586129</v>
      </c>
      <c r="S54" s="15">
        <f t="shared" si="3"/>
        <v>6237</v>
      </c>
      <c r="T54" s="15">
        <f t="shared" si="4"/>
        <v>835.6</v>
      </c>
      <c r="U54" s="15">
        <f t="shared" si="5"/>
        <v>-158612.9</v>
      </c>
      <c r="V54" s="15">
        <f t="shared" si="6"/>
        <v>623.70000000000005</v>
      </c>
    </row>
    <row r="55" spans="1:22" x14ac:dyDescent="0.3">
      <c r="A55" t="s">
        <v>163</v>
      </c>
      <c r="B55" t="s">
        <v>59</v>
      </c>
      <c r="C55">
        <v>31.917880207440199</v>
      </c>
      <c r="D55">
        <v>51.680383120261801</v>
      </c>
      <c r="E55">
        <v>1104.39903371572</v>
      </c>
      <c r="F55">
        <v>1139.5575240144799</v>
      </c>
      <c r="G55">
        <v>62.738348374991901</v>
      </c>
      <c r="H55">
        <v>1588.1513393146899</v>
      </c>
      <c r="I55">
        <v>6.9331622431489102</v>
      </c>
      <c r="J55">
        <v>-2.2933044986497899</v>
      </c>
      <c r="K55">
        <v>-0.78844851378094305</v>
      </c>
      <c r="L55">
        <v>7.3450415432614404</v>
      </c>
      <c r="M55">
        <v>1588.1513393146899</v>
      </c>
      <c r="N55">
        <v>-7.5780245141220002</v>
      </c>
      <c r="O55">
        <v>2.2640022335327199</v>
      </c>
      <c r="P55" s="21" t="s">
        <v>375</v>
      </c>
      <c r="Q55" s="15">
        <f t="shared" si="1"/>
        <v>8274</v>
      </c>
      <c r="R55" s="15">
        <f t="shared" si="2"/>
        <v>-1586912</v>
      </c>
      <c r="S55" s="15">
        <f t="shared" si="3"/>
        <v>6219</v>
      </c>
      <c r="T55" s="15">
        <f t="shared" si="4"/>
        <v>827.4</v>
      </c>
      <c r="U55" s="15">
        <f t="shared" si="5"/>
        <v>-158691.20000000001</v>
      </c>
      <c r="V55" s="15">
        <f t="shared" si="6"/>
        <v>621.9</v>
      </c>
    </row>
    <row r="56" spans="1:22" x14ac:dyDescent="0.3">
      <c r="A56" t="s">
        <v>163</v>
      </c>
      <c r="B56" t="s">
        <v>60</v>
      </c>
      <c r="C56">
        <v>31.917880207440199</v>
      </c>
      <c r="D56">
        <v>51.680383120261801</v>
      </c>
      <c r="E56">
        <v>1098.72474405752</v>
      </c>
      <c r="F56">
        <v>1141.1689631097499</v>
      </c>
      <c r="G56">
        <v>63.410961381941497</v>
      </c>
      <c r="H56">
        <v>1585.39698990273</v>
      </c>
      <c r="I56">
        <v>6.9343948698527598</v>
      </c>
      <c r="J56">
        <v>-2.2918435011196099</v>
      </c>
      <c r="K56">
        <v>-0.78199289388960103</v>
      </c>
      <c r="L56">
        <v>7.3450590011761197</v>
      </c>
      <c r="M56">
        <v>1585.39698990273</v>
      </c>
      <c r="N56">
        <v>-7.76596302887455</v>
      </c>
      <c r="O56">
        <v>2.2922648907927101</v>
      </c>
      <c r="P56" s="21" t="s">
        <v>376</v>
      </c>
      <c r="Q56" s="15">
        <f t="shared" si="1"/>
        <v>8569</v>
      </c>
      <c r="R56" s="15">
        <f t="shared" si="2"/>
        <v>-1584128</v>
      </c>
      <c r="S56" s="15">
        <f t="shared" si="3"/>
        <v>6283</v>
      </c>
      <c r="T56" s="15">
        <f t="shared" si="4"/>
        <v>856.9</v>
      </c>
      <c r="U56" s="15">
        <f t="shared" si="5"/>
        <v>-158412.79999999999</v>
      </c>
      <c r="V56" s="15">
        <f t="shared" si="6"/>
        <v>628.29999999999995</v>
      </c>
    </row>
    <row r="57" spans="1:22" x14ac:dyDescent="0.3">
      <c r="A57" t="s">
        <v>163</v>
      </c>
      <c r="B57" t="s">
        <v>61</v>
      </c>
      <c r="C57">
        <v>31.917880207440199</v>
      </c>
      <c r="D57">
        <v>51.680383120261801</v>
      </c>
      <c r="E57">
        <v>1105.2211849338701</v>
      </c>
      <c r="F57">
        <v>1139.3579195121999</v>
      </c>
      <c r="G57">
        <v>62.640784923015502</v>
      </c>
      <c r="H57">
        <v>1588.5761562851101</v>
      </c>
      <c r="I57">
        <v>6.9330006245993898</v>
      </c>
      <c r="J57">
        <v>-2.29345564512092</v>
      </c>
      <c r="K57">
        <v>-0.78938594898201897</v>
      </c>
      <c r="L57">
        <v>7.3450368707912403</v>
      </c>
      <c r="M57">
        <v>1588.5761562851101</v>
      </c>
      <c r="N57">
        <v>-7.5517001685629097</v>
      </c>
      <c r="O57">
        <v>2.2598748777202702</v>
      </c>
      <c r="P57" s="21" t="s">
        <v>377</v>
      </c>
      <c r="Q57" s="15">
        <f t="shared" si="1"/>
        <v>8232</v>
      </c>
      <c r="R57" s="15">
        <f t="shared" si="2"/>
        <v>-1587341</v>
      </c>
      <c r="S57" s="15">
        <f t="shared" si="3"/>
        <v>6210</v>
      </c>
      <c r="T57" s="15">
        <f t="shared" si="4"/>
        <v>823.2</v>
      </c>
      <c r="U57" s="15">
        <f t="shared" si="5"/>
        <v>-158734.1</v>
      </c>
      <c r="V57" s="15">
        <f t="shared" si="6"/>
        <v>621</v>
      </c>
    </row>
    <row r="58" spans="1:22" x14ac:dyDescent="0.3">
      <c r="A58" t="s">
        <v>163</v>
      </c>
      <c r="B58" t="s">
        <v>62</v>
      </c>
      <c r="C58">
        <v>31.917880207440199</v>
      </c>
      <c r="D58">
        <v>51.680383120261801</v>
      </c>
      <c r="E58">
        <v>1102.25277126638</v>
      </c>
      <c r="F58">
        <v>1140.17546558361</v>
      </c>
      <c r="G58">
        <v>62.9906431940245</v>
      </c>
      <c r="H58">
        <v>1587.1134443426599</v>
      </c>
      <c r="I58">
        <v>6.9336397083272301</v>
      </c>
      <c r="J58">
        <v>-2.2927277056554201</v>
      </c>
      <c r="K58">
        <v>-0.78601037962720099</v>
      </c>
      <c r="L58">
        <v>7.3450508680371902</v>
      </c>
      <c r="M58">
        <v>1587.1134443426599</v>
      </c>
      <c r="N58">
        <v>-7.6492449964190099</v>
      </c>
      <c r="O58">
        <v>2.27459870525121</v>
      </c>
      <c r="P58" s="21" t="s">
        <v>378</v>
      </c>
      <c r="Q58" s="15">
        <f t="shared" si="1"/>
        <v>8385</v>
      </c>
      <c r="R58" s="15">
        <f t="shared" si="2"/>
        <v>-1585863</v>
      </c>
      <c r="S58" s="15">
        <f t="shared" si="3"/>
        <v>6243</v>
      </c>
      <c r="T58" s="15">
        <f t="shared" si="4"/>
        <v>838.5</v>
      </c>
      <c r="U58" s="15">
        <f t="shared" si="5"/>
        <v>-158586.29999999999</v>
      </c>
      <c r="V58" s="15">
        <f t="shared" si="6"/>
        <v>624.29999999999995</v>
      </c>
    </row>
    <row r="59" spans="1:22" x14ac:dyDescent="0.3">
      <c r="A59" t="s">
        <v>7</v>
      </c>
      <c r="B59" t="s">
        <v>13</v>
      </c>
      <c r="C59" t="s">
        <v>177</v>
      </c>
      <c r="D59">
        <v>145187204.9497</v>
      </c>
      <c r="E59">
        <v>16717333.8032999</v>
      </c>
      <c r="F59">
        <v>40473788.345299996</v>
      </c>
    </row>
    <row r="60" spans="1:22" x14ac:dyDescent="0.3">
      <c r="A60" t="s">
        <v>7</v>
      </c>
      <c r="B60" t="s">
        <v>10</v>
      </c>
      <c r="C60">
        <v>31.934242303462501</v>
      </c>
      <c r="D60">
        <v>50.904071891730503</v>
      </c>
      <c r="E60">
        <v>1091.9778969844399</v>
      </c>
      <c r="F60">
        <v>1139.8022669833299</v>
      </c>
      <c r="G60">
        <v>64.785631109290506</v>
      </c>
      <c r="H60">
        <v>1579.7981242301601</v>
      </c>
      <c r="I60">
        <v>6.9514653100378299</v>
      </c>
      <c r="J60">
        <v>-2.2843482711882301</v>
      </c>
      <c r="K60">
        <v>-0.77448136965841097</v>
      </c>
      <c r="L60">
        <v>7.3580526209512804</v>
      </c>
      <c r="M60">
        <v>1579.7981242301601</v>
      </c>
      <c r="N60">
        <v>-7.13166379404921</v>
      </c>
      <c r="O60">
        <v>2.3502904429818199</v>
      </c>
      <c r="Q60" s="15">
        <f t="shared" ref="Q60:Q91" si="7">ROUND(-M60*SIN(O60*PI()/180)*SIN(N60*PI()/180),3)</f>
        <v>8.0429999999999993</v>
      </c>
      <c r="R60" s="15">
        <f t="shared" ref="R60:R91" si="8">ROUND(-M60*COS(O60*PI()/180),3)</f>
        <v>-1578.4690000000001</v>
      </c>
      <c r="S60" s="15">
        <f>ROUND(M60*SIN(O60*PI()/180)*COS(N60*PI()/180)/10,3)</f>
        <v>6.4279999999999999</v>
      </c>
      <c r="T60" s="15">
        <f>Q60/10</f>
        <v>0.8042999999999999</v>
      </c>
      <c r="U60" s="15">
        <f t="shared" ref="U60:U111" si="9">R60/10</f>
        <v>-157.84690000000001</v>
      </c>
      <c r="V60" s="15">
        <f t="shared" ref="V60:V111" si="10">S60/10</f>
        <v>0.64280000000000004</v>
      </c>
    </row>
    <row r="61" spans="1:22" x14ac:dyDescent="0.3">
      <c r="A61" t="s">
        <v>7</v>
      </c>
      <c r="B61" t="s">
        <v>14</v>
      </c>
      <c r="C61">
        <v>31.934242303462501</v>
      </c>
      <c r="D61">
        <v>50.904071891730503</v>
      </c>
      <c r="E61">
        <v>1093.3073464663</v>
      </c>
      <c r="F61">
        <v>1139.38845472252</v>
      </c>
      <c r="G61">
        <v>64.629282722687506</v>
      </c>
      <c r="H61">
        <v>1580.41258814824</v>
      </c>
      <c r="I61">
        <v>6.95117366004086</v>
      </c>
      <c r="J61">
        <v>-2.2847269735753999</v>
      </c>
      <c r="K61">
        <v>-0.77602516410098399</v>
      </c>
      <c r="L61">
        <v>7.3580573286124196</v>
      </c>
      <c r="M61">
        <v>1580.41258814824</v>
      </c>
      <c r="N61">
        <v>-7.0864444373200701</v>
      </c>
      <c r="O61">
        <v>2.3437031761534302</v>
      </c>
      <c r="Q61" s="15">
        <f t="shared" si="7"/>
        <v>7.9729999999999999</v>
      </c>
      <c r="R61" s="15">
        <f t="shared" si="8"/>
        <v>-1579.0909999999999</v>
      </c>
      <c r="S61" s="15">
        <f t="shared" ref="S61:S111" si="11">ROUND(M61*SIN(O61*PI()/180)*COS(N61*PI()/180)/10,3)</f>
        <v>6.4139999999999997</v>
      </c>
      <c r="T61" s="15">
        <f t="shared" ref="T61:T111" si="12">Q61/10</f>
        <v>0.79730000000000001</v>
      </c>
      <c r="U61" s="15">
        <f t="shared" si="9"/>
        <v>-157.9091</v>
      </c>
      <c r="V61" s="15">
        <f t="shared" si="10"/>
        <v>0.64139999999999997</v>
      </c>
    </row>
    <row r="62" spans="1:22" x14ac:dyDescent="0.3">
      <c r="A62" t="s">
        <v>7</v>
      </c>
      <c r="B62" t="s">
        <v>15</v>
      </c>
      <c r="C62">
        <v>31.934242303462501</v>
      </c>
      <c r="D62">
        <v>50.904071891730503</v>
      </c>
      <c r="E62">
        <v>1091.78259836557</v>
      </c>
      <c r="F62">
        <v>1139.8115064984599</v>
      </c>
      <c r="G62">
        <v>64.774934342039003</v>
      </c>
      <c r="H62">
        <v>1579.6693655823001</v>
      </c>
      <c r="I62">
        <v>6.9515347512786798</v>
      </c>
      <c r="J62">
        <v>-2.2843493088941398</v>
      </c>
      <c r="K62">
        <v>-0.77427718734616002</v>
      </c>
      <c r="L62">
        <v>7.3580970587594798</v>
      </c>
      <c r="M62">
        <v>1579.6693655823001</v>
      </c>
      <c r="N62">
        <v>-7.1370151721173798</v>
      </c>
      <c r="O62">
        <v>2.3500938160608502</v>
      </c>
      <c r="Q62" s="15">
        <f t="shared" si="7"/>
        <v>8.048</v>
      </c>
      <c r="R62" s="15">
        <f t="shared" si="8"/>
        <v>-1578.3409999999999</v>
      </c>
      <c r="S62" s="15">
        <f t="shared" si="11"/>
        <v>6.4269999999999996</v>
      </c>
      <c r="T62" s="15">
        <f t="shared" si="12"/>
        <v>0.80479999999999996</v>
      </c>
      <c r="U62" s="15">
        <f t="shared" si="9"/>
        <v>-157.83409999999998</v>
      </c>
      <c r="V62" s="15">
        <f t="shared" si="10"/>
        <v>0.64269999999999994</v>
      </c>
    </row>
    <row r="63" spans="1:22" x14ac:dyDescent="0.3">
      <c r="A63" t="s">
        <v>7</v>
      </c>
      <c r="B63" t="s">
        <v>16</v>
      </c>
      <c r="C63">
        <v>31.934242303462501</v>
      </c>
      <c r="D63">
        <v>50.904071891730503</v>
      </c>
      <c r="E63">
        <v>1093.5265173753601</v>
      </c>
      <c r="F63">
        <v>1139.35553799484</v>
      </c>
      <c r="G63">
        <v>64.598946413447393</v>
      </c>
      <c r="H63">
        <v>1580.5392465991899</v>
      </c>
      <c r="I63">
        <v>6.9511379004338396</v>
      </c>
      <c r="J63">
        <v>-2.2847306987603799</v>
      </c>
      <c r="K63">
        <v>-0.77626992936302497</v>
      </c>
      <c r="L63">
        <v>7.35805052170336</v>
      </c>
      <c r="M63">
        <v>1580.5392465991899</v>
      </c>
      <c r="N63">
        <v>-7.0798800057075999</v>
      </c>
      <c r="O63">
        <v>2.3424146208517702</v>
      </c>
      <c r="Q63" s="15">
        <f t="shared" si="7"/>
        <v>7.9619999999999997</v>
      </c>
      <c r="R63" s="15">
        <f t="shared" si="8"/>
        <v>-1579.2190000000001</v>
      </c>
      <c r="S63" s="15">
        <f t="shared" si="11"/>
        <v>6.4109999999999996</v>
      </c>
      <c r="T63" s="15">
        <f t="shared" si="12"/>
        <v>0.79620000000000002</v>
      </c>
      <c r="U63" s="15">
        <f t="shared" si="9"/>
        <v>-157.92189999999999</v>
      </c>
      <c r="V63" s="15">
        <f t="shared" si="10"/>
        <v>0.6411</v>
      </c>
    </row>
    <row r="64" spans="1:22" x14ac:dyDescent="0.3">
      <c r="A64" t="s">
        <v>7</v>
      </c>
      <c r="B64" t="s">
        <v>17</v>
      </c>
      <c r="C64">
        <v>31.934242303462501</v>
      </c>
      <c r="D64">
        <v>50.904071891730503</v>
      </c>
      <c r="E64">
        <v>1095.1562510373899</v>
      </c>
      <c r="F64">
        <v>1138.89128296273</v>
      </c>
      <c r="G64">
        <v>64.391717009163202</v>
      </c>
      <c r="H64">
        <v>1581.32440119482</v>
      </c>
      <c r="I64">
        <v>6.9508089540554696</v>
      </c>
      <c r="J64">
        <v>-2.2851469575042902</v>
      </c>
      <c r="K64">
        <v>-0.77812092968136104</v>
      </c>
      <c r="L64">
        <v>7.3580645494842702</v>
      </c>
      <c r="M64">
        <v>1581.32440119482</v>
      </c>
      <c r="N64">
        <v>-7.0255846023940602</v>
      </c>
      <c r="O64">
        <v>2.3337361736792199</v>
      </c>
      <c r="Q64" s="15">
        <f t="shared" si="7"/>
        <v>7.8760000000000003</v>
      </c>
      <c r="R64" s="15">
        <f t="shared" si="8"/>
        <v>-1580.0129999999999</v>
      </c>
      <c r="S64" s="15">
        <f t="shared" si="11"/>
        <v>6.391</v>
      </c>
      <c r="T64" s="15">
        <f t="shared" si="12"/>
        <v>0.78760000000000008</v>
      </c>
      <c r="U64" s="15">
        <f t="shared" si="9"/>
        <v>-158.00129999999999</v>
      </c>
      <c r="V64" s="15">
        <f t="shared" si="10"/>
        <v>0.6391</v>
      </c>
    </row>
    <row r="65" spans="1:22" x14ac:dyDescent="0.3">
      <c r="A65" t="s">
        <v>7</v>
      </c>
      <c r="B65" t="s">
        <v>18</v>
      </c>
      <c r="C65">
        <v>31.934242303462501</v>
      </c>
      <c r="D65">
        <v>50.904071891730503</v>
      </c>
      <c r="E65">
        <v>1092.09495141773</v>
      </c>
      <c r="F65">
        <v>1139.7387773062101</v>
      </c>
      <c r="G65">
        <v>64.779697261767694</v>
      </c>
      <c r="H65">
        <v>1579.8329888266301</v>
      </c>
      <c r="I65">
        <v>6.9514196268749497</v>
      </c>
      <c r="J65">
        <v>-2.2844331173962198</v>
      </c>
      <c r="K65">
        <v>-0.77461665176483296</v>
      </c>
      <c r="L65">
        <v>7.35805004426786</v>
      </c>
      <c r="M65">
        <v>1579.8329888266301</v>
      </c>
      <c r="N65">
        <v>-7.1270015196328904</v>
      </c>
      <c r="O65">
        <v>2.3500231624896801</v>
      </c>
      <c r="Q65" s="15">
        <f t="shared" si="7"/>
        <v>8.0370000000000008</v>
      </c>
      <c r="R65" s="15">
        <f t="shared" si="8"/>
        <v>-1578.5039999999999</v>
      </c>
      <c r="S65" s="15">
        <f t="shared" si="11"/>
        <v>6.4279999999999999</v>
      </c>
      <c r="T65" s="15">
        <f t="shared" si="12"/>
        <v>0.80370000000000008</v>
      </c>
      <c r="U65" s="15">
        <f t="shared" si="9"/>
        <v>-157.85039999999998</v>
      </c>
      <c r="V65" s="15">
        <f t="shared" si="10"/>
        <v>0.64280000000000004</v>
      </c>
    </row>
    <row r="66" spans="1:22" x14ac:dyDescent="0.3">
      <c r="A66" t="s">
        <v>7</v>
      </c>
      <c r="B66" t="s">
        <v>19</v>
      </c>
      <c r="C66">
        <v>31.934242303462501</v>
      </c>
      <c r="D66">
        <v>50.904071891730503</v>
      </c>
      <c r="E66">
        <v>1087.43141358087</v>
      </c>
      <c r="F66">
        <v>1141.0314545364599</v>
      </c>
      <c r="G66">
        <v>65.313405180592298</v>
      </c>
      <c r="H66">
        <v>1577.5695548470601</v>
      </c>
      <c r="I66">
        <v>6.9524257081141903</v>
      </c>
      <c r="J66">
        <v>-2.2832503438006899</v>
      </c>
      <c r="K66">
        <v>-0.76933062368623994</v>
      </c>
      <c r="L66">
        <v>7.3580788911138004</v>
      </c>
      <c r="M66">
        <v>1577.5695548470601</v>
      </c>
      <c r="N66">
        <v>-7.2819113675345601</v>
      </c>
      <c r="O66">
        <v>2.3727970247432499</v>
      </c>
      <c r="Q66" s="15">
        <f t="shared" si="7"/>
        <v>8.2789999999999999</v>
      </c>
      <c r="R66" s="15">
        <f t="shared" si="8"/>
        <v>-1576.2170000000001</v>
      </c>
      <c r="S66" s="15">
        <f t="shared" si="11"/>
        <v>6.4790000000000001</v>
      </c>
      <c r="T66" s="15">
        <f t="shared" si="12"/>
        <v>0.82789999999999997</v>
      </c>
      <c r="U66" s="15">
        <f t="shared" si="9"/>
        <v>-157.6217</v>
      </c>
      <c r="V66" s="15">
        <f t="shared" si="10"/>
        <v>0.64790000000000003</v>
      </c>
    </row>
    <row r="67" spans="1:22" x14ac:dyDescent="0.3">
      <c r="A67" t="s">
        <v>7</v>
      </c>
      <c r="B67" t="s">
        <v>20</v>
      </c>
      <c r="C67">
        <v>31.934242303462501</v>
      </c>
      <c r="D67">
        <v>50.904071891730503</v>
      </c>
      <c r="E67">
        <v>1088.8933040777199</v>
      </c>
      <c r="F67">
        <v>1140.64770086215</v>
      </c>
      <c r="G67">
        <v>65.146139425964606</v>
      </c>
      <c r="H67">
        <v>1578.2933265491299</v>
      </c>
      <c r="I67">
        <v>6.9521220370579497</v>
      </c>
      <c r="J67">
        <v>-2.2835716928555798</v>
      </c>
      <c r="K67">
        <v>-0.77098639165474503</v>
      </c>
      <c r="L67">
        <v>7.35806499772018</v>
      </c>
      <c r="M67">
        <v>1578.2933265491299</v>
      </c>
      <c r="N67">
        <v>-7.2338415882804297</v>
      </c>
      <c r="O67">
        <v>2.3656309535285298</v>
      </c>
      <c r="Q67" s="15">
        <f t="shared" si="7"/>
        <v>8.2029999999999994</v>
      </c>
      <c r="R67" s="15">
        <f t="shared" si="8"/>
        <v>-1576.9480000000001</v>
      </c>
      <c r="S67" s="15">
        <f t="shared" si="11"/>
        <v>6.4630000000000001</v>
      </c>
      <c r="T67" s="15">
        <f t="shared" si="12"/>
        <v>0.82029999999999992</v>
      </c>
      <c r="U67" s="15">
        <f t="shared" si="9"/>
        <v>-157.69480000000001</v>
      </c>
      <c r="V67" s="15">
        <f t="shared" si="10"/>
        <v>0.64629999999999999</v>
      </c>
    </row>
    <row r="68" spans="1:22" x14ac:dyDescent="0.3">
      <c r="A68" t="s">
        <v>7</v>
      </c>
      <c r="B68" t="s">
        <v>21</v>
      </c>
      <c r="C68">
        <v>31.934242303462501</v>
      </c>
      <c r="D68">
        <v>50.904071891730503</v>
      </c>
      <c r="E68">
        <v>1089.65727325173</v>
      </c>
      <c r="F68">
        <v>1140.4468138058301</v>
      </c>
      <c r="G68">
        <v>65.051513310288996</v>
      </c>
      <c r="H68">
        <v>1578.67146919625</v>
      </c>
      <c r="I68">
        <v>6.9519667002422096</v>
      </c>
      <c r="J68">
        <v>-2.28375683944813</v>
      </c>
      <c r="K68">
        <v>-0.77185608143601303</v>
      </c>
      <c r="L68">
        <v>7.3580668734017696</v>
      </c>
      <c r="M68">
        <v>1578.67146919625</v>
      </c>
      <c r="N68">
        <v>-7.2087299871989901</v>
      </c>
      <c r="O68">
        <v>2.3616267340745201</v>
      </c>
      <c r="Q68" s="15">
        <f t="shared" si="7"/>
        <v>8.1630000000000003</v>
      </c>
      <c r="R68" s="15">
        <f t="shared" si="8"/>
        <v>-1577.3309999999999</v>
      </c>
      <c r="S68" s="15">
        <f t="shared" si="11"/>
        <v>6.4539999999999997</v>
      </c>
      <c r="T68" s="15">
        <f t="shared" si="12"/>
        <v>0.81630000000000003</v>
      </c>
      <c r="U68" s="15">
        <f t="shared" si="9"/>
        <v>-157.73309999999998</v>
      </c>
      <c r="V68" s="15">
        <f t="shared" si="10"/>
        <v>0.64539999999999997</v>
      </c>
    </row>
    <row r="69" spans="1:22" x14ac:dyDescent="0.3">
      <c r="A69" t="s">
        <v>7</v>
      </c>
      <c r="B69" t="s">
        <v>22</v>
      </c>
      <c r="C69">
        <v>31.934242303462501</v>
      </c>
      <c r="D69">
        <v>50.904071891730503</v>
      </c>
      <c r="E69">
        <v>1090.6365959606401</v>
      </c>
      <c r="F69">
        <v>1140.17057734166</v>
      </c>
      <c r="G69">
        <v>64.939090235758997</v>
      </c>
      <c r="H69">
        <v>1579.14350688114</v>
      </c>
      <c r="I69">
        <v>6.9517534055866799</v>
      </c>
      <c r="J69">
        <v>-2.2840050883697698</v>
      </c>
      <c r="K69">
        <v>-0.77297780155468199</v>
      </c>
      <c r="L69">
        <v>7.3580601613116299</v>
      </c>
      <c r="M69">
        <v>1579.14350688114</v>
      </c>
      <c r="N69">
        <v>-7.17608760735017</v>
      </c>
      <c r="O69">
        <v>2.3568379110164699</v>
      </c>
      <c r="Q69" s="15">
        <f t="shared" si="7"/>
        <v>8.1120000000000001</v>
      </c>
      <c r="R69" s="15">
        <f t="shared" si="8"/>
        <v>-1577.808</v>
      </c>
      <c r="S69" s="15">
        <f t="shared" si="11"/>
        <v>6.4429999999999996</v>
      </c>
      <c r="T69" s="15">
        <f t="shared" si="12"/>
        <v>0.81120000000000003</v>
      </c>
      <c r="U69" s="15">
        <f t="shared" si="9"/>
        <v>-157.7808</v>
      </c>
      <c r="V69" s="15">
        <f t="shared" si="10"/>
        <v>0.64429999999999998</v>
      </c>
    </row>
    <row r="70" spans="1:22" x14ac:dyDescent="0.3">
      <c r="A70" t="s">
        <v>7</v>
      </c>
      <c r="B70" t="s">
        <v>23</v>
      </c>
      <c r="C70">
        <v>31.934242303462501</v>
      </c>
      <c r="D70">
        <v>50.904071891730503</v>
      </c>
      <c r="E70">
        <v>1088.07701637435</v>
      </c>
      <c r="F70">
        <v>1140.86075506974</v>
      </c>
      <c r="G70">
        <v>65.233118848546297</v>
      </c>
      <c r="H70">
        <v>1577.88789710015</v>
      </c>
      <c r="I70">
        <v>6.9522927219635804</v>
      </c>
      <c r="J70">
        <v>-2.2834154651673901</v>
      </c>
      <c r="K70">
        <v>-0.77006502648662101</v>
      </c>
      <c r="L70">
        <v>7.3580813004105403</v>
      </c>
      <c r="M70">
        <v>1577.88789710015</v>
      </c>
      <c r="N70">
        <v>-7.2606464663874997</v>
      </c>
      <c r="O70">
        <v>2.3694002038609199</v>
      </c>
      <c r="Q70" s="15">
        <f t="shared" si="7"/>
        <v>8.2439999999999998</v>
      </c>
      <c r="R70" s="15">
        <f t="shared" si="8"/>
        <v>-1576.539</v>
      </c>
      <c r="S70" s="15">
        <f t="shared" si="11"/>
        <v>6.4710000000000001</v>
      </c>
      <c r="T70" s="15">
        <f t="shared" si="12"/>
        <v>0.82440000000000002</v>
      </c>
      <c r="U70" s="15">
        <f t="shared" si="9"/>
        <v>-157.65389999999999</v>
      </c>
      <c r="V70" s="15">
        <f t="shared" si="10"/>
        <v>0.64710000000000001</v>
      </c>
    </row>
    <row r="71" spans="1:22" x14ac:dyDescent="0.3">
      <c r="A71" t="s">
        <v>7</v>
      </c>
      <c r="B71" t="s">
        <v>24</v>
      </c>
      <c r="C71">
        <v>31.934242303462501</v>
      </c>
      <c r="D71">
        <v>50.904071891730503</v>
      </c>
      <c r="E71">
        <v>1103.4077657555799</v>
      </c>
      <c r="F71">
        <v>1136.5947883009701</v>
      </c>
      <c r="G71">
        <v>63.441703333411198</v>
      </c>
      <c r="H71">
        <v>1585.36470884288</v>
      </c>
      <c r="I71">
        <v>6.9490155604012296</v>
      </c>
      <c r="J71">
        <v>-2.28716905849685</v>
      </c>
      <c r="K71">
        <v>-0.78752132959613697</v>
      </c>
      <c r="L71">
        <v>7.3579990082503199</v>
      </c>
      <c r="M71">
        <v>1585.36470884288</v>
      </c>
      <c r="N71">
        <v>-6.7528821821642797</v>
      </c>
      <c r="O71">
        <v>2.2934235085121202</v>
      </c>
      <c r="Q71" s="15">
        <f t="shared" si="7"/>
        <v>7.46</v>
      </c>
      <c r="R71" s="15">
        <f t="shared" si="8"/>
        <v>-1584.095</v>
      </c>
      <c r="S71" s="15">
        <f t="shared" si="11"/>
        <v>6.3</v>
      </c>
      <c r="T71" s="15">
        <f t="shared" si="12"/>
        <v>0.746</v>
      </c>
      <c r="U71" s="15">
        <f t="shared" si="9"/>
        <v>-158.40950000000001</v>
      </c>
      <c r="V71" s="15">
        <f t="shared" si="10"/>
        <v>0.63</v>
      </c>
    </row>
    <row r="72" spans="1:22" x14ac:dyDescent="0.3">
      <c r="A72" t="s">
        <v>7</v>
      </c>
      <c r="B72" t="s">
        <v>25</v>
      </c>
      <c r="C72">
        <v>31.934242303462501</v>
      </c>
      <c r="D72">
        <v>50.904071891730503</v>
      </c>
      <c r="E72">
        <v>1085.6016753567801</v>
      </c>
      <c r="F72">
        <v>1141.5670681353099</v>
      </c>
      <c r="G72">
        <v>65.528509234514203</v>
      </c>
      <c r="H72">
        <v>1576.70553817477</v>
      </c>
      <c r="I72">
        <v>6.9528145542103701</v>
      </c>
      <c r="J72">
        <v>-2.2827693380871601</v>
      </c>
      <c r="K72">
        <v>-0.76724382470223795</v>
      </c>
      <c r="L72">
        <v>7.3580791761637201</v>
      </c>
      <c r="M72">
        <v>1576.70553817477</v>
      </c>
      <c r="N72">
        <v>-7.3435255243410298</v>
      </c>
      <c r="O72">
        <v>2.3819214216554601</v>
      </c>
      <c r="Q72" s="15">
        <f t="shared" si="7"/>
        <v>8.3759999999999994</v>
      </c>
      <c r="R72" s="15">
        <f t="shared" si="8"/>
        <v>-1575.3430000000001</v>
      </c>
      <c r="S72" s="15">
        <f t="shared" si="11"/>
        <v>6.4989999999999997</v>
      </c>
      <c r="T72" s="15">
        <f t="shared" si="12"/>
        <v>0.8375999999999999</v>
      </c>
      <c r="U72" s="15">
        <f t="shared" si="9"/>
        <v>-157.5343</v>
      </c>
      <c r="V72" s="15">
        <f t="shared" si="10"/>
        <v>0.64989999999999992</v>
      </c>
    </row>
    <row r="73" spans="1:22" x14ac:dyDescent="0.3">
      <c r="A73" t="s">
        <v>7</v>
      </c>
      <c r="B73" t="s">
        <v>26</v>
      </c>
      <c r="C73">
        <v>31.934242303462501</v>
      </c>
      <c r="D73">
        <v>50.904071891730503</v>
      </c>
      <c r="E73">
        <v>1089.5837832424399</v>
      </c>
      <c r="F73">
        <v>1140.4389277645</v>
      </c>
      <c r="G73">
        <v>65.059632970730604</v>
      </c>
      <c r="H73">
        <v>1578.6153820699401</v>
      </c>
      <c r="I73">
        <v>6.9519713356525701</v>
      </c>
      <c r="J73">
        <v>-2.28378565598701</v>
      </c>
      <c r="K73">
        <v>-0.77177817547694905</v>
      </c>
      <c r="L73">
        <v>7.3580720250871199</v>
      </c>
      <c r="M73">
        <v>1578.6153820699401</v>
      </c>
      <c r="N73">
        <v>-7.2104622612327898</v>
      </c>
      <c r="O73">
        <v>2.3620056419162898</v>
      </c>
      <c r="Q73" s="15">
        <f t="shared" si="7"/>
        <v>8.1660000000000004</v>
      </c>
      <c r="R73" s="15">
        <f t="shared" si="8"/>
        <v>-1577.2739999999999</v>
      </c>
      <c r="S73" s="15">
        <f t="shared" si="11"/>
        <v>6.4550000000000001</v>
      </c>
      <c r="T73" s="15">
        <f t="shared" si="12"/>
        <v>0.81659999999999999</v>
      </c>
      <c r="U73" s="15">
        <f t="shared" si="9"/>
        <v>-157.72739999999999</v>
      </c>
      <c r="V73" s="15">
        <f t="shared" si="10"/>
        <v>0.64549999999999996</v>
      </c>
    </row>
    <row r="74" spans="1:22" x14ac:dyDescent="0.3">
      <c r="A74" t="s">
        <v>7</v>
      </c>
      <c r="B74" t="s">
        <v>27</v>
      </c>
      <c r="C74">
        <v>31.934242303462501</v>
      </c>
      <c r="D74">
        <v>50.904071891730503</v>
      </c>
      <c r="E74">
        <v>1084.0779800340699</v>
      </c>
      <c r="F74">
        <v>1141.9689311023999</v>
      </c>
      <c r="G74">
        <v>65.699300186356197</v>
      </c>
      <c r="H74">
        <v>1575.95510863821</v>
      </c>
      <c r="I74">
        <v>6.9531349025735203</v>
      </c>
      <c r="J74">
        <v>-2.2824279926904998</v>
      </c>
      <c r="K74">
        <v>-0.76551327128896096</v>
      </c>
      <c r="L74">
        <v>7.3580957511928897</v>
      </c>
      <c r="M74">
        <v>1575.95510863821</v>
      </c>
      <c r="N74">
        <v>-7.3937798087009696</v>
      </c>
      <c r="O74">
        <v>2.3892709891398898</v>
      </c>
      <c r="Q74" s="15">
        <f t="shared" si="7"/>
        <v>8.4550000000000001</v>
      </c>
      <c r="R74" s="15">
        <f t="shared" si="8"/>
        <v>-1574.585</v>
      </c>
      <c r="S74" s="15">
        <f t="shared" si="11"/>
        <v>6.5149999999999997</v>
      </c>
      <c r="T74" s="15">
        <f t="shared" si="12"/>
        <v>0.84550000000000003</v>
      </c>
      <c r="U74" s="15">
        <f t="shared" si="9"/>
        <v>-157.45850000000002</v>
      </c>
      <c r="V74" s="15">
        <f t="shared" si="10"/>
        <v>0.65149999999999997</v>
      </c>
    </row>
    <row r="75" spans="1:22" x14ac:dyDescent="0.3">
      <c r="A75" t="s">
        <v>7</v>
      </c>
      <c r="B75" t="s">
        <v>28</v>
      </c>
      <c r="C75">
        <v>31.934242303462501</v>
      </c>
      <c r="D75">
        <v>50.904071891730503</v>
      </c>
      <c r="E75">
        <v>1086.70775675506</v>
      </c>
      <c r="F75">
        <v>1141.25638191856</v>
      </c>
      <c r="G75">
        <v>65.394348192862694</v>
      </c>
      <c r="H75">
        <v>1577.2369189937999</v>
      </c>
      <c r="I75">
        <v>6.9525922404899703</v>
      </c>
      <c r="J75">
        <v>-2.28304247126071</v>
      </c>
      <c r="K75">
        <v>-0.76849826889323702</v>
      </c>
      <c r="L75">
        <v>7.3580847628573496</v>
      </c>
      <c r="M75">
        <v>1577.2369189937999</v>
      </c>
      <c r="N75">
        <v>-7.3065997263033102</v>
      </c>
      <c r="O75">
        <v>2.37624064716135</v>
      </c>
      <c r="Q75" s="15">
        <f t="shared" si="7"/>
        <v>8.3170000000000002</v>
      </c>
      <c r="R75" s="15">
        <f t="shared" si="8"/>
        <v>-1575.8810000000001</v>
      </c>
      <c r="S75" s="15">
        <f t="shared" si="11"/>
        <v>6.4859999999999998</v>
      </c>
      <c r="T75" s="15">
        <f t="shared" si="12"/>
        <v>0.83169999999999999</v>
      </c>
      <c r="U75" s="15">
        <f t="shared" si="9"/>
        <v>-157.5881</v>
      </c>
      <c r="V75" s="15">
        <f t="shared" si="10"/>
        <v>0.64859999999999995</v>
      </c>
    </row>
    <row r="76" spans="1:22" x14ac:dyDescent="0.3">
      <c r="A76" t="s">
        <v>7</v>
      </c>
      <c r="B76" t="s">
        <v>29</v>
      </c>
      <c r="C76">
        <v>31.934242303462501</v>
      </c>
      <c r="D76">
        <v>50.904071891730503</v>
      </c>
      <c r="E76">
        <v>1085.5779154417201</v>
      </c>
      <c r="F76">
        <v>1141.5423375836201</v>
      </c>
      <c r="G76">
        <v>65.507416907721094</v>
      </c>
      <c r="H76">
        <v>1576.67039696336</v>
      </c>
      <c r="I76">
        <v>6.9528361186708496</v>
      </c>
      <c r="J76">
        <v>-2.2828117092185201</v>
      </c>
      <c r="K76">
        <v>-0.76722877137465795</v>
      </c>
      <c r="L76">
        <v>7.3581111285753398</v>
      </c>
      <c r="M76">
        <v>1576.67039696336</v>
      </c>
      <c r="N76">
        <v>-7.3435318967513297</v>
      </c>
      <c r="O76">
        <v>2.3812073889612599</v>
      </c>
      <c r="Q76" s="15">
        <f t="shared" si="7"/>
        <v>8.3729999999999993</v>
      </c>
      <c r="R76" s="15">
        <f t="shared" si="8"/>
        <v>-1575.309</v>
      </c>
      <c r="S76" s="15">
        <f t="shared" si="11"/>
        <v>6.4969999999999999</v>
      </c>
      <c r="T76" s="15">
        <f t="shared" si="12"/>
        <v>0.83729999999999993</v>
      </c>
      <c r="U76" s="15">
        <f t="shared" si="9"/>
        <v>-157.5309</v>
      </c>
      <c r="V76" s="15">
        <f t="shared" si="10"/>
        <v>0.64969999999999994</v>
      </c>
    </row>
    <row r="77" spans="1:22" x14ac:dyDescent="0.3">
      <c r="A77" t="s">
        <v>7</v>
      </c>
      <c r="B77" t="s">
        <v>30</v>
      </c>
      <c r="C77">
        <v>31.934242303462501</v>
      </c>
      <c r="D77">
        <v>50.904071891730503</v>
      </c>
      <c r="E77">
        <v>1083.4648888240599</v>
      </c>
      <c r="F77">
        <v>1142.1501977257701</v>
      </c>
      <c r="G77">
        <v>65.760696517331397</v>
      </c>
      <c r="H77">
        <v>1575.6673851692201</v>
      </c>
      <c r="I77">
        <v>6.9532841748891396</v>
      </c>
      <c r="J77">
        <v>-2.28224379106216</v>
      </c>
      <c r="K77">
        <v>-0.764809475414998</v>
      </c>
      <c r="L77">
        <v>7.3581064868816703</v>
      </c>
      <c r="M77">
        <v>1575.6673851692201</v>
      </c>
      <c r="N77">
        <v>-7.4145044872200199</v>
      </c>
      <c r="O77">
        <v>2.3919420247107599</v>
      </c>
      <c r="Q77" s="15">
        <f t="shared" si="7"/>
        <v>8.4860000000000007</v>
      </c>
      <c r="R77" s="15">
        <f t="shared" si="8"/>
        <v>-1574.2950000000001</v>
      </c>
      <c r="S77" s="15">
        <f t="shared" si="11"/>
        <v>6.5209999999999999</v>
      </c>
      <c r="T77" s="15">
        <f t="shared" si="12"/>
        <v>0.84860000000000002</v>
      </c>
      <c r="U77" s="15">
        <f t="shared" si="9"/>
        <v>-157.42950000000002</v>
      </c>
      <c r="V77" s="15">
        <f t="shared" si="10"/>
        <v>0.65210000000000001</v>
      </c>
    </row>
    <row r="78" spans="1:22" x14ac:dyDescent="0.3">
      <c r="A78" t="s">
        <v>7</v>
      </c>
      <c r="B78" t="s">
        <v>31</v>
      </c>
      <c r="C78">
        <v>31.934242303462501</v>
      </c>
      <c r="D78">
        <v>50.904071891730503</v>
      </c>
      <c r="E78">
        <v>1080.4295143404099</v>
      </c>
      <c r="F78">
        <v>1142.97554510588</v>
      </c>
      <c r="G78">
        <v>66.119598782801205</v>
      </c>
      <c r="H78">
        <v>1574.19593237663</v>
      </c>
      <c r="I78">
        <v>6.95390610248743</v>
      </c>
      <c r="J78">
        <v>-2.2815336192779698</v>
      </c>
      <c r="K78">
        <v>-0.76135604503777599</v>
      </c>
      <c r="L78">
        <v>7.3581158434359502</v>
      </c>
      <c r="M78">
        <v>1574.19593237663</v>
      </c>
      <c r="N78">
        <v>-7.5154196463807397</v>
      </c>
      <c r="O78">
        <v>2.4072535420257699</v>
      </c>
      <c r="Q78" s="15">
        <f t="shared" si="7"/>
        <v>8.6479999999999997</v>
      </c>
      <c r="R78" s="15">
        <f t="shared" si="8"/>
        <v>-1572.807</v>
      </c>
      <c r="S78" s="15">
        <f t="shared" si="11"/>
        <v>6.5549999999999997</v>
      </c>
      <c r="T78" s="15">
        <f t="shared" si="12"/>
        <v>0.86480000000000001</v>
      </c>
      <c r="U78" s="15">
        <f t="shared" si="9"/>
        <v>-157.2807</v>
      </c>
      <c r="V78" s="15">
        <f t="shared" si="10"/>
        <v>0.65549999999999997</v>
      </c>
    </row>
    <row r="79" spans="1:22" x14ac:dyDescent="0.3">
      <c r="A79" t="s">
        <v>7</v>
      </c>
      <c r="B79" t="s">
        <v>32</v>
      </c>
      <c r="C79">
        <v>31.934242303462501</v>
      </c>
      <c r="D79">
        <v>50.904071891730503</v>
      </c>
      <c r="E79">
        <v>1076.73983803635</v>
      </c>
      <c r="F79">
        <v>1144.03728497112</v>
      </c>
      <c r="G79">
        <v>66.546057326896801</v>
      </c>
      <c r="H79">
        <v>1572.4561570881399</v>
      </c>
      <c r="I79">
        <v>6.9546911610806204</v>
      </c>
      <c r="J79">
        <v>-2.28057003318678</v>
      </c>
      <c r="K79">
        <v>-0.75712541392965205</v>
      </c>
      <c r="L79">
        <v>7.3581225672518302</v>
      </c>
      <c r="M79">
        <v>1572.4561570881399</v>
      </c>
      <c r="N79">
        <v>-7.6398066511952099</v>
      </c>
      <c r="O79">
        <v>2.4254712802878799</v>
      </c>
      <c r="Q79" s="15">
        <f t="shared" si="7"/>
        <v>8.8469999999999995</v>
      </c>
      <c r="R79" s="15">
        <f t="shared" si="8"/>
        <v>-1571.047</v>
      </c>
      <c r="S79" s="15">
        <f t="shared" si="11"/>
        <v>6.5960000000000001</v>
      </c>
      <c r="T79" s="15">
        <f t="shared" si="12"/>
        <v>0.88469999999999993</v>
      </c>
      <c r="U79" s="15">
        <f t="shared" si="9"/>
        <v>-157.10470000000001</v>
      </c>
      <c r="V79" s="15">
        <f t="shared" si="10"/>
        <v>0.65959999999999996</v>
      </c>
    </row>
    <row r="80" spans="1:22" x14ac:dyDescent="0.3">
      <c r="A80" t="s">
        <v>7</v>
      </c>
      <c r="B80" t="s">
        <v>8</v>
      </c>
      <c r="C80">
        <v>31.934242303462501</v>
      </c>
      <c r="D80">
        <v>50.904071891730503</v>
      </c>
      <c r="E80">
        <v>1106.2265350109501</v>
      </c>
      <c r="F80">
        <v>1135.76336335415</v>
      </c>
      <c r="G80">
        <v>63.107245663771302</v>
      </c>
      <c r="H80">
        <v>1586.71928479966</v>
      </c>
      <c r="I80">
        <v>6.9483957352719701</v>
      </c>
      <c r="J80">
        <v>-2.2879458053979098</v>
      </c>
      <c r="K80">
        <v>-0.79074302314646605</v>
      </c>
      <c r="L80">
        <v>7.3580006680509698</v>
      </c>
      <c r="M80">
        <v>1586.71928479966</v>
      </c>
      <c r="N80">
        <v>-6.6588646345578599</v>
      </c>
      <c r="O80">
        <v>2.2793778342212101</v>
      </c>
      <c r="Q80" s="15">
        <f t="shared" si="7"/>
        <v>7.3179999999999996</v>
      </c>
      <c r="R80" s="15">
        <f t="shared" si="8"/>
        <v>-1585.4639999999999</v>
      </c>
      <c r="S80" s="15">
        <f t="shared" si="11"/>
        <v>6.2679999999999998</v>
      </c>
      <c r="T80" s="15">
        <f t="shared" si="12"/>
        <v>0.73180000000000001</v>
      </c>
      <c r="U80" s="15">
        <f t="shared" si="9"/>
        <v>-158.54640000000001</v>
      </c>
      <c r="V80" s="15">
        <f t="shared" si="10"/>
        <v>0.62680000000000002</v>
      </c>
    </row>
    <row r="81" spans="1:22" x14ac:dyDescent="0.3">
      <c r="A81" t="s">
        <v>7</v>
      </c>
      <c r="B81" t="s">
        <v>33</v>
      </c>
      <c r="C81">
        <v>31.934242303462501</v>
      </c>
      <c r="D81">
        <v>50.904071891730503</v>
      </c>
      <c r="E81">
        <v>1084.44248386052</v>
      </c>
      <c r="F81">
        <v>1141.88029625277</v>
      </c>
      <c r="G81">
        <v>65.662107929956605</v>
      </c>
      <c r="H81">
        <v>1576.14010296981</v>
      </c>
      <c r="I81">
        <v>6.9530667858794697</v>
      </c>
      <c r="J81">
        <v>-2.2824802333322598</v>
      </c>
      <c r="K81">
        <v>-0.76592433519523395</v>
      </c>
      <c r="L81">
        <v>7.3580903658284198</v>
      </c>
      <c r="M81">
        <v>1576.14010296981</v>
      </c>
      <c r="N81">
        <v>-7.3819413157548599</v>
      </c>
      <c r="O81">
        <v>2.3876372067674501</v>
      </c>
      <c r="Q81" s="15">
        <f t="shared" si="7"/>
        <v>8.4359999999999999</v>
      </c>
      <c r="R81" s="15">
        <f t="shared" si="8"/>
        <v>-1574.7719999999999</v>
      </c>
      <c r="S81" s="15">
        <f t="shared" si="11"/>
        <v>6.5119999999999996</v>
      </c>
      <c r="T81" s="15">
        <f t="shared" si="12"/>
        <v>0.84360000000000002</v>
      </c>
      <c r="U81" s="15">
        <f t="shared" si="9"/>
        <v>-157.47719999999998</v>
      </c>
      <c r="V81" s="15">
        <f t="shared" si="10"/>
        <v>0.6512</v>
      </c>
    </row>
    <row r="82" spans="1:22" x14ac:dyDescent="0.3">
      <c r="A82" t="s">
        <v>7</v>
      </c>
      <c r="B82" t="s">
        <v>34</v>
      </c>
      <c r="C82">
        <v>31.934242303462501</v>
      </c>
      <c r="D82">
        <v>50.904071891730503</v>
      </c>
      <c r="E82">
        <v>1077.61747966846</v>
      </c>
      <c r="F82">
        <v>1143.7508615737399</v>
      </c>
      <c r="G82">
        <v>66.442966187543405</v>
      </c>
      <c r="H82">
        <v>1572.84459931472</v>
      </c>
      <c r="I82">
        <v>6.9544957289821099</v>
      </c>
      <c r="J82">
        <v>-2.2808367680974002</v>
      </c>
      <c r="K82">
        <v>-0.75815926593938399</v>
      </c>
      <c r="L82">
        <v>7.3581269817573203</v>
      </c>
      <c r="M82">
        <v>1572.84459931472</v>
      </c>
      <c r="N82">
        <v>-7.6093472830631104</v>
      </c>
      <c r="O82">
        <v>2.42111313119028</v>
      </c>
      <c r="Q82" s="15">
        <f t="shared" si="7"/>
        <v>8.798</v>
      </c>
      <c r="R82" s="15">
        <f t="shared" si="8"/>
        <v>-1571.441</v>
      </c>
      <c r="S82" s="15">
        <f t="shared" si="11"/>
        <v>6.5860000000000003</v>
      </c>
      <c r="T82" s="15">
        <f t="shared" si="12"/>
        <v>0.87980000000000003</v>
      </c>
      <c r="U82" s="15">
        <f t="shared" si="9"/>
        <v>-157.14410000000001</v>
      </c>
      <c r="V82" s="15">
        <f t="shared" si="10"/>
        <v>0.65860000000000007</v>
      </c>
    </row>
    <row r="83" spans="1:22" x14ac:dyDescent="0.3">
      <c r="A83" t="s">
        <v>7</v>
      </c>
      <c r="B83" t="s">
        <v>9</v>
      </c>
      <c r="C83">
        <v>31.934242303462501</v>
      </c>
      <c r="D83">
        <v>50.904071891730503</v>
      </c>
      <c r="E83">
        <v>1072.8004050199399</v>
      </c>
      <c r="F83">
        <v>1145.14511057806</v>
      </c>
      <c r="G83">
        <v>66.995720160385304</v>
      </c>
      <c r="H83">
        <v>1570.58793444098</v>
      </c>
      <c r="I83">
        <v>6.9555310897359899</v>
      </c>
      <c r="J83">
        <v>-2.2795435451509798</v>
      </c>
      <c r="K83">
        <v>-0.75264933416897495</v>
      </c>
      <c r="L83">
        <v>7.3581392032733701</v>
      </c>
      <c r="M83">
        <v>1570.58793444098</v>
      </c>
      <c r="N83">
        <v>-7.7722770385568403</v>
      </c>
      <c r="O83">
        <v>2.4447768728033998</v>
      </c>
      <c r="Q83" s="15">
        <f t="shared" si="7"/>
        <v>9.06</v>
      </c>
      <c r="R83" s="15">
        <f t="shared" si="8"/>
        <v>-1569.1579999999999</v>
      </c>
      <c r="S83" s="15">
        <f t="shared" si="11"/>
        <v>6.6379999999999999</v>
      </c>
      <c r="T83" s="15">
        <f t="shared" si="12"/>
        <v>0.90600000000000003</v>
      </c>
      <c r="U83" s="15">
        <f t="shared" si="9"/>
        <v>-156.91579999999999</v>
      </c>
      <c r="V83" s="15">
        <f t="shared" si="10"/>
        <v>0.66379999999999995</v>
      </c>
    </row>
    <row r="84" spans="1:22" x14ac:dyDescent="0.3">
      <c r="A84" t="s">
        <v>7</v>
      </c>
      <c r="B84" t="s">
        <v>35</v>
      </c>
      <c r="C84">
        <v>31.934242303462501</v>
      </c>
      <c r="D84">
        <v>50.904071891730503</v>
      </c>
      <c r="E84">
        <v>1077.35771680119</v>
      </c>
      <c r="F84">
        <v>1143.82077777002</v>
      </c>
      <c r="G84">
        <v>66.477840365434105</v>
      </c>
      <c r="H84">
        <v>1572.71895927694</v>
      </c>
      <c r="I84">
        <v>6.9545449267144299</v>
      </c>
      <c r="J84">
        <v>-2.2807864299345599</v>
      </c>
      <c r="K84">
        <v>-0.75787715640357201</v>
      </c>
      <c r="L84">
        <v>7.3581288151853803</v>
      </c>
      <c r="M84">
        <v>1572.71895927694</v>
      </c>
      <c r="N84">
        <v>-7.6179895218113902</v>
      </c>
      <c r="O84">
        <v>2.4225783005653199</v>
      </c>
      <c r="Q84" s="15">
        <f t="shared" si="7"/>
        <v>8.8130000000000006</v>
      </c>
      <c r="R84" s="15">
        <f t="shared" si="8"/>
        <v>-1571.3130000000001</v>
      </c>
      <c r="S84" s="15">
        <f t="shared" si="11"/>
        <v>6.5890000000000004</v>
      </c>
      <c r="T84" s="15">
        <f t="shared" si="12"/>
        <v>0.88130000000000008</v>
      </c>
      <c r="U84" s="15">
        <f t="shared" si="9"/>
        <v>-157.13130000000001</v>
      </c>
      <c r="V84" s="15">
        <f t="shared" si="10"/>
        <v>0.65890000000000004</v>
      </c>
    </row>
    <row r="85" spans="1:22" x14ac:dyDescent="0.3">
      <c r="A85" t="s">
        <v>7</v>
      </c>
      <c r="B85" t="s">
        <v>36</v>
      </c>
      <c r="C85">
        <v>31.934242303462501</v>
      </c>
      <c r="D85">
        <v>50.904071891730503</v>
      </c>
      <c r="E85">
        <v>1081.4939366681399</v>
      </c>
      <c r="F85">
        <v>1142.70512037972</v>
      </c>
      <c r="G85">
        <v>65.997170780666806</v>
      </c>
      <c r="H85">
        <v>1574.7252946920801</v>
      </c>
      <c r="I85">
        <v>6.9536907311404299</v>
      </c>
      <c r="J85">
        <v>-2.2817517247492498</v>
      </c>
      <c r="K85">
        <v>-0.76256342422866297</v>
      </c>
      <c r="L85">
        <v>7.3581049662067102</v>
      </c>
      <c r="M85">
        <v>1574.7252946920801</v>
      </c>
      <c r="N85">
        <v>-7.4804854158065703</v>
      </c>
      <c r="O85">
        <v>2.4019854186351299</v>
      </c>
      <c r="Q85" s="15">
        <f t="shared" si="7"/>
        <v>8.5920000000000005</v>
      </c>
      <c r="R85" s="15">
        <f t="shared" si="8"/>
        <v>-1573.3420000000001</v>
      </c>
      <c r="S85" s="15">
        <f t="shared" si="11"/>
        <v>6.5439999999999996</v>
      </c>
      <c r="T85" s="15">
        <f t="shared" si="12"/>
        <v>0.85920000000000007</v>
      </c>
      <c r="U85" s="15">
        <f t="shared" si="9"/>
        <v>-157.33420000000001</v>
      </c>
      <c r="V85" s="15">
        <f t="shared" si="10"/>
        <v>0.65439999999999998</v>
      </c>
    </row>
    <row r="86" spans="1:22" x14ac:dyDescent="0.3">
      <c r="A86" t="s">
        <v>7</v>
      </c>
      <c r="B86" t="s">
        <v>37</v>
      </c>
      <c r="C86">
        <v>31.934242303462501</v>
      </c>
      <c r="D86">
        <v>50.904071891730503</v>
      </c>
      <c r="E86">
        <v>1082.6111101998199</v>
      </c>
      <c r="F86">
        <v>1142.3672248472301</v>
      </c>
      <c r="G86">
        <v>65.864365361950107</v>
      </c>
      <c r="H86">
        <v>1575.24214232536</v>
      </c>
      <c r="I86">
        <v>6.9534533331011499</v>
      </c>
      <c r="J86">
        <v>-2.2820629668541699</v>
      </c>
      <c r="K86">
        <v>-0.76383858780125802</v>
      </c>
      <c r="L86">
        <v>7.3581094058539902</v>
      </c>
      <c r="M86">
        <v>1575.24214232536</v>
      </c>
      <c r="N86">
        <v>-7.4424915193134797</v>
      </c>
      <c r="O86">
        <v>2.3963621234675498</v>
      </c>
      <c r="Q86" s="15">
        <f t="shared" si="7"/>
        <v>8.5310000000000006</v>
      </c>
      <c r="R86" s="15">
        <f t="shared" si="8"/>
        <v>-1573.865</v>
      </c>
      <c r="S86" s="15">
        <f t="shared" si="11"/>
        <v>6.5309999999999997</v>
      </c>
      <c r="T86" s="15">
        <f t="shared" si="12"/>
        <v>0.85310000000000008</v>
      </c>
      <c r="U86" s="15">
        <f t="shared" si="9"/>
        <v>-157.38650000000001</v>
      </c>
      <c r="V86" s="15">
        <f t="shared" si="10"/>
        <v>0.65310000000000001</v>
      </c>
    </row>
    <row r="87" spans="1:22" x14ac:dyDescent="0.3">
      <c r="A87" t="s">
        <v>7</v>
      </c>
      <c r="B87" t="s">
        <v>38</v>
      </c>
      <c r="C87">
        <v>31.934242303462501</v>
      </c>
      <c r="D87">
        <v>50.904071891730503</v>
      </c>
      <c r="E87">
        <v>1104.63237043248</v>
      </c>
      <c r="F87">
        <v>1136.2525344251201</v>
      </c>
      <c r="G87">
        <v>63.300047271908397</v>
      </c>
      <c r="H87">
        <v>1585.9663904949</v>
      </c>
      <c r="I87">
        <v>6.9487513397549696</v>
      </c>
      <c r="J87">
        <v>-2.2874666487594499</v>
      </c>
      <c r="K87">
        <v>-0.78891100641100798</v>
      </c>
      <c r="L87">
        <v>7.3579908553197901</v>
      </c>
      <c r="M87">
        <v>1585.9663904949</v>
      </c>
      <c r="N87">
        <v>-6.7124943649943702</v>
      </c>
      <c r="O87">
        <v>2.28743130758239</v>
      </c>
      <c r="Q87" s="15">
        <f t="shared" si="7"/>
        <v>7.399</v>
      </c>
      <c r="R87" s="15">
        <f t="shared" si="8"/>
        <v>-1584.703</v>
      </c>
      <c r="S87" s="15">
        <f t="shared" si="11"/>
        <v>6.2869999999999999</v>
      </c>
      <c r="T87" s="15">
        <f t="shared" si="12"/>
        <v>0.7399</v>
      </c>
      <c r="U87" s="15">
        <f t="shared" si="9"/>
        <v>-158.47030000000001</v>
      </c>
      <c r="V87" s="15">
        <f t="shared" si="10"/>
        <v>0.62870000000000004</v>
      </c>
    </row>
    <row r="88" spans="1:22" x14ac:dyDescent="0.3">
      <c r="A88" t="s">
        <v>7</v>
      </c>
      <c r="B88" t="s">
        <v>39</v>
      </c>
      <c r="C88">
        <v>31.934242303462501</v>
      </c>
      <c r="D88">
        <v>50.904071891730503</v>
      </c>
      <c r="E88">
        <v>1104.2381927009901</v>
      </c>
      <c r="F88">
        <v>1136.3804576718101</v>
      </c>
      <c r="G88">
        <v>63.349991830700297</v>
      </c>
      <c r="H88">
        <v>1585.78553160977</v>
      </c>
      <c r="I88">
        <v>6.94882716927148</v>
      </c>
      <c r="J88">
        <v>-2.2873925171112401</v>
      </c>
      <c r="K88">
        <v>-0.78844296157805005</v>
      </c>
      <c r="L88">
        <v>7.3579892538249796</v>
      </c>
      <c r="M88">
        <v>1585.78553160977</v>
      </c>
      <c r="N88">
        <v>-6.7259385737188104</v>
      </c>
      <c r="O88">
        <v>2.2894983077917899</v>
      </c>
      <c r="Q88" s="15">
        <f t="shared" si="7"/>
        <v>7.42</v>
      </c>
      <c r="R88" s="15">
        <f t="shared" si="8"/>
        <v>-1584.52</v>
      </c>
      <c r="S88" s="15">
        <f t="shared" si="11"/>
        <v>6.2910000000000004</v>
      </c>
      <c r="T88" s="15">
        <f t="shared" si="12"/>
        <v>0.74199999999999999</v>
      </c>
      <c r="U88" s="15">
        <f t="shared" si="9"/>
        <v>-158.452</v>
      </c>
      <c r="V88" s="15">
        <f t="shared" si="10"/>
        <v>0.62909999999999999</v>
      </c>
    </row>
    <row r="89" spans="1:22" x14ac:dyDescent="0.3">
      <c r="A89" t="s">
        <v>7</v>
      </c>
      <c r="B89" t="s">
        <v>40</v>
      </c>
      <c r="C89">
        <v>31.934242303462501</v>
      </c>
      <c r="D89">
        <v>50.904071891730503</v>
      </c>
      <c r="E89">
        <v>1081.4313814286199</v>
      </c>
      <c r="F89">
        <v>1142.69561485904</v>
      </c>
      <c r="G89">
        <v>66.001443611692594</v>
      </c>
      <c r="H89">
        <v>1574.67561469514</v>
      </c>
      <c r="I89">
        <v>6.9536991529424403</v>
      </c>
      <c r="J89">
        <v>-2.2817776101942</v>
      </c>
      <c r="K89">
        <v>-0.76249434749530898</v>
      </c>
      <c r="L89">
        <v>7.3581137937638799</v>
      </c>
      <c r="M89">
        <v>1574.67561469514</v>
      </c>
      <c r="N89">
        <v>-7.48190204478309</v>
      </c>
      <c r="O89">
        <v>2.4022168511194999</v>
      </c>
      <c r="Q89" s="15">
        <f t="shared" si="7"/>
        <v>8.5939999999999994</v>
      </c>
      <c r="R89" s="15">
        <f t="shared" si="8"/>
        <v>-1573.2919999999999</v>
      </c>
      <c r="S89" s="15">
        <f t="shared" si="11"/>
        <v>6.5439999999999996</v>
      </c>
      <c r="T89" s="15">
        <f t="shared" si="12"/>
        <v>0.85939999999999994</v>
      </c>
      <c r="U89" s="15">
        <f t="shared" si="9"/>
        <v>-157.32919999999999</v>
      </c>
      <c r="V89" s="15">
        <f t="shared" si="10"/>
        <v>0.65439999999999998</v>
      </c>
    </row>
    <row r="90" spans="1:22" x14ac:dyDescent="0.3">
      <c r="A90" t="s">
        <v>7</v>
      </c>
      <c r="B90" t="s">
        <v>41</v>
      </c>
      <c r="C90">
        <v>31.934242303462501</v>
      </c>
      <c r="D90">
        <v>50.904071891730503</v>
      </c>
      <c r="E90">
        <v>1103.1001898121201</v>
      </c>
      <c r="F90">
        <v>1136.6444241220199</v>
      </c>
      <c r="G90">
        <v>63.473637081644199</v>
      </c>
      <c r="H90">
        <v>1585.1875214799099</v>
      </c>
      <c r="I90">
        <v>6.9490732378304001</v>
      </c>
      <c r="J90">
        <v>-2.2871658458301098</v>
      </c>
      <c r="K90">
        <v>-0.78718707756078599</v>
      </c>
      <c r="L90">
        <v>7.3580167141792501</v>
      </c>
      <c r="M90">
        <v>1585.1875214798999</v>
      </c>
      <c r="N90">
        <v>-6.76211586688731</v>
      </c>
      <c r="O90">
        <v>2.2948351520263399</v>
      </c>
      <c r="Q90" s="15">
        <f t="shared" si="7"/>
        <v>7.4740000000000002</v>
      </c>
      <c r="R90" s="15">
        <f t="shared" si="8"/>
        <v>-1583.9159999999999</v>
      </c>
      <c r="S90" s="15">
        <f t="shared" si="11"/>
        <v>6.3029999999999999</v>
      </c>
      <c r="T90" s="15">
        <f t="shared" si="12"/>
        <v>0.74740000000000006</v>
      </c>
      <c r="U90" s="15">
        <f t="shared" si="9"/>
        <v>-158.39159999999998</v>
      </c>
      <c r="V90" s="15">
        <f t="shared" si="10"/>
        <v>0.63029999999999997</v>
      </c>
    </row>
    <row r="91" spans="1:22" x14ac:dyDescent="0.3">
      <c r="A91" t="s">
        <v>7</v>
      </c>
      <c r="B91" t="s">
        <v>42</v>
      </c>
      <c r="C91">
        <v>31.934242303462501</v>
      </c>
      <c r="D91">
        <v>50.904071891730503</v>
      </c>
      <c r="E91">
        <v>1078.86634113175</v>
      </c>
      <c r="F91">
        <v>1143.41327688253</v>
      </c>
      <c r="G91">
        <v>66.304294590701403</v>
      </c>
      <c r="H91">
        <v>1573.44932020686</v>
      </c>
      <c r="I91">
        <v>6.9542300665601502</v>
      </c>
      <c r="J91">
        <v>-2.2811503270028601</v>
      </c>
      <c r="K91">
        <v>-0.75958015458740202</v>
      </c>
      <c r="L91">
        <v>7.3581196405248397</v>
      </c>
      <c r="M91">
        <v>1573.44932020686</v>
      </c>
      <c r="N91">
        <v>-7.5677813102454898</v>
      </c>
      <c r="O91">
        <v>2.41512797174531</v>
      </c>
      <c r="Q91" s="15">
        <f t="shared" si="7"/>
        <v>8.7319999999999993</v>
      </c>
      <c r="R91" s="15">
        <f t="shared" si="8"/>
        <v>-1572.0519999999999</v>
      </c>
      <c r="S91" s="15">
        <f t="shared" si="11"/>
        <v>6.5730000000000004</v>
      </c>
      <c r="T91" s="15">
        <f t="shared" si="12"/>
        <v>0.87319999999999998</v>
      </c>
      <c r="U91" s="15">
        <f t="shared" si="9"/>
        <v>-157.20519999999999</v>
      </c>
      <c r="V91" s="15">
        <f t="shared" si="10"/>
        <v>0.6573</v>
      </c>
    </row>
    <row r="92" spans="1:22" x14ac:dyDescent="0.3">
      <c r="A92" t="s">
        <v>7</v>
      </c>
      <c r="B92" t="s">
        <v>43</v>
      </c>
      <c r="C92">
        <v>31.934242303462501</v>
      </c>
      <c r="D92">
        <v>50.904071891730503</v>
      </c>
      <c r="E92">
        <v>1096.0697353253599</v>
      </c>
      <c r="F92">
        <v>1138.6162326702199</v>
      </c>
      <c r="G92">
        <v>64.307195105307102</v>
      </c>
      <c r="H92">
        <v>1581.75573504212</v>
      </c>
      <c r="I92">
        <v>6.9505812440447601</v>
      </c>
      <c r="J92">
        <v>-2.2853993642161599</v>
      </c>
      <c r="K92">
        <v>-0.77916951116170796</v>
      </c>
      <c r="L92">
        <v>7.3580388019600997</v>
      </c>
      <c r="M92">
        <v>1581.75573504212</v>
      </c>
      <c r="N92">
        <v>-6.9948024370276203</v>
      </c>
      <c r="O92">
        <v>2.3300352627655698</v>
      </c>
      <c r="Q92" s="15">
        <f t="shared" ref="Q92:Q111" si="13">ROUND(-M92*SIN(O92*PI()/180)*SIN(N92*PI()/180),3)</f>
        <v>7.8310000000000004</v>
      </c>
      <c r="R92" s="15">
        <f t="shared" ref="R92:R111" si="14">ROUND(-M92*COS(O92*PI()/180),3)</f>
        <v>-1580.4480000000001</v>
      </c>
      <c r="S92" s="15">
        <f t="shared" si="11"/>
        <v>6.383</v>
      </c>
      <c r="T92" s="15">
        <f t="shared" si="12"/>
        <v>0.78310000000000002</v>
      </c>
      <c r="U92" s="15">
        <f t="shared" si="9"/>
        <v>-158.04480000000001</v>
      </c>
      <c r="V92" s="15">
        <f t="shared" si="10"/>
        <v>0.63829999999999998</v>
      </c>
    </row>
    <row r="93" spans="1:22" x14ac:dyDescent="0.3">
      <c r="A93" t="s">
        <v>7</v>
      </c>
      <c r="B93" t="s">
        <v>44</v>
      </c>
      <c r="C93">
        <v>31.934242303462501</v>
      </c>
      <c r="D93">
        <v>50.904071891730503</v>
      </c>
      <c r="E93">
        <v>1097.26425809374</v>
      </c>
      <c r="F93">
        <v>1138.3083682269601</v>
      </c>
      <c r="G93">
        <v>64.173074672898395</v>
      </c>
      <c r="H93">
        <v>1582.35677923107</v>
      </c>
      <c r="I93">
        <v>6.9503307612251399</v>
      </c>
      <c r="J93">
        <v>-2.2856547605460702</v>
      </c>
      <c r="K93">
        <v>-0.78053096609388195</v>
      </c>
      <c r="L93">
        <v>7.3580258197339097</v>
      </c>
      <c r="M93">
        <v>1582.35677923107</v>
      </c>
      <c r="N93">
        <v>-6.9558785222830704</v>
      </c>
      <c r="O93">
        <v>2.3242893389214898</v>
      </c>
      <c r="Q93" s="15">
        <f t="shared" si="13"/>
        <v>7.7720000000000002</v>
      </c>
      <c r="R93" s="15">
        <f t="shared" si="14"/>
        <v>-1581.0550000000001</v>
      </c>
      <c r="S93" s="15">
        <f t="shared" si="11"/>
        <v>6.37</v>
      </c>
      <c r="T93" s="15">
        <f t="shared" si="12"/>
        <v>0.7772</v>
      </c>
      <c r="U93" s="15">
        <f t="shared" si="9"/>
        <v>-158.10550000000001</v>
      </c>
      <c r="V93" s="15">
        <f t="shared" si="10"/>
        <v>0.63700000000000001</v>
      </c>
    </row>
    <row r="94" spans="1:22" x14ac:dyDescent="0.3">
      <c r="A94" t="s">
        <v>7</v>
      </c>
      <c r="B94" t="s">
        <v>45</v>
      </c>
      <c r="C94">
        <v>31.934242303462501</v>
      </c>
      <c r="D94">
        <v>50.904071891730503</v>
      </c>
      <c r="E94">
        <v>1089.38128468529</v>
      </c>
      <c r="F94">
        <v>1140.5025885755199</v>
      </c>
      <c r="G94">
        <v>65.022534244408504</v>
      </c>
      <c r="H94">
        <v>1578.5200879081599</v>
      </c>
      <c r="I94">
        <v>6.9520684222649303</v>
      </c>
      <c r="J94">
        <v>-2.2837309493498501</v>
      </c>
      <c r="K94">
        <v>-0.77156774933182604</v>
      </c>
      <c r="L94">
        <v>7.3581247059750599</v>
      </c>
      <c r="M94">
        <v>1578.5200879081599</v>
      </c>
      <c r="N94">
        <v>-7.2173788333965696</v>
      </c>
      <c r="O94">
        <v>2.3608005928459601</v>
      </c>
      <c r="Q94" s="15">
        <f t="shared" si="13"/>
        <v>8.1690000000000005</v>
      </c>
      <c r="R94" s="15">
        <f t="shared" si="14"/>
        <v>-1577.18</v>
      </c>
      <c r="S94" s="15">
        <f t="shared" si="11"/>
        <v>6.4509999999999996</v>
      </c>
      <c r="T94" s="15">
        <f t="shared" si="12"/>
        <v>0.81690000000000007</v>
      </c>
      <c r="U94" s="15">
        <f t="shared" si="9"/>
        <v>-157.71800000000002</v>
      </c>
      <c r="V94" s="15">
        <f t="shared" si="10"/>
        <v>0.64510000000000001</v>
      </c>
    </row>
    <row r="95" spans="1:22" x14ac:dyDescent="0.3">
      <c r="A95" t="s">
        <v>7</v>
      </c>
      <c r="B95" t="s">
        <v>46</v>
      </c>
      <c r="C95">
        <v>31.934242303462501</v>
      </c>
      <c r="D95">
        <v>50.904071891730503</v>
      </c>
      <c r="E95">
        <v>1079.9525615461</v>
      </c>
      <c r="F95">
        <v>1143.1192267957599</v>
      </c>
      <c r="G95">
        <v>66.178733577917598</v>
      </c>
      <c r="H95">
        <v>1573.97545299731</v>
      </c>
      <c r="I95">
        <v>6.9540016826349502</v>
      </c>
      <c r="J95">
        <v>-2.2814224785207999</v>
      </c>
      <c r="K95">
        <v>-0.76079487335246399</v>
      </c>
      <c r="L95">
        <v>7.3581136690669</v>
      </c>
      <c r="M95">
        <v>1573.97545299731</v>
      </c>
      <c r="N95">
        <v>-7.5316440721817397</v>
      </c>
      <c r="O95">
        <v>2.40974546950808</v>
      </c>
      <c r="Q95" s="15">
        <f t="shared" si="13"/>
        <v>8.6739999999999995</v>
      </c>
      <c r="R95" s="15">
        <f t="shared" si="14"/>
        <v>-1572.5840000000001</v>
      </c>
      <c r="S95" s="15">
        <f t="shared" si="11"/>
        <v>6.5609999999999999</v>
      </c>
      <c r="T95" s="15">
        <f t="shared" si="12"/>
        <v>0.86739999999999995</v>
      </c>
      <c r="U95" s="15">
        <f t="shared" si="9"/>
        <v>-157.25839999999999</v>
      </c>
      <c r="V95" s="15">
        <f t="shared" si="10"/>
        <v>0.65610000000000002</v>
      </c>
    </row>
    <row r="96" spans="1:22" x14ac:dyDescent="0.3">
      <c r="A96" t="s">
        <v>7</v>
      </c>
      <c r="B96" t="s">
        <v>47</v>
      </c>
      <c r="C96">
        <v>31.934242303462501</v>
      </c>
      <c r="D96">
        <v>50.904071891730503</v>
      </c>
      <c r="E96">
        <v>1079.35517065931</v>
      </c>
      <c r="F96">
        <v>1143.3083249789099</v>
      </c>
      <c r="G96">
        <v>66.233801676755306</v>
      </c>
      <c r="H96">
        <v>1573.70531767534</v>
      </c>
      <c r="I96">
        <v>6.9541623786713904</v>
      </c>
      <c r="J96">
        <v>-2.2812052601739099</v>
      </c>
      <c r="K96">
        <v>-0.76011297450795101</v>
      </c>
      <c r="L96">
        <v>7.3581277212337799</v>
      </c>
      <c r="M96">
        <v>1573.70531767534</v>
      </c>
      <c r="N96">
        <v>-7.55220042389813</v>
      </c>
      <c r="O96">
        <v>2.4121660669748901</v>
      </c>
      <c r="Q96" s="15">
        <f t="shared" si="13"/>
        <v>8.7050000000000001</v>
      </c>
      <c r="R96" s="15">
        <f t="shared" si="14"/>
        <v>-1572.3109999999999</v>
      </c>
      <c r="S96" s="15">
        <f t="shared" si="11"/>
        <v>6.5659999999999998</v>
      </c>
      <c r="T96" s="15">
        <f t="shared" si="12"/>
        <v>0.87050000000000005</v>
      </c>
      <c r="U96" s="15">
        <f t="shared" si="9"/>
        <v>-157.2311</v>
      </c>
      <c r="V96" s="15">
        <f t="shared" si="10"/>
        <v>0.65659999999999996</v>
      </c>
    </row>
    <row r="97" spans="1:22" x14ac:dyDescent="0.3">
      <c r="A97" t="s">
        <v>7</v>
      </c>
      <c r="B97" t="s">
        <v>48</v>
      </c>
      <c r="C97">
        <v>31.934242303462501</v>
      </c>
      <c r="D97">
        <v>50.904071891730503</v>
      </c>
      <c r="E97">
        <v>1085.7784222145399</v>
      </c>
      <c r="F97">
        <v>1141.4949401515901</v>
      </c>
      <c r="G97">
        <v>65.505720591841097</v>
      </c>
      <c r="H97">
        <v>1576.7740738509899</v>
      </c>
      <c r="I97">
        <v>6.9527765155369501</v>
      </c>
      <c r="J97">
        <v>-2.2828420890465599</v>
      </c>
      <c r="K97">
        <v>-0.76744764228153495</v>
      </c>
      <c r="L97">
        <v>7.3580870586157197</v>
      </c>
      <c r="M97">
        <v>1576.7740738509899</v>
      </c>
      <c r="N97">
        <v>-7.3370597481217796</v>
      </c>
      <c r="O97">
        <v>2.3809890354750398</v>
      </c>
      <c r="Q97" s="15">
        <f t="shared" si="13"/>
        <v>8.3650000000000002</v>
      </c>
      <c r="R97" s="15">
        <f t="shared" si="14"/>
        <v>-1575.413</v>
      </c>
      <c r="S97" s="15">
        <f t="shared" si="11"/>
        <v>6.4969999999999999</v>
      </c>
      <c r="T97" s="15">
        <f t="shared" si="12"/>
        <v>0.83650000000000002</v>
      </c>
      <c r="U97" s="15">
        <f t="shared" si="9"/>
        <v>-157.54130000000001</v>
      </c>
      <c r="V97" s="15">
        <f t="shared" si="10"/>
        <v>0.64969999999999994</v>
      </c>
    </row>
    <row r="98" spans="1:22" x14ac:dyDescent="0.3">
      <c r="A98" t="s">
        <v>7</v>
      </c>
      <c r="B98" t="s">
        <v>49</v>
      </c>
      <c r="C98">
        <v>31.934242303462501</v>
      </c>
      <c r="D98">
        <v>50.904071891730503</v>
      </c>
      <c r="E98">
        <v>1101.28424772161</v>
      </c>
      <c r="F98">
        <v>1137.1873905208599</v>
      </c>
      <c r="G98">
        <v>63.688325166181201</v>
      </c>
      <c r="H98">
        <v>1584.32268121172</v>
      </c>
      <c r="I98">
        <v>6.9494795304269097</v>
      </c>
      <c r="J98">
        <v>-2.2866565851901899</v>
      </c>
      <c r="K98">
        <v>-0.78510341565520902</v>
      </c>
      <c r="L98">
        <v>7.3580195335218903</v>
      </c>
      <c r="M98">
        <v>1584.32268121172</v>
      </c>
      <c r="N98">
        <v>-6.8229676896273403</v>
      </c>
      <c r="O98">
        <v>2.3038587980823801</v>
      </c>
      <c r="Q98" s="15">
        <f t="shared" si="13"/>
        <v>7.5659999999999998</v>
      </c>
      <c r="R98" s="15">
        <f t="shared" si="14"/>
        <v>-1583.0419999999999</v>
      </c>
      <c r="S98" s="15">
        <f t="shared" si="11"/>
        <v>6.3239999999999998</v>
      </c>
      <c r="T98" s="15">
        <f t="shared" si="12"/>
        <v>0.75659999999999994</v>
      </c>
      <c r="U98" s="15">
        <f t="shared" si="9"/>
        <v>-158.30419999999998</v>
      </c>
      <c r="V98" s="15">
        <f t="shared" si="10"/>
        <v>0.63239999999999996</v>
      </c>
    </row>
    <row r="99" spans="1:22" x14ac:dyDescent="0.3">
      <c r="A99" t="s">
        <v>7</v>
      </c>
      <c r="B99" t="s">
        <v>50</v>
      </c>
      <c r="C99">
        <v>31.934242303462501</v>
      </c>
      <c r="D99">
        <v>50.904071891730503</v>
      </c>
      <c r="E99">
        <v>1094.89942383467</v>
      </c>
      <c r="F99">
        <v>1138.94497516519</v>
      </c>
      <c r="G99">
        <v>64.444474808000706</v>
      </c>
      <c r="H99">
        <v>1581.1873687519901</v>
      </c>
      <c r="I99">
        <v>6.9508334024030498</v>
      </c>
      <c r="J99">
        <v>-2.2851099077072199</v>
      </c>
      <c r="K99">
        <v>-0.77783477540944201</v>
      </c>
      <c r="L99">
        <v>7.3580458829841504</v>
      </c>
      <c r="M99">
        <v>1581.1873687519901</v>
      </c>
      <c r="N99">
        <v>-7.0336479868001698</v>
      </c>
      <c r="O99">
        <v>2.3358518530400998</v>
      </c>
      <c r="Q99" s="15">
        <f t="shared" si="13"/>
        <v>7.891</v>
      </c>
      <c r="R99" s="15">
        <f t="shared" si="14"/>
        <v>-1579.874</v>
      </c>
      <c r="S99" s="15">
        <f t="shared" si="11"/>
        <v>6.3959999999999999</v>
      </c>
      <c r="T99" s="15">
        <f t="shared" si="12"/>
        <v>0.78910000000000002</v>
      </c>
      <c r="U99" s="15">
        <f t="shared" si="9"/>
        <v>-157.98740000000001</v>
      </c>
      <c r="V99" s="15">
        <f t="shared" si="10"/>
        <v>0.63959999999999995</v>
      </c>
    </row>
    <row r="100" spans="1:22" x14ac:dyDescent="0.3">
      <c r="A100" t="s">
        <v>7</v>
      </c>
      <c r="B100" t="s">
        <v>51</v>
      </c>
      <c r="C100">
        <v>31.934242303462501</v>
      </c>
      <c r="D100">
        <v>50.904071891730503</v>
      </c>
      <c r="E100">
        <v>1100.6419545193301</v>
      </c>
      <c r="F100">
        <v>1137.3466856800701</v>
      </c>
      <c r="G100">
        <v>63.728118062014097</v>
      </c>
      <c r="H100">
        <v>1583.9922564543399</v>
      </c>
      <c r="I100">
        <v>6.9496515134147296</v>
      </c>
      <c r="J100">
        <v>-2.2865083490498899</v>
      </c>
      <c r="K100">
        <v>-0.78437638627443595</v>
      </c>
      <c r="L100">
        <v>7.3580583650530702</v>
      </c>
      <c r="M100">
        <v>1583.9922564543399</v>
      </c>
      <c r="N100">
        <v>-6.8436824042121502</v>
      </c>
      <c r="O100">
        <v>2.3057801925588399</v>
      </c>
      <c r="Q100" s="15">
        <f t="shared" si="13"/>
        <v>7.5940000000000003</v>
      </c>
      <c r="R100" s="15">
        <f t="shared" si="14"/>
        <v>-1582.71</v>
      </c>
      <c r="S100" s="15">
        <f t="shared" si="11"/>
        <v>6.327</v>
      </c>
      <c r="T100" s="15">
        <f t="shared" si="12"/>
        <v>0.75940000000000007</v>
      </c>
      <c r="U100" s="15">
        <f t="shared" si="9"/>
        <v>-158.27100000000002</v>
      </c>
      <c r="V100" s="15">
        <f t="shared" si="10"/>
        <v>0.63270000000000004</v>
      </c>
    </row>
    <row r="101" spans="1:22" x14ac:dyDescent="0.3">
      <c r="A101" t="s">
        <v>7</v>
      </c>
      <c r="B101" t="s">
        <v>52</v>
      </c>
      <c r="C101">
        <v>31.934242303462501</v>
      </c>
      <c r="D101">
        <v>50.904071891730503</v>
      </c>
      <c r="E101">
        <v>1097.1578235936299</v>
      </c>
      <c r="F101">
        <v>1138.3092072485199</v>
      </c>
      <c r="G101">
        <v>64.179119772498396</v>
      </c>
      <c r="H101">
        <v>1582.2838242850901</v>
      </c>
      <c r="I101">
        <v>6.9503526492668399</v>
      </c>
      <c r="J101">
        <v>-2.2856748779205298</v>
      </c>
      <c r="K101">
        <v>-0.780412858083252</v>
      </c>
      <c r="L101">
        <v>7.35804021637483</v>
      </c>
      <c r="M101">
        <v>1582.2838242850901</v>
      </c>
      <c r="N101">
        <v>-6.9586767225505897</v>
      </c>
      <c r="O101">
        <v>2.3246156428455</v>
      </c>
      <c r="Q101" s="15">
        <f t="shared" si="13"/>
        <v>7.7759999999999998</v>
      </c>
      <c r="R101" s="15">
        <f t="shared" si="14"/>
        <v>-1580.982</v>
      </c>
      <c r="S101" s="15">
        <f t="shared" si="11"/>
        <v>6.3710000000000004</v>
      </c>
      <c r="T101" s="15">
        <f t="shared" si="12"/>
        <v>0.77759999999999996</v>
      </c>
      <c r="U101" s="15">
        <f t="shared" si="9"/>
        <v>-158.09819999999999</v>
      </c>
      <c r="V101" s="15">
        <f t="shared" si="10"/>
        <v>0.6371</v>
      </c>
    </row>
    <row r="102" spans="1:22" x14ac:dyDescent="0.3">
      <c r="A102" t="s">
        <v>7</v>
      </c>
      <c r="B102" t="s">
        <v>53</v>
      </c>
      <c r="C102">
        <v>31.934242303462501</v>
      </c>
      <c r="D102">
        <v>50.904071891730503</v>
      </c>
      <c r="E102">
        <v>1102.2347517159501</v>
      </c>
      <c r="F102">
        <v>1136.9016073768501</v>
      </c>
      <c r="G102">
        <v>63.592774334966599</v>
      </c>
      <c r="H102">
        <v>1584.7746696909301</v>
      </c>
      <c r="I102">
        <v>6.9492438491720003</v>
      </c>
      <c r="J102">
        <v>-2.2869485068636202</v>
      </c>
      <c r="K102">
        <v>-0.78616558938255598</v>
      </c>
      <c r="L102">
        <v>7.3580010792490302</v>
      </c>
      <c r="M102">
        <v>1584.7746696909301</v>
      </c>
      <c r="N102">
        <v>-6.7910682689976598</v>
      </c>
      <c r="O102">
        <v>2.2997440440541501</v>
      </c>
      <c r="Q102" s="15">
        <f t="shared" si="13"/>
        <v>7.52</v>
      </c>
      <c r="R102" s="15">
        <f t="shared" si="14"/>
        <v>-1583.498</v>
      </c>
      <c r="S102" s="15">
        <f t="shared" si="11"/>
        <v>6.3150000000000004</v>
      </c>
      <c r="T102" s="15">
        <f t="shared" si="12"/>
        <v>0.752</v>
      </c>
      <c r="U102" s="15">
        <f t="shared" si="9"/>
        <v>-158.34980000000002</v>
      </c>
      <c r="V102" s="15">
        <f t="shared" si="10"/>
        <v>0.63150000000000006</v>
      </c>
    </row>
    <row r="103" spans="1:22" x14ac:dyDescent="0.3">
      <c r="A103" t="s">
        <v>7</v>
      </c>
      <c r="B103" t="s">
        <v>54</v>
      </c>
      <c r="C103">
        <v>31.934242303462501</v>
      </c>
      <c r="D103">
        <v>50.904071891730503</v>
      </c>
      <c r="E103">
        <v>1099.5286314529301</v>
      </c>
      <c r="F103">
        <v>1137.64478653572</v>
      </c>
      <c r="G103">
        <v>63.860705277409799</v>
      </c>
      <c r="H103">
        <v>1583.4383667813599</v>
      </c>
      <c r="I103">
        <v>6.9498540236572204</v>
      </c>
      <c r="J103">
        <v>-2.2862826608828599</v>
      </c>
      <c r="K103">
        <v>-0.78316435162268205</v>
      </c>
      <c r="L103">
        <v>7.3580504046418902</v>
      </c>
      <c r="M103">
        <v>1583.4383667813599</v>
      </c>
      <c r="N103">
        <v>-6.8801623111104</v>
      </c>
      <c r="O103">
        <v>2.3113886829270198</v>
      </c>
      <c r="Q103" s="15">
        <f t="shared" si="13"/>
        <v>7.65</v>
      </c>
      <c r="R103" s="15">
        <f t="shared" si="14"/>
        <v>-1582.15</v>
      </c>
      <c r="S103" s="15">
        <f t="shared" si="11"/>
        <v>6.34</v>
      </c>
      <c r="T103" s="15">
        <f t="shared" si="12"/>
        <v>0.76500000000000001</v>
      </c>
      <c r="U103" s="15">
        <f t="shared" si="9"/>
        <v>-158.215</v>
      </c>
      <c r="V103" s="15">
        <f t="shared" si="10"/>
        <v>0.63400000000000001</v>
      </c>
    </row>
    <row r="104" spans="1:22" x14ac:dyDescent="0.3">
      <c r="A104" t="s">
        <v>7</v>
      </c>
      <c r="B104" t="s">
        <v>55</v>
      </c>
      <c r="C104">
        <v>31.934242303462501</v>
      </c>
      <c r="D104">
        <v>50.904071891730503</v>
      </c>
      <c r="E104">
        <v>1080.8983317908901</v>
      </c>
      <c r="F104">
        <v>1142.8696671190701</v>
      </c>
      <c r="G104">
        <v>66.041440417714696</v>
      </c>
      <c r="H104">
        <v>1574.43759849085</v>
      </c>
      <c r="I104">
        <v>6.9538493639041397</v>
      </c>
      <c r="J104">
        <v>-2.28160380082178</v>
      </c>
      <c r="K104">
        <v>-0.76188743974322104</v>
      </c>
      <c r="L104">
        <v>7.3581389869064697</v>
      </c>
      <c r="M104">
        <v>1574.43759849085</v>
      </c>
      <c r="N104">
        <v>-7.5003612648597198</v>
      </c>
      <c r="O104">
        <v>2.40403703601589</v>
      </c>
      <c r="Q104" s="15">
        <f t="shared" si="13"/>
        <v>8.6210000000000004</v>
      </c>
      <c r="R104" s="15">
        <f t="shared" si="14"/>
        <v>-1573.0519999999999</v>
      </c>
      <c r="S104" s="15">
        <f t="shared" si="11"/>
        <v>6.548</v>
      </c>
      <c r="T104" s="15">
        <f t="shared" si="12"/>
        <v>0.86210000000000009</v>
      </c>
      <c r="U104" s="15">
        <f t="shared" si="9"/>
        <v>-157.30519999999999</v>
      </c>
      <c r="V104" s="15">
        <f t="shared" si="10"/>
        <v>0.65480000000000005</v>
      </c>
    </row>
    <row r="105" spans="1:22" x14ac:dyDescent="0.3">
      <c r="A105" t="s">
        <v>7</v>
      </c>
      <c r="B105" t="s">
        <v>56</v>
      </c>
      <c r="C105">
        <v>31.934242303462501</v>
      </c>
      <c r="D105">
        <v>50.904071891730503</v>
      </c>
      <c r="E105">
        <v>1093.7551493349399</v>
      </c>
      <c r="F105">
        <v>1139.2645335745599</v>
      </c>
      <c r="G105">
        <v>64.576540330642203</v>
      </c>
      <c r="H105">
        <v>1580.63092900229</v>
      </c>
      <c r="I105">
        <v>6.95107667306522</v>
      </c>
      <c r="J105">
        <v>-2.2848312189584901</v>
      </c>
      <c r="K105">
        <v>-0.776534164836996</v>
      </c>
      <c r="L105">
        <v>7.3580517749685601</v>
      </c>
      <c r="M105">
        <v>1580.63092900229</v>
      </c>
      <c r="N105">
        <v>-7.0716096188403297</v>
      </c>
      <c r="O105">
        <v>2.3414658066928302</v>
      </c>
      <c r="Q105" s="15">
        <f t="shared" si="13"/>
        <v>7.95</v>
      </c>
      <c r="R105" s="15">
        <f t="shared" si="14"/>
        <v>-1579.3109999999999</v>
      </c>
      <c r="S105" s="15">
        <f t="shared" si="11"/>
        <v>6.4089999999999998</v>
      </c>
      <c r="T105" s="15">
        <f t="shared" si="12"/>
        <v>0.79500000000000004</v>
      </c>
      <c r="U105" s="15">
        <f t="shared" si="9"/>
        <v>-157.93109999999999</v>
      </c>
      <c r="V105" s="15">
        <f t="shared" si="10"/>
        <v>0.64090000000000003</v>
      </c>
    </row>
    <row r="106" spans="1:22" x14ac:dyDescent="0.3">
      <c r="A106" t="s">
        <v>7</v>
      </c>
      <c r="B106" t="s">
        <v>57</v>
      </c>
      <c r="C106">
        <v>31.934242303462501</v>
      </c>
      <c r="D106">
        <v>50.904071891730503</v>
      </c>
      <c r="E106">
        <v>1096.6556774435901</v>
      </c>
      <c r="F106">
        <v>1138.48507670919</v>
      </c>
      <c r="G106">
        <v>64.240921445646705</v>
      </c>
      <c r="H106">
        <v>1582.0647397458199</v>
      </c>
      <c r="I106">
        <v>6.9504624060559497</v>
      </c>
      <c r="J106">
        <v>-2.2855180231282701</v>
      </c>
      <c r="K106">
        <v>-0.77980677684852195</v>
      </c>
      <c r="L106">
        <v>7.3580309119532803</v>
      </c>
      <c r="M106">
        <v>1582.0647397458199</v>
      </c>
      <c r="N106">
        <v>-6.97620495495398</v>
      </c>
      <c r="O106">
        <v>2.3271777769983801</v>
      </c>
      <c r="Q106" s="15">
        <f t="shared" si="13"/>
        <v>7.8029999999999999</v>
      </c>
      <c r="R106" s="15">
        <f t="shared" si="14"/>
        <v>-1580.76</v>
      </c>
      <c r="S106" s="15">
        <f t="shared" si="11"/>
        <v>6.3769999999999998</v>
      </c>
      <c r="T106" s="15">
        <f t="shared" si="12"/>
        <v>0.78029999999999999</v>
      </c>
      <c r="U106" s="15">
        <f t="shared" si="9"/>
        <v>-158.07599999999999</v>
      </c>
      <c r="V106" s="15">
        <f t="shared" si="10"/>
        <v>0.63769999999999993</v>
      </c>
    </row>
    <row r="107" spans="1:22" x14ac:dyDescent="0.3">
      <c r="A107" t="s">
        <v>7</v>
      </c>
      <c r="B107" t="s">
        <v>58</v>
      </c>
      <c r="C107">
        <v>31.934242303462501</v>
      </c>
      <c r="D107">
        <v>50.904071891730503</v>
      </c>
      <c r="E107">
        <v>1099.8265854502099</v>
      </c>
      <c r="F107">
        <v>1137.57273906924</v>
      </c>
      <c r="G107">
        <v>63.867154159377698</v>
      </c>
      <c r="H107">
        <v>1583.5937825455701</v>
      </c>
      <c r="I107">
        <v>6.9497725159786903</v>
      </c>
      <c r="J107">
        <v>-2.2863326053862298</v>
      </c>
      <c r="K107">
        <v>-0.78344998025049195</v>
      </c>
      <c r="L107">
        <v>7.3580193447598097</v>
      </c>
      <c r="M107">
        <v>1583.5937825455701</v>
      </c>
      <c r="N107">
        <v>-6.87059142526088</v>
      </c>
      <c r="O107">
        <v>2.31139523343785</v>
      </c>
      <c r="Q107" s="15">
        <f t="shared" si="13"/>
        <v>7.64</v>
      </c>
      <c r="R107" s="15">
        <f t="shared" si="14"/>
        <v>-1582.3050000000001</v>
      </c>
      <c r="S107" s="15">
        <f t="shared" si="11"/>
        <v>6.3410000000000002</v>
      </c>
      <c r="T107" s="15">
        <f t="shared" si="12"/>
        <v>0.76400000000000001</v>
      </c>
      <c r="U107" s="15">
        <f t="shared" si="9"/>
        <v>-158.23050000000001</v>
      </c>
      <c r="V107" s="15">
        <f t="shared" si="10"/>
        <v>0.6341</v>
      </c>
    </row>
    <row r="108" spans="1:22" x14ac:dyDescent="0.3">
      <c r="A108" t="s">
        <v>7</v>
      </c>
      <c r="B108" t="s">
        <v>59</v>
      </c>
      <c r="C108">
        <v>31.934242303462501</v>
      </c>
      <c r="D108">
        <v>50.904071891730503</v>
      </c>
      <c r="E108">
        <v>1101.4177438969</v>
      </c>
      <c r="F108">
        <v>1137.12026053663</v>
      </c>
      <c r="G108">
        <v>63.678006425939998</v>
      </c>
      <c r="H108">
        <v>1584.36688364666</v>
      </c>
      <c r="I108">
        <v>6.9494307571466098</v>
      </c>
      <c r="J108">
        <v>-2.2867393996782899</v>
      </c>
      <c r="K108">
        <v>-0.78525221280098101</v>
      </c>
      <c r="L108">
        <v>7.3580150834396401</v>
      </c>
      <c r="M108">
        <v>1584.36688364666</v>
      </c>
      <c r="N108">
        <v>-6.8178067025834297</v>
      </c>
      <c r="O108">
        <v>2.30342102730437</v>
      </c>
      <c r="Q108" s="15">
        <f t="shared" si="13"/>
        <v>7.5590000000000002</v>
      </c>
      <c r="R108" s="15">
        <f t="shared" si="14"/>
        <v>-1583.087</v>
      </c>
      <c r="S108" s="15">
        <f t="shared" si="11"/>
        <v>6.3230000000000004</v>
      </c>
      <c r="T108" s="15">
        <f t="shared" si="12"/>
        <v>0.75590000000000002</v>
      </c>
      <c r="U108" s="15">
        <f t="shared" si="9"/>
        <v>-158.30869999999999</v>
      </c>
      <c r="V108" s="15">
        <f t="shared" si="10"/>
        <v>0.63230000000000008</v>
      </c>
    </row>
    <row r="109" spans="1:22" x14ac:dyDescent="0.3">
      <c r="A109" t="s">
        <v>7</v>
      </c>
      <c r="B109" t="s">
        <v>60</v>
      </c>
      <c r="C109">
        <v>31.934242303462501</v>
      </c>
      <c r="D109">
        <v>50.904071891730503</v>
      </c>
      <c r="E109">
        <v>1095.7438120536999</v>
      </c>
      <c r="F109">
        <v>1138.7340316121599</v>
      </c>
      <c r="G109">
        <v>64.348042017909606</v>
      </c>
      <c r="H109">
        <v>1581.61637792393</v>
      </c>
      <c r="I109">
        <v>6.95066054890159</v>
      </c>
      <c r="J109">
        <v>-2.2852809029136298</v>
      </c>
      <c r="K109">
        <v>-0.77879548685181998</v>
      </c>
      <c r="L109">
        <v>7.3580373253755296</v>
      </c>
      <c r="M109">
        <v>1581.61637792393</v>
      </c>
      <c r="N109">
        <v>-7.0062776245893899</v>
      </c>
      <c r="O109">
        <v>2.33172162616555</v>
      </c>
      <c r="Q109" s="15">
        <f t="shared" si="13"/>
        <v>7.8490000000000002</v>
      </c>
      <c r="R109" s="15">
        <f t="shared" si="14"/>
        <v>-1580.307</v>
      </c>
      <c r="S109" s="15">
        <f t="shared" si="11"/>
        <v>6.3869999999999996</v>
      </c>
      <c r="T109" s="15">
        <f t="shared" si="12"/>
        <v>0.78490000000000004</v>
      </c>
      <c r="U109" s="15">
        <f t="shared" si="9"/>
        <v>-158.0307</v>
      </c>
      <c r="V109" s="15">
        <f t="shared" si="10"/>
        <v>0.63869999999999993</v>
      </c>
    </row>
    <row r="110" spans="1:22" x14ac:dyDescent="0.3">
      <c r="A110" t="s">
        <v>7</v>
      </c>
      <c r="B110" t="s">
        <v>61</v>
      </c>
      <c r="C110">
        <v>31.934242303462501</v>
      </c>
      <c r="D110">
        <v>50.904071891730503</v>
      </c>
      <c r="E110">
        <v>1102.2398584611001</v>
      </c>
      <c r="F110">
        <v>1136.9203181800699</v>
      </c>
      <c r="G110">
        <v>63.580826657512198</v>
      </c>
      <c r="H110">
        <v>1584.7911651033</v>
      </c>
      <c r="I110">
        <v>6.9492695775117097</v>
      </c>
      <c r="J110">
        <v>-2.2868901907794301</v>
      </c>
      <c r="K110">
        <v>-0.78618978079137403</v>
      </c>
      <c r="L110">
        <v>7.35800983806313</v>
      </c>
      <c r="M110">
        <v>1584.7911651033</v>
      </c>
      <c r="N110">
        <v>-6.7914068537743804</v>
      </c>
      <c r="O110">
        <v>2.2992877954298998</v>
      </c>
      <c r="Q110" s="15">
        <f t="shared" si="13"/>
        <v>7.5190000000000001</v>
      </c>
      <c r="R110" s="15">
        <f t="shared" si="14"/>
        <v>-1583.5150000000001</v>
      </c>
      <c r="S110" s="15">
        <f t="shared" si="11"/>
        <v>6.3129999999999997</v>
      </c>
      <c r="T110" s="15">
        <f t="shared" si="12"/>
        <v>0.75190000000000001</v>
      </c>
      <c r="U110" s="15">
        <f t="shared" si="9"/>
        <v>-158.35150000000002</v>
      </c>
      <c r="V110" s="15">
        <f t="shared" si="10"/>
        <v>0.63129999999999997</v>
      </c>
    </row>
    <row r="111" spans="1:22" x14ac:dyDescent="0.3">
      <c r="A111" t="s">
        <v>7</v>
      </c>
      <c r="B111" t="s">
        <v>62</v>
      </c>
      <c r="C111">
        <v>31.934242303462501</v>
      </c>
      <c r="D111">
        <v>50.904071891730503</v>
      </c>
      <c r="E111">
        <v>1099.2716216952899</v>
      </c>
      <c r="F111">
        <v>1137.7390847998799</v>
      </c>
      <c r="G111">
        <v>63.929328902013502</v>
      </c>
      <c r="H111">
        <v>1583.33044006605</v>
      </c>
      <c r="I111">
        <v>6.9499071627995397</v>
      </c>
      <c r="J111">
        <v>-2.2861635564983702</v>
      </c>
      <c r="K111">
        <v>-0.782813646912492</v>
      </c>
      <c r="L111">
        <v>7.35802626961783</v>
      </c>
      <c r="M111">
        <v>1583.33044006605</v>
      </c>
      <c r="N111">
        <v>-6.8892285892623102</v>
      </c>
      <c r="O111">
        <v>2.3140316217715999</v>
      </c>
      <c r="Q111" s="15">
        <f t="shared" si="13"/>
        <v>7.6680000000000001</v>
      </c>
      <c r="R111" s="15">
        <f t="shared" si="14"/>
        <v>-1582.039</v>
      </c>
      <c r="S111" s="15">
        <f t="shared" si="11"/>
        <v>6.3470000000000004</v>
      </c>
      <c r="T111" s="15">
        <f t="shared" si="12"/>
        <v>0.76680000000000004</v>
      </c>
      <c r="U111" s="15">
        <f t="shared" si="9"/>
        <v>-158.2039</v>
      </c>
      <c r="V111" s="15">
        <f t="shared" si="10"/>
        <v>0.63470000000000004</v>
      </c>
    </row>
    <row r="112" spans="1:22" x14ac:dyDescent="0.3">
      <c r="A112" t="s">
        <v>11</v>
      </c>
      <c r="B112" t="s">
        <v>13</v>
      </c>
      <c r="C112" t="s">
        <v>177</v>
      </c>
      <c r="D112">
        <v>145187205.4109</v>
      </c>
      <c r="E112">
        <v>16717334.2122999</v>
      </c>
      <c r="F112">
        <v>40473787.835299999</v>
      </c>
    </row>
    <row r="113" spans="1:22" x14ac:dyDescent="0.3">
      <c r="A113" t="s">
        <v>11</v>
      </c>
      <c r="B113" t="s">
        <v>10</v>
      </c>
      <c r="C113">
        <v>31.934251659581999</v>
      </c>
      <c r="D113">
        <v>50.904059245292899</v>
      </c>
      <c r="E113">
        <v>1091.97786825958</v>
      </c>
      <c r="F113">
        <v>1139.8022776340099</v>
      </c>
      <c r="G113">
        <v>63.9855770867008</v>
      </c>
      <c r="H113">
        <v>1579.7655050492599</v>
      </c>
      <c r="I113">
        <v>6.9514441109966496</v>
      </c>
      <c r="J113">
        <v>-2.2843655588038199</v>
      </c>
      <c r="K113">
        <v>-0.77448137009986295</v>
      </c>
      <c r="L113">
        <v>7.3580379604342099</v>
      </c>
      <c r="M113">
        <v>1579.7655050492599</v>
      </c>
      <c r="N113">
        <v>-7.1316521679618496</v>
      </c>
      <c r="O113">
        <v>2.3212980823980001</v>
      </c>
      <c r="Q113" s="15">
        <f t="shared" ref="Q113:Q144" si="15">ROUND(-M113*SIN(O113*PI()/180)*SIN(N113*PI()/180),3)</f>
        <v>7.944</v>
      </c>
      <c r="R113" s="15">
        <f t="shared" ref="R113:R144" si="16">ROUND(-M113*COS(O113*PI()/180),3)</f>
        <v>-1578.4690000000001</v>
      </c>
      <c r="S113" s="15">
        <f>ROUND(M113*SIN(O113*PI()/180)*COS(N113*PI()/180)/10,3)</f>
        <v>6.3490000000000002</v>
      </c>
      <c r="T113" s="15">
        <f>Q113/10</f>
        <v>0.7944</v>
      </c>
      <c r="U113" s="15">
        <f t="shared" ref="U113:U164" si="17">R113/10</f>
        <v>-157.84690000000001</v>
      </c>
      <c r="V113" s="15">
        <f t="shared" ref="V113:V164" si="18">S113/10</f>
        <v>0.63490000000000002</v>
      </c>
    </row>
    <row r="114" spans="1:22" x14ac:dyDescent="0.3">
      <c r="A114" t="s">
        <v>11</v>
      </c>
      <c r="B114" t="s">
        <v>14</v>
      </c>
      <c r="C114">
        <v>31.934251659581999</v>
      </c>
      <c r="D114">
        <v>50.904059245292899</v>
      </c>
      <c r="E114">
        <v>1093.3073177414401</v>
      </c>
      <c r="F114">
        <v>1139.3884653732</v>
      </c>
      <c r="G114">
        <v>63.829228700097801</v>
      </c>
      <c r="H114">
        <v>1580.38006077302</v>
      </c>
      <c r="I114">
        <v>6.9511524609996798</v>
      </c>
      <c r="J114">
        <v>-2.2847442611909901</v>
      </c>
      <c r="K114">
        <v>-0.77602516454243597</v>
      </c>
      <c r="L114">
        <v>7.3580426698348402</v>
      </c>
      <c r="M114">
        <v>1580.38006077302</v>
      </c>
      <c r="N114">
        <v>-7.0864328104820702</v>
      </c>
      <c r="O114">
        <v>2.3147219531271102</v>
      </c>
      <c r="Q114" s="15">
        <f t="shared" si="15"/>
        <v>7.8739999999999997</v>
      </c>
      <c r="R114" s="15">
        <f t="shared" si="16"/>
        <v>-1579.0909999999999</v>
      </c>
      <c r="S114" s="15">
        <f t="shared" ref="S114:S164" si="19">ROUND(M114*SIN(O114*PI()/180)*COS(N114*PI()/180)/10,3)</f>
        <v>6.3339999999999996</v>
      </c>
      <c r="T114" s="15">
        <f t="shared" ref="T114:T164" si="20">Q114/10</f>
        <v>0.78739999999999999</v>
      </c>
      <c r="U114" s="15">
        <f t="shared" si="17"/>
        <v>-157.9091</v>
      </c>
      <c r="V114" s="15">
        <f t="shared" si="18"/>
        <v>0.63339999999999996</v>
      </c>
    </row>
    <row r="115" spans="1:22" x14ac:dyDescent="0.3">
      <c r="A115" t="s">
        <v>11</v>
      </c>
      <c r="B115" t="s">
        <v>15</v>
      </c>
      <c r="C115">
        <v>31.934251659581999</v>
      </c>
      <c r="D115">
        <v>50.904059245292899</v>
      </c>
      <c r="E115">
        <v>1091.7825696407201</v>
      </c>
      <c r="F115">
        <v>1139.8115171491399</v>
      </c>
      <c r="G115">
        <v>63.974880319449298</v>
      </c>
      <c r="H115">
        <v>1579.63674916387</v>
      </c>
      <c r="I115">
        <v>6.9515135522374996</v>
      </c>
      <c r="J115">
        <v>-2.2843665965097402</v>
      </c>
      <c r="K115">
        <v>-0.77427718778761101</v>
      </c>
      <c r="L115">
        <v>7.3580823981333197</v>
      </c>
      <c r="M115">
        <v>1579.63674916387</v>
      </c>
      <c r="N115">
        <v>-7.1370035461543404</v>
      </c>
      <c r="O115">
        <v>2.3210990882259201</v>
      </c>
      <c r="Q115" s="15">
        <f t="shared" si="15"/>
        <v>7.9480000000000004</v>
      </c>
      <c r="R115" s="15">
        <f t="shared" si="16"/>
        <v>-1578.3409999999999</v>
      </c>
      <c r="S115" s="15">
        <f t="shared" si="19"/>
        <v>6.3479999999999999</v>
      </c>
      <c r="T115" s="15">
        <f t="shared" si="20"/>
        <v>0.79480000000000006</v>
      </c>
      <c r="U115" s="15">
        <f t="shared" si="17"/>
        <v>-157.83409999999998</v>
      </c>
      <c r="V115" s="15">
        <f t="shared" si="18"/>
        <v>0.63480000000000003</v>
      </c>
    </row>
    <row r="116" spans="1:22" x14ac:dyDescent="0.3">
      <c r="A116" t="s">
        <v>11</v>
      </c>
      <c r="B116" t="s">
        <v>16</v>
      </c>
      <c r="C116">
        <v>31.934251659581999</v>
      </c>
      <c r="D116">
        <v>50.904059245292899</v>
      </c>
      <c r="E116">
        <v>1093.5264886504999</v>
      </c>
      <c r="F116">
        <v>1139.35554864552</v>
      </c>
      <c r="G116">
        <v>63.798892390857802</v>
      </c>
      <c r="H116">
        <v>1580.5067371827099</v>
      </c>
      <c r="I116">
        <v>6.9511167013926602</v>
      </c>
      <c r="J116">
        <v>-2.2847479863759701</v>
      </c>
      <c r="K116">
        <v>-0.77626992980447695</v>
      </c>
      <c r="L116">
        <v>7.3580358630240204</v>
      </c>
      <c r="M116">
        <v>1580.5067371827099</v>
      </c>
      <c r="N116">
        <v>-7.0798683787362204</v>
      </c>
      <c r="O116">
        <v>2.31343569397694</v>
      </c>
      <c r="Q116" s="15">
        <f t="shared" si="15"/>
        <v>7.8630000000000004</v>
      </c>
      <c r="R116" s="15">
        <f t="shared" si="16"/>
        <v>-1579.2190000000001</v>
      </c>
      <c r="S116" s="15">
        <f t="shared" si="19"/>
        <v>6.3310000000000004</v>
      </c>
      <c r="T116" s="15">
        <f t="shared" si="20"/>
        <v>0.7863</v>
      </c>
      <c r="U116" s="15">
        <f t="shared" si="17"/>
        <v>-157.92189999999999</v>
      </c>
      <c r="V116" s="15">
        <f t="shared" si="18"/>
        <v>0.6331</v>
      </c>
    </row>
    <row r="117" spans="1:22" x14ac:dyDescent="0.3">
      <c r="A117" t="s">
        <v>11</v>
      </c>
      <c r="B117" t="s">
        <v>17</v>
      </c>
      <c r="C117">
        <v>31.934251659581999</v>
      </c>
      <c r="D117">
        <v>50.904059245292899</v>
      </c>
      <c r="E117">
        <v>1095.15622231254</v>
      </c>
      <c r="F117">
        <v>1138.89129361341</v>
      </c>
      <c r="G117">
        <v>63.591662986573603</v>
      </c>
      <c r="H117">
        <v>1581.2920127350601</v>
      </c>
      <c r="I117">
        <v>6.9507877550142902</v>
      </c>
      <c r="J117">
        <v>-2.2851642451198799</v>
      </c>
      <c r="K117">
        <v>-0.77812093012281303</v>
      </c>
      <c r="L117">
        <v>7.3580498927586904</v>
      </c>
      <c r="M117">
        <v>1581.2920127350601</v>
      </c>
      <c r="N117">
        <v>-7.0255729744902702</v>
      </c>
      <c r="O117">
        <v>2.3047714586933901</v>
      </c>
      <c r="Q117" s="15">
        <f t="shared" si="15"/>
        <v>7.7779999999999996</v>
      </c>
      <c r="R117" s="15">
        <f t="shared" si="16"/>
        <v>-1580.0129999999999</v>
      </c>
      <c r="S117" s="15">
        <f t="shared" si="19"/>
        <v>6.3109999999999999</v>
      </c>
      <c r="T117" s="15">
        <f t="shared" si="20"/>
        <v>0.77779999999999994</v>
      </c>
      <c r="U117" s="15">
        <f t="shared" si="17"/>
        <v>-158.00129999999999</v>
      </c>
      <c r="V117" s="15">
        <f t="shared" si="18"/>
        <v>0.63109999999999999</v>
      </c>
    </row>
    <row r="118" spans="1:22" x14ac:dyDescent="0.3">
      <c r="A118" t="s">
        <v>11</v>
      </c>
      <c r="B118" t="s">
        <v>18</v>
      </c>
      <c r="C118">
        <v>31.934251659581999</v>
      </c>
      <c r="D118">
        <v>50.904059245292899</v>
      </c>
      <c r="E118">
        <v>1092.0949226928701</v>
      </c>
      <c r="F118">
        <v>1139.7387879568901</v>
      </c>
      <c r="G118">
        <v>63.979643239178102</v>
      </c>
      <c r="H118">
        <v>1579.8003733681101</v>
      </c>
      <c r="I118">
        <v>6.9513984278337704</v>
      </c>
      <c r="J118">
        <v>-2.28445040501181</v>
      </c>
      <c r="K118">
        <v>-0.77461665220628495</v>
      </c>
      <c r="L118">
        <v>7.3580353840766302</v>
      </c>
      <c r="M118">
        <v>1579.8003733681101</v>
      </c>
      <c r="N118">
        <v>-7.1269898934868401</v>
      </c>
      <c r="O118">
        <v>2.3210314362570901</v>
      </c>
      <c r="Q118" s="15">
        <f t="shared" si="15"/>
        <v>7.9379999999999997</v>
      </c>
      <c r="R118" s="15">
        <f t="shared" si="16"/>
        <v>-1578.5039999999999</v>
      </c>
      <c r="S118" s="15">
        <f t="shared" si="19"/>
        <v>6.3490000000000002</v>
      </c>
      <c r="T118" s="15">
        <f t="shared" si="20"/>
        <v>0.79379999999999995</v>
      </c>
      <c r="U118" s="15">
        <f t="shared" si="17"/>
        <v>-157.85039999999998</v>
      </c>
      <c r="V118" s="15">
        <f t="shared" si="18"/>
        <v>0.63490000000000002</v>
      </c>
    </row>
    <row r="119" spans="1:22" x14ac:dyDescent="0.3">
      <c r="A119" t="s">
        <v>11</v>
      </c>
      <c r="B119" t="s">
        <v>19</v>
      </c>
      <c r="C119">
        <v>31.934251659581999</v>
      </c>
      <c r="D119">
        <v>50.904059245292899</v>
      </c>
      <c r="E119">
        <v>1087.43138485602</v>
      </c>
      <c r="F119">
        <v>1141.0314651871299</v>
      </c>
      <c r="G119">
        <v>64.513351158002706</v>
      </c>
      <c r="H119">
        <v>1577.5366220137701</v>
      </c>
      <c r="I119">
        <v>6.95240450907301</v>
      </c>
      <c r="J119">
        <v>-2.2832676314162801</v>
      </c>
      <c r="K119">
        <v>-0.76933062412769204</v>
      </c>
      <c r="L119">
        <v>7.3580642253022503</v>
      </c>
      <c r="M119">
        <v>1577.5366220137701</v>
      </c>
      <c r="N119">
        <v>-7.2818997440627697</v>
      </c>
      <c r="O119">
        <v>2.3437641715785502</v>
      </c>
      <c r="Q119" s="15">
        <f t="shared" si="15"/>
        <v>8.1769999999999996</v>
      </c>
      <c r="R119" s="15">
        <f t="shared" si="16"/>
        <v>-1576.2170000000001</v>
      </c>
      <c r="S119" s="15">
        <f t="shared" si="19"/>
        <v>6.399</v>
      </c>
      <c r="T119" s="15">
        <f t="shared" si="20"/>
        <v>0.81769999999999998</v>
      </c>
      <c r="U119" s="15">
        <f t="shared" si="17"/>
        <v>-157.6217</v>
      </c>
      <c r="V119" s="15">
        <f t="shared" si="18"/>
        <v>0.63990000000000002</v>
      </c>
    </row>
    <row r="120" spans="1:22" x14ac:dyDescent="0.3">
      <c r="A120" t="s">
        <v>11</v>
      </c>
      <c r="B120" t="s">
        <v>20</v>
      </c>
      <c r="C120">
        <v>31.934251659581999</v>
      </c>
      <c r="D120">
        <v>50.904059245292899</v>
      </c>
      <c r="E120">
        <v>1088.89327535287</v>
      </c>
      <c r="F120">
        <v>1140.64771151283</v>
      </c>
      <c r="G120">
        <v>64.3460854033749</v>
      </c>
      <c r="H120">
        <v>1578.2604935798399</v>
      </c>
      <c r="I120">
        <v>6.9521008380167704</v>
      </c>
      <c r="J120">
        <v>-2.28358898047117</v>
      </c>
      <c r="K120">
        <v>-0.77098639209619602</v>
      </c>
      <c r="L120">
        <v>7.3580503335109304</v>
      </c>
      <c r="M120">
        <v>1578.2604935798399</v>
      </c>
      <c r="N120">
        <v>-7.2338299639647996</v>
      </c>
      <c r="O120">
        <v>2.3366112661387</v>
      </c>
      <c r="Q120" s="15">
        <f t="shared" si="15"/>
        <v>8.1020000000000003</v>
      </c>
      <c r="R120" s="15">
        <f t="shared" si="16"/>
        <v>-1576.9480000000001</v>
      </c>
      <c r="S120" s="15">
        <f t="shared" si="19"/>
        <v>6.383</v>
      </c>
      <c r="T120" s="15">
        <f t="shared" si="20"/>
        <v>0.81020000000000003</v>
      </c>
      <c r="U120" s="15">
        <f t="shared" si="17"/>
        <v>-157.69480000000001</v>
      </c>
      <c r="V120" s="15">
        <f t="shared" si="18"/>
        <v>0.63829999999999998</v>
      </c>
    </row>
    <row r="121" spans="1:22" x14ac:dyDescent="0.3">
      <c r="A121" t="s">
        <v>11</v>
      </c>
      <c r="B121" t="s">
        <v>21</v>
      </c>
      <c r="C121">
        <v>31.934251659581999</v>
      </c>
      <c r="D121">
        <v>50.904059245292899</v>
      </c>
      <c r="E121">
        <v>1089.65724452688</v>
      </c>
      <c r="F121">
        <v>1140.4468244565001</v>
      </c>
      <c r="G121">
        <v>64.251459287699205</v>
      </c>
      <c r="H121">
        <v>1578.6386920329301</v>
      </c>
      <c r="I121">
        <v>6.9519455012010303</v>
      </c>
      <c r="J121">
        <v>-2.28377412706373</v>
      </c>
      <c r="K121">
        <v>-0.77185608187746502</v>
      </c>
      <c r="L121">
        <v>7.3580522100788501</v>
      </c>
      <c r="M121">
        <v>1578.6386920329301</v>
      </c>
      <c r="N121">
        <v>-7.2087183624423696</v>
      </c>
      <c r="O121">
        <v>2.3326139152999001</v>
      </c>
      <c r="Q121" s="15">
        <f t="shared" si="15"/>
        <v>8.0630000000000006</v>
      </c>
      <c r="R121" s="15">
        <f t="shared" si="16"/>
        <v>-1577.3309999999999</v>
      </c>
      <c r="S121" s="15">
        <f t="shared" si="19"/>
        <v>6.3739999999999997</v>
      </c>
      <c r="T121" s="15">
        <f t="shared" si="20"/>
        <v>0.80630000000000002</v>
      </c>
      <c r="U121" s="15">
        <f t="shared" si="17"/>
        <v>-157.73309999999998</v>
      </c>
      <c r="V121" s="15">
        <f t="shared" si="18"/>
        <v>0.63739999999999997</v>
      </c>
    </row>
    <row r="122" spans="1:22" x14ac:dyDescent="0.3">
      <c r="A122" t="s">
        <v>11</v>
      </c>
      <c r="B122" t="s">
        <v>22</v>
      </c>
      <c r="C122">
        <v>31.934251659581999</v>
      </c>
      <c r="D122">
        <v>50.904059245292899</v>
      </c>
      <c r="E122">
        <v>1090.6365672357799</v>
      </c>
      <c r="F122">
        <v>1140.17058799234</v>
      </c>
      <c r="G122">
        <v>64.139036213169405</v>
      </c>
      <c r="H122">
        <v>1579.1107964550799</v>
      </c>
      <c r="I122">
        <v>6.9517322065454996</v>
      </c>
      <c r="J122">
        <v>-2.2840223759853702</v>
      </c>
      <c r="K122">
        <v>-0.77297780199613397</v>
      </c>
      <c r="L122">
        <v>7.3580454991731701</v>
      </c>
      <c r="M122">
        <v>1579.1107964550799</v>
      </c>
      <c r="N122">
        <v>-7.1760759820332298</v>
      </c>
      <c r="O122">
        <v>2.3278336662733401</v>
      </c>
      <c r="Q122" s="15">
        <f t="shared" si="15"/>
        <v>8.0120000000000005</v>
      </c>
      <c r="R122" s="15">
        <f t="shared" si="16"/>
        <v>-1577.808</v>
      </c>
      <c r="S122" s="15">
        <f t="shared" si="19"/>
        <v>6.3639999999999999</v>
      </c>
      <c r="T122" s="15">
        <f t="shared" si="20"/>
        <v>0.80120000000000002</v>
      </c>
      <c r="U122" s="15">
        <f t="shared" si="17"/>
        <v>-157.7808</v>
      </c>
      <c r="V122" s="15">
        <f t="shared" si="18"/>
        <v>0.63639999999999997</v>
      </c>
    </row>
    <row r="123" spans="1:22" x14ac:dyDescent="0.3">
      <c r="A123" t="s">
        <v>11</v>
      </c>
      <c r="B123" t="s">
        <v>23</v>
      </c>
      <c r="C123">
        <v>31.934251659581999</v>
      </c>
      <c r="D123">
        <v>50.904059245292899</v>
      </c>
      <c r="E123">
        <v>1088.0769876495001</v>
      </c>
      <c r="F123">
        <v>1140.86076572042</v>
      </c>
      <c r="G123">
        <v>64.433064825956706</v>
      </c>
      <c r="H123">
        <v>1577.8550116076699</v>
      </c>
      <c r="I123">
        <v>6.9522715229224001</v>
      </c>
      <c r="J123">
        <v>-2.2834327527829799</v>
      </c>
      <c r="K123">
        <v>-0.77006502692807299</v>
      </c>
      <c r="L123">
        <v>7.3580666353749198</v>
      </c>
      <c r="M123">
        <v>1577.8550116076699</v>
      </c>
      <c r="N123">
        <v>-7.2606348425434302</v>
      </c>
      <c r="O123">
        <v>2.3403731378625801</v>
      </c>
      <c r="Q123" s="15">
        <f t="shared" si="15"/>
        <v>8.1430000000000007</v>
      </c>
      <c r="R123" s="15">
        <f t="shared" si="16"/>
        <v>-1576.539</v>
      </c>
      <c r="S123" s="15">
        <f t="shared" si="19"/>
        <v>6.3920000000000003</v>
      </c>
      <c r="T123" s="15">
        <f t="shared" si="20"/>
        <v>0.81430000000000002</v>
      </c>
      <c r="U123" s="15">
        <f t="shared" si="17"/>
        <v>-157.65389999999999</v>
      </c>
      <c r="V123" s="15">
        <f t="shared" si="18"/>
        <v>0.63919999999999999</v>
      </c>
    </row>
    <row r="124" spans="1:22" x14ac:dyDescent="0.3">
      <c r="A124" t="s">
        <v>11</v>
      </c>
      <c r="B124" t="s">
        <v>24</v>
      </c>
      <c r="C124">
        <v>31.934251659581999</v>
      </c>
      <c r="D124">
        <v>50.904059245292899</v>
      </c>
      <c r="E124">
        <v>1103.40773703072</v>
      </c>
      <c r="F124">
        <v>1136.5947989516401</v>
      </c>
      <c r="G124">
        <v>62.641649310821599</v>
      </c>
      <c r="H124">
        <v>1585.3328821959001</v>
      </c>
      <c r="I124">
        <v>6.9489943613600502</v>
      </c>
      <c r="J124">
        <v>-2.2871863461124402</v>
      </c>
      <c r="K124">
        <v>-0.78752133003758795</v>
      </c>
      <c r="L124">
        <v>7.3579843613126199</v>
      </c>
      <c r="M124">
        <v>1585.3328821959001</v>
      </c>
      <c r="N124">
        <v>-6.7528705495184802</v>
      </c>
      <c r="O124">
        <v>2.2645318005746802</v>
      </c>
      <c r="Q124" s="15">
        <f t="shared" si="15"/>
        <v>7.3659999999999997</v>
      </c>
      <c r="R124" s="15">
        <f t="shared" si="16"/>
        <v>-1584.095</v>
      </c>
      <c r="S124" s="15">
        <f t="shared" si="19"/>
        <v>6.2210000000000001</v>
      </c>
      <c r="T124" s="15">
        <f t="shared" si="20"/>
        <v>0.73659999999999992</v>
      </c>
      <c r="U124" s="15">
        <f t="shared" si="17"/>
        <v>-158.40950000000001</v>
      </c>
      <c r="V124" s="15">
        <f t="shared" si="18"/>
        <v>0.62209999999999999</v>
      </c>
    </row>
    <row r="125" spans="1:22" x14ac:dyDescent="0.3">
      <c r="A125" t="s">
        <v>11</v>
      </c>
      <c r="B125" t="s">
        <v>25</v>
      </c>
      <c r="C125">
        <v>31.934251659581999</v>
      </c>
      <c r="D125">
        <v>50.904059245292899</v>
      </c>
      <c r="E125">
        <v>1085.6016466319199</v>
      </c>
      <c r="F125">
        <v>1141.5670787859799</v>
      </c>
      <c r="G125">
        <v>64.728455211924398</v>
      </c>
      <c r="H125">
        <v>1576.6724781805599</v>
      </c>
      <c r="I125">
        <v>6.9527933551691898</v>
      </c>
      <c r="J125">
        <v>-2.2827866257027498</v>
      </c>
      <c r="K125">
        <v>-0.76724382514368905</v>
      </c>
      <c r="L125">
        <v>7.3580645081022098</v>
      </c>
      <c r="M125">
        <v>1576.6724781805599</v>
      </c>
      <c r="N125">
        <v>-7.3435139019095104</v>
      </c>
      <c r="O125">
        <v>2.3528728482225301</v>
      </c>
      <c r="Q125" s="15">
        <f t="shared" si="15"/>
        <v>8.2729999999999997</v>
      </c>
      <c r="R125" s="15">
        <f t="shared" si="16"/>
        <v>-1575.3430000000001</v>
      </c>
      <c r="S125" s="15">
        <f t="shared" si="19"/>
        <v>6.42</v>
      </c>
      <c r="T125" s="15">
        <f t="shared" si="20"/>
        <v>0.82729999999999992</v>
      </c>
      <c r="U125" s="15">
        <f t="shared" si="17"/>
        <v>-157.5343</v>
      </c>
      <c r="V125" s="15">
        <f t="shared" si="18"/>
        <v>0.64200000000000002</v>
      </c>
    </row>
    <row r="126" spans="1:22" x14ac:dyDescent="0.3">
      <c r="A126" t="s">
        <v>11</v>
      </c>
      <c r="B126" t="s">
        <v>26</v>
      </c>
      <c r="C126">
        <v>31.934251659581999</v>
      </c>
      <c r="D126">
        <v>50.904059245292899</v>
      </c>
      <c r="E126">
        <v>1089.58375451758</v>
      </c>
      <c r="F126">
        <v>1140.43893841518</v>
      </c>
      <c r="G126">
        <v>64.259578948140899</v>
      </c>
      <c r="H126">
        <v>1578.5825996281501</v>
      </c>
      <c r="I126">
        <v>6.9519501366113898</v>
      </c>
      <c r="J126">
        <v>-2.2838029436026099</v>
      </c>
      <c r="K126">
        <v>-0.77177817591840103</v>
      </c>
      <c r="L126">
        <v>7.3580573618288003</v>
      </c>
      <c r="M126">
        <v>1578.5825996281501</v>
      </c>
      <c r="N126">
        <v>-7.2104506365260699</v>
      </c>
      <c r="O126">
        <v>2.3329918001330001</v>
      </c>
      <c r="Q126" s="15">
        <f t="shared" si="15"/>
        <v>8.0649999999999995</v>
      </c>
      <c r="R126" s="15">
        <f t="shared" si="16"/>
        <v>-1577.2739999999999</v>
      </c>
      <c r="S126" s="15">
        <f t="shared" si="19"/>
        <v>6.375</v>
      </c>
      <c r="T126" s="15">
        <f t="shared" si="20"/>
        <v>0.80649999999999999</v>
      </c>
      <c r="U126" s="15">
        <f t="shared" si="17"/>
        <v>-157.72739999999999</v>
      </c>
      <c r="V126" s="15">
        <f t="shared" si="18"/>
        <v>0.63749999999999996</v>
      </c>
    </row>
    <row r="127" spans="1:22" x14ac:dyDescent="0.3">
      <c r="A127" t="s">
        <v>11</v>
      </c>
      <c r="B127" t="s">
        <v>27</v>
      </c>
      <c r="C127">
        <v>31.934251659581999</v>
      </c>
      <c r="D127">
        <v>50.904059245292899</v>
      </c>
      <c r="E127">
        <v>1084.07795130921</v>
      </c>
      <c r="F127">
        <v>1141.9689417530701</v>
      </c>
      <c r="G127">
        <v>64.899246163766605</v>
      </c>
      <c r="H127">
        <v>1575.9219462257799</v>
      </c>
      <c r="I127">
        <v>6.95311370353234</v>
      </c>
      <c r="J127">
        <v>-2.28244528030609</v>
      </c>
      <c r="K127">
        <v>-0.76551327173041195</v>
      </c>
      <c r="L127">
        <v>7.3580810814393898</v>
      </c>
      <c r="M127">
        <v>1575.9219462257799</v>
      </c>
      <c r="N127">
        <v>-7.3937681871475904</v>
      </c>
      <c r="O127">
        <v>2.3602087366661002</v>
      </c>
      <c r="Q127" s="15">
        <f t="shared" si="15"/>
        <v>8.3520000000000003</v>
      </c>
      <c r="R127" s="15">
        <f t="shared" si="16"/>
        <v>-1574.585</v>
      </c>
      <c r="S127" s="15">
        <f t="shared" si="19"/>
        <v>6.4359999999999999</v>
      </c>
      <c r="T127" s="15">
        <f t="shared" si="20"/>
        <v>0.83520000000000005</v>
      </c>
      <c r="U127" s="15">
        <f t="shared" si="17"/>
        <v>-157.45850000000002</v>
      </c>
      <c r="V127" s="15">
        <f t="shared" si="18"/>
        <v>0.64359999999999995</v>
      </c>
    </row>
    <row r="128" spans="1:22" x14ac:dyDescent="0.3">
      <c r="A128" t="s">
        <v>11</v>
      </c>
      <c r="B128" t="s">
        <v>28</v>
      </c>
      <c r="C128">
        <v>31.934251659581999</v>
      </c>
      <c r="D128">
        <v>50.904059245292899</v>
      </c>
      <c r="E128">
        <v>1086.7077280302001</v>
      </c>
      <c r="F128">
        <v>1141.25639256924</v>
      </c>
      <c r="G128">
        <v>64.594294170272903</v>
      </c>
      <c r="H128">
        <v>1577.2039381703601</v>
      </c>
      <c r="I128">
        <v>6.95257104144879</v>
      </c>
      <c r="J128">
        <v>-2.2830597588763002</v>
      </c>
      <c r="K128">
        <v>-0.76849826933468801</v>
      </c>
      <c r="L128">
        <v>7.3580700960892598</v>
      </c>
      <c r="M128">
        <v>1577.2039381703601</v>
      </c>
      <c r="N128">
        <v>-7.3065881032393802</v>
      </c>
      <c r="O128">
        <v>2.34720174239978</v>
      </c>
      <c r="Q128" s="15">
        <f t="shared" si="15"/>
        <v>8.2149999999999999</v>
      </c>
      <c r="R128" s="15">
        <f t="shared" si="16"/>
        <v>-1575.8810000000001</v>
      </c>
      <c r="S128" s="15">
        <f t="shared" si="19"/>
        <v>6.407</v>
      </c>
      <c r="T128" s="15">
        <f t="shared" si="20"/>
        <v>0.82150000000000001</v>
      </c>
      <c r="U128" s="15">
        <f t="shared" si="17"/>
        <v>-157.5881</v>
      </c>
      <c r="V128" s="15">
        <f t="shared" si="18"/>
        <v>0.64070000000000005</v>
      </c>
    </row>
    <row r="129" spans="1:22" x14ac:dyDescent="0.3">
      <c r="A129" t="s">
        <v>11</v>
      </c>
      <c r="B129" t="s">
        <v>29</v>
      </c>
      <c r="C129">
        <v>31.934251659581999</v>
      </c>
      <c r="D129">
        <v>50.904059245292899</v>
      </c>
      <c r="E129">
        <v>1085.5778867168599</v>
      </c>
      <c r="F129">
        <v>1141.5423482343001</v>
      </c>
      <c r="G129">
        <v>64.707362885131602</v>
      </c>
      <c r="H129">
        <v>1576.63734693571</v>
      </c>
      <c r="I129">
        <v>6.9528149196296702</v>
      </c>
      <c r="J129">
        <v>-2.28282899683412</v>
      </c>
      <c r="K129">
        <v>-0.76722877181611004</v>
      </c>
      <c r="L129">
        <v>7.3580964606149397</v>
      </c>
      <c r="M129">
        <v>1576.63734693571</v>
      </c>
      <c r="N129">
        <v>-7.3435202743421399</v>
      </c>
      <c r="O129">
        <v>2.3521581531948601</v>
      </c>
      <c r="Q129" s="15">
        <f t="shared" si="15"/>
        <v>8.2710000000000008</v>
      </c>
      <c r="R129" s="15">
        <f t="shared" si="16"/>
        <v>-1575.309</v>
      </c>
      <c r="S129" s="15">
        <f t="shared" si="19"/>
        <v>6.4180000000000001</v>
      </c>
      <c r="T129" s="15">
        <f t="shared" si="20"/>
        <v>0.82710000000000006</v>
      </c>
      <c r="U129" s="15">
        <f t="shared" si="17"/>
        <v>-157.5309</v>
      </c>
      <c r="V129" s="15">
        <f t="shared" si="18"/>
        <v>0.64180000000000004</v>
      </c>
    </row>
    <row r="130" spans="1:22" x14ac:dyDescent="0.3">
      <c r="A130" t="s">
        <v>11</v>
      </c>
      <c r="B130" t="s">
        <v>30</v>
      </c>
      <c r="C130">
        <v>31.934251659581999</v>
      </c>
      <c r="D130">
        <v>50.904059245292899</v>
      </c>
      <c r="E130">
        <v>1083.4648600992</v>
      </c>
      <c r="F130">
        <v>1142.1502083764501</v>
      </c>
      <c r="G130">
        <v>64.960642494741705</v>
      </c>
      <c r="H130">
        <v>1575.6341855384701</v>
      </c>
      <c r="I130">
        <v>6.9532629758479603</v>
      </c>
      <c r="J130">
        <v>-2.28226107867776</v>
      </c>
      <c r="K130">
        <v>-0.76480947585644898</v>
      </c>
      <c r="L130">
        <v>7.3580918162866897</v>
      </c>
      <c r="M130">
        <v>1575.6341855384701</v>
      </c>
      <c r="N130">
        <v>-7.4144928660143696</v>
      </c>
      <c r="O130">
        <v>2.3628745211262401</v>
      </c>
      <c r="Q130" s="15">
        <f t="shared" si="15"/>
        <v>8.3829999999999991</v>
      </c>
      <c r="R130" s="15">
        <f t="shared" si="16"/>
        <v>-1574.2950000000001</v>
      </c>
      <c r="S130" s="15">
        <f t="shared" si="19"/>
        <v>6.4420000000000002</v>
      </c>
      <c r="T130" s="15">
        <f t="shared" si="20"/>
        <v>0.83829999999999993</v>
      </c>
      <c r="U130" s="15">
        <f t="shared" si="17"/>
        <v>-157.42950000000002</v>
      </c>
      <c r="V130" s="15">
        <f t="shared" si="18"/>
        <v>0.64419999999999999</v>
      </c>
    </row>
    <row r="131" spans="1:22" x14ac:dyDescent="0.3">
      <c r="A131" t="s">
        <v>11</v>
      </c>
      <c r="B131" t="s">
        <v>31</v>
      </c>
      <c r="C131">
        <v>31.934251659581999</v>
      </c>
      <c r="D131">
        <v>50.904059245292899</v>
      </c>
      <c r="E131">
        <v>1080.42948561555</v>
      </c>
      <c r="F131">
        <v>1142.97555575655</v>
      </c>
      <c r="G131">
        <v>65.3195447602115</v>
      </c>
      <c r="H131">
        <v>1574.16251936456</v>
      </c>
      <c r="I131">
        <v>6.9538849034462498</v>
      </c>
      <c r="J131">
        <v>-2.28155090689356</v>
      </c>
      <c r="K131">
        <v>-0.76135604547922797</v>
      </c>
      <c r="L131">
        <v>7.3581011693990996</v>
      </c>
      <c r="M131">
        <v>1574.16251936456</v>
      </c>
      <c r="N131">
        <v>-7.5154080269159502</v>
      </c>
      <c r="O131">
        <v>2.37815918942945</v>
      </c>
      <c r="Q131" s="15">
        <f t="shared" si="15"/>
        <v>8.5429999999999993</v>
      </c>
      <c r="R131" s="15">
        <f t="shared" si="16"/>
        <v>-1572.807</v>
      </c>
      <c r="S131" s="15">
        <f t="shared" si="19"/>
        <v>6.476</v>
      </c>
      <c r="T131" s="15">
        <f t="shared" si="20"/>
        <v>0.85429999999999995</v>
      </c>
      <c r="U131" s="15">
        <f t="shared" si="17"/>
        <v>-157.2807</v>
      </c>
      <c r="V131" s="15">
        <f t="shared" si="18"/>
        <v>0.64759999999999995</v>
      </c>
    </row>
    <row r="132" spans="1:22" x14ac:dyDescent="0.3">
      <c r="A132" t="s">
        <v>11</v>
      </c>
      <c r="B132" t="s">
        <v>32</v>
      </c>
      <c r="C132">
        <v>31.934251659581999</v>
      </c>
      <c r="D132">
        <v>50.904059245292899</v>
      </c>
      <c r="E132">
        <v>1076.73980931149</v>
      </c>
      <c r="F132">
        <v>1144.0372956218</v>
      </c>
      <c r="G132">
        <v>65.746003304307095</v>
      </c>
      <c r="H132">
        <v>1572.4224901979401</v>
      </c>
      <c r="I132">
        <v>6.9546699620394401</v>
      </c>
      <c r="J132">
        <v>-2.2805873208023701</v>
      </c>
      <c r="K132">
        <v>-0.75712541437110403</v>
      </c>
      <c r="L132">
        <v>7.3581078887024303</v>
      </c>
      <c r="M132">
        <v>1572.4224901979401</v>
      </c>
      <c r="N132">
        <v>-7.6397950338275296</v>
      </c>
      <c r="O132">
        <v>2.3963451229741701</v>
      </c>
      <c r="Q132" s="15">
        <f t="shared" si="15"/>
        <v>8.7409999999999997</v>
      </c>
      <c r="R132" s="15">
        <f t="shared" si="16"/>
        <v>-1571.047</v>
      </c>
      <c r="S132" s="15">
        <f t="shared" si="19"/>
        <v>6.516</v>
      </c>
      <c r="T132" s="15">
        <f t="shared" si="20"/>
        <v>0.87409999999999999</v>
      </c>
      <c r="U132" s="15">
        <f t="shared" si="17"/>
        <v>-157.10470000000001</v>
      </c>
      <c r="V132" s="15">
        <f t="shared" si="18"/>
        <v>0.65159999999999996</v>
      </c>
    </row>
    <row r="133" spans="1:22" x14ac:dyDescent="0.3">
      <c r="A133" t="s">
        <v>11</v>
      </c>
      <c r="B133" t="s">
        <v>8</v>
      </c>
      <c r="C133">
        <v>31.934251659581999</v>
      </c>
      <c r="D133">
        <v>50.904059245292899</v>
      </c>
      <c r="E133">
        <v>1106.2265062860899</v>
      </c>
      <c r="F133">
        <v>1135.76337400483</v>
      </c>
      <c r="G133">
        <v>62.307191641181497</v>
      </c>
      <c r="H133">
        <v>1586.68765391017</v>
      </c>
      <c r="I133">
        <v>6.9483745362307898</v>
      </c>
      <c r="J133">
        <v>-2.2879630930135102</v>
      </c>
      <c r="K133">
        <v>-0.79074302358791704</v>
      </c>
      <c r="L133">
        <v>7.3579860247275102</v>
      </c>
      <c r="M133">
        <v>1586.68765391017</v>
      </c>
      <c r="N133">
        <v>-6.6588530003019697</v>
      </c>
      <c r="O133">
        <v>2.2505105124918598</v>
      </c>
      <c r="Q133" s="15">
        <f t="shared" si="15"/>
        <v>7.2249999999999996</v>
      </c>
      <c r="R133" s="15">
        <f t="shared" si="16"/>
        <v>-1585.4639999999999</v>
      </c>
      <c r="S133" s="15">
        <f t="shared" si="19"/>
        <v>6.1890000000000001</v>
      </c>
      <c r="T133" s="15">
        <f t="shared" si="20"/>
        <v>0.72249999999999992</v>
      </c>
      <c r="U133" s="15">
        <f t="shared" si="17"/>
        <v>-158.54640000000001</v>
      </c>
      <c r="V133" s="15">
        <f t="shared" si="18"/>
        <v>0.61890000000000001</v>
      </c>
    </row>
    <row r="134" spans="1:22" x14ac:dyDescent="0.3">
      <c r="A134" t="s">
        <v>11</v>
      </c>
      <c r="B134" t="s">
        <v>33</v>
      </c>
      <c r="C134">
        <v>31.934251659581999</v>
      </c>
      <c r="D134">
        <v>50.904059245292899</v>
      </c>
      <c r="E134">
        <v>1084.4424551356601</v>
      </c>
      <c r="F134">
        <v>1141.88030690344</v>
      </c>
      <c r="G134">
        <v>64.8620539073667</v>
      </c>
      <c r="H134">
        <v>1576.1069633218599</v>
      </c>
      <c r="I134">
        <v>6.9530455868382903</v>
      </c>
      <c r="J134">
        <v>-2.28249752094785</v>
      </c>
      <c r="K134">
        <v>-0.76592433563668605</v>
      </c>
      <c r="L134">
        <v>7.3580756963831897</v>
      </c>
      <c r="M134">
        <v>1576.1069633218599</v>
      </c>
      <c r="N134">
        <v>-7.3819296939893499</v>
      </c>
      <c r="O134">
        <v>2.3585783313075601</v>
      </c>
      <c r="Q134" s="15">
        <f t="shared" si="15"/>
        <v>8.3339999999999996</v>
      </c>
      <c r="R134" s="15">
        <f t="shared" si="16"/>
        <v>-1574.7719999999999</v>
      </c>
      <c r="S134" s="15">
        <f t="shared" si="19"/>
        <v>6.4320000000000004</v>
      </c>
      <c r="T134" s="15">
        <f t="shared" si="20"/>
        <v>0.83339999999999992</v>
      </c>
      <c r="U134" s="15">
        <f t="shared" si="17"/>
        <v>-157.47719999999998</v>
      </c>
      <c r="V134" s="15">
        <f t="shared" si="18"/>
        <v>0.64319999999999999</v>
      </c>
    </row>
    <row r="135" spans="1:22" x14ac:dyDescent="0.3">
      <c r="A135" t="s">
        <v>11</v>
      </c>
      <c r="B135" t="s">
        <v>34</v>
      </c>
      <c r="C135">
        <v>31.934251659581999</v>
      </c>
      <c r="D135">
        <v>50.904059245292899</v>
      </c>
      <c r="E135">
        <v>1077.61745094361</v>
      </c>
      <c r="F135">
        <v>1143.7508722244099</v>
      </c>
      <c r="G135">
        <v>65.642912164953799</v>
      </c>
      <c r="H135">
        <v>1572.81099316154</v>
      </c>
      <c r="I135">
        <v>6.9544745299409296</v>
      </c>
      <c r="J135">
        <v>-2.2808540557129899</v>
      </c>
      <c r="K135">
        <v>-0.75815926638083497</v>
      </c>
      <c r="L135">
        <v>7.3581123044065198</v>
      </c>
      <c r="M135">
        <v>1572.81099316154</v>
      </c>
      <c r="N135">
        <v>-7.6093356652065598</v>
      </c>
      <c r="O135">
        <v>2.3919940746391299</v>
      </c>
      <c r="Q135" s="15">
        <f t="shared" si="15"/>
        <v>8.6920000000000002</v>
      </c>
      <c r="R135" s="15">
        <f t="shared" si="16"/>
        <v>-1571.441</v>
      </c>
      <c r="S135" s="15">
        <f t="shared" si="19"/>
        <v>6.5060000000000002</v>
      </c>
      <c r="T135" s="15">
        <f t="shared" si="20"/>
        <v>0.86919999999999997</v>
      </c>
      <c r="U135" s="15">
        <f t="shared" si="17"/>
        <v>-157.14410000000001</v>
      </c>
      <c r="V135" s="15">
        <f t="shared" si="18"/>
        <v>0.65060000000000007</v>
      </c>
    </row>
    <row r="136" spans="1:22" x14ac:dyDescent="0.3">
      <c r="A136" t="s">
        <v>11</v>
      </c>
      <c r="B136" t="s">
        <v>9</v>
      </c>
      <c r="C136">
        <v>31.934251659581999</v>
      </c>
      <c r="D136">
        <v>50.904059245292899</v>
      </c>
      <c r="E136">
        <v>1072.80037629508</v>
      </c>
      <c r="F136">
        <v>1145.14512122874</v>
      </c>
      <c r="G136">
        <v>66.195666137795598</v>
      </c>
      <c r="H136">
        <v>1570.55399852035</v>
      </c>
      <c r="I136">
        <v>6.9555098906948096</v>
      </c>
      <c r="J136">
        <v>-2.27956083276657</v>
      </c>
      <c r="K136">
        <v>-0.75264933461042705</v>
      </c>
      <c r="L136">
        <v>7.3581245199253198</v>
      </c>
      <c r="M136">
        <v>1570.55399852035</v>
      </c>
      <c r="N136">
        <v>-7.7722654234324997</v>
      </c>
      <c r="O136">
        <v>2.4156164819228501</v>
      </c>
      <c r="Q136" s="15">
        <f t="shared" si="15"/>
        <v>8.952</v>
      </c>
      <c r="R136" s="15">
        <f t="shared" si="16"/>
        <v>-1569.1579999999999</v>
      </c>
      <c r="S136" s="15">
        <f t="shared" si="19"/>
        <v>6.5590000000000002</v>
      </c>
      <c r="T136" s="15">
        <f t="shared" si="20"/>
        <v>0.8952</v>
      </c>
      <c r="U136" s="15">
        <f t="shared" si="17"/>
        <v>-156.91579999999999</v>
      </c>
      <c r="V136" s="15">
        <f t="shared" si="18"/>
        <v>0.65590000000000004</v>
      </c>
    </row>
    <row r="137" spans="1:22" x14ac:dyDescent="0.3">
      <c r="A137" t="s">
        <v>11</v>
      </c>
      <c r="B137" t="s">
        <v>35</v>
      </c>
      <c r="C137">
        <v>31.934251659581999</v>
      </c>
      <c r="D137">
        <v>50.904059245292899</v>
      </c>
      <c r="E137">
        <v>1077.3576880763301</v>
      </c>
      <c r="F137">
        <v>1143.8207884207</v>
      </c>
      <c r="G137">
        <v>65.677786342844399</v>
      </c>
      <c r="H137">
        <v>1572.6853327030899</v>
      </c>
      <c r="I137">
        <v>6.9545237276732497</v>
      </c>
      <c r="J137">
        <v>-2.2808037175501501</v>
      </c>
      <c r="K137">
        <v>-0.75787715684502299</v>
      </c>
      <c r="L137">
        <v>7.3581141375782098</v>
      </c>
      <c r="M137">
        <v>1572.6853327030899</v>
      </c>
      <c r="N137">
        <v>-7.6179779041038298</v>
      </c>
      <c r="O137">
        <v>2.3934569488485402</v>
      </c>
      <c r="Q137" s="15">
        <f t="shared" si="15"/>
        <v>8.7070000000000007</v>
      </c>
      <c r="R137" s="15">
        <f t="shared" si="16"/>
        <v>-1571.3130000000001</v>
      </c>
      <c r="S137" s="15">
        <f t="shared" si="19"/>
        <v>6.51</v>
      </c>
      <c r="T137" s="15">
        <f t="shared" si="20"/>
        <v>0.87070000000000003</v>
      </c>
      <c r="U137" s="15">
        <f t="shared" si="17"/>
        <v>-157.13130000000001</v>
      </c>
      <c r="V137" s="15">
        <f t="shared" si="18"/>
        <v>0.65100000000000002</v>
      </c>
    </row>
    <row r="138" spans="1:22" x14ac:dyDescent="0.3">
      <c r="A138" t="s">
        <v>11</v>
      </c>
      <c r="B138" t="s">
        <v>36</v>
      </c>
      <c r="C138">
        <v>31.934251659581999</v>
      </c>
      <c r="D138">
        <v>50.904059245292899</v>
      </c>
      <c r="E138">
        <v>1081.49390794328</v>
      </c>
      <c r="F138">
        <v>1142.7051310304</v>
      </c>
      <c r="G138">
        <v>65.197116758077001</v>
      </c>
      <c r="H138">
        <v>1574.69195509319</v>
      </c>
      <c r="I138">
        <v>6.9536695320992497</v>
      </c>
      <c r="J138">
        <v>-2.28176901236484</v>
      </c>
      <c r="K138">
        <v>-0.76256342467011495</v>
      </c>
      <c r="L138">
        <v>7.35809029328116</v>
      </c>
      <c r="M138">
        <v>1574.69195509319</v>
      </c>
      <c r="N138">
        <v>-7.4804737957261302</v>
      </c>
      <c r="O138">
        <v>2.3729007356969598</v>
      </c>
      <c r="Q138" s="15">
        <f t="shared" si="15"/>
        <v>8.4879999999999995</v>
      </c>
      <c r="R138" s="15">
        <f t="shared" si="16"/>
        <v>-1573.3420000000001</v>
      </c>
      <c r="S138" s="15">
        <f t="shared" si="19"/>
        <v>6.4640000000000004</v>
      </c>
      <c r="T138" s="15">
        <f t="shared" si="20"/>
        <v>0.8488</v>
      </c>
      <c r="U138" s="15">
        <f t="shared" si="17"/>
        <v>-157.33420000000001</v>
      </c>
      <c r="V138" s="15">
        <f t="shared" si="18"/>
        <v>0.64640000000000009</v>
      </c>
    </row>
    <row r="139" spans="1:22" x14ac:dyDescent="0.3">
      <c r="A139" t="s">
        <v>11</v>
      </c>
      <c r="B139" t="s">
        <v>37</v>
      </c>
      <c r="C139">
        <v>31.934251659581999</v>
      </c>
      <c r="D139">
        <v>50.904059245292899</v>
      </c>
      <c r="E139">
        <v>1082.61108147496</v>
      </c>
      <c r="F139">
        <v>1142.3672354979101</v>
      </c>
      <c r="G139">
        <v>65.064311339360302</v>
      </c>
      <c r="H139">
        <v>1575.2088810953301</v>
      </c>
      <c r="I139">
        <v>6.9534321340599696</v>
      </c>
      <c r="J139">
        <v>-2.28208025446976</v>
      </c>
      <c r="K139">
        <v>-0.76383858824271</v>
      </c>
      <c r="L139">
        <v>7.35809473435258</v>
      </c>
      <c r="M139">
        <v>1575.2088810953301</v>
      </c>
      <c r="N139">
        <v>-7.4424798986019196</v>
      </c>
      <c r="O139">
        <v>2.3672868654865198</v>
      </c>
      <c r="Q139" s="15">
        <f t="shared" si="15"/>
        <v>8.4280000000000008</v>
      </c>
      <c r="R139" s="15">
        <f t="shared" si="16"/>
        <v>-1573.865</v>
      </c>
      <c r="S139" s="15">
        <f t="shared" si="19"/>
        <v>6.452</v>
      </c>
      <c r="T139" s="15">
        <f t="shared" si="20"/>
        <v>0.8428000000000001</v>
      </c>
      <c r="U139" s="15">
        <f t="shared" si="17"/>
        <v>-157.38650000000001</v>
      </c>
      <c r="V139" s="15">
        <f t="shared" si="18"/>
        <v>0.6452</v>
      </c>
    </row>
    <row r="140" spans="1:22" x14ac:dyDescent="0.3">
      <c r="A140" t="s">
        <v>11</v>
      </c>
      <c r="B140" t="s">
        <v>38</v>
      </c>
      <c r="C140">
        <v>31.934251659581999</v>
      </c>
      <c r="D140">
        <v>50.904059245292899</v>
      </c>
      <c r="E140">
        <v>1104.6323417076301</v>
      </c>
      <c r="F140">
        <v>1136.2525450758001</v>
      </c>
      <c r="G140">
        <v>62.499993249318599</v>
      </c>
      <c r="H140">
        <v>1585.9346473590499</v>
      </c>
      <c r="I140">
        <v>6.9487301407137902</v>
      </c>
      <c r="J140">
        <v>-2.2874839363750499</v>
      </c>
      <c r="K140">
        <v>-0.78891100685245996</v>
      </c>
      <c r="L140">
        <v>7.3579762098263899</v>
      </c>
      <c r="M140">
        <v>1585.9346473590499</v>
      </c>
      <c r="N140">
        <v>-6.7124827316443003</v>
      </c>
      <c r="O140">
        <v>2.2585504414542701</v>
      </c>
      <c r="Q140" s="15">
        <f t="shared" si="15"/>
        <v>7.3049999999999997</v>
      </c>
      <c r="R140" s="15">
        <f t="shared" si="16"/>
        <v>-1584.703</v>
      </c>
      <c r="S140" s="15">
        <f t="shared" si="19"/>
        <v>6.2069999999999999</v>
      </c>
      <c r="T140" s="15">
        <f t="shared" si="20"/>
        <v>0.73049999999999993</v>
      </c>
      <c r="U140" s="15">
        <f t="shared" si="17"/>
        <v>-158.47030000000001</v>
      </c>
      <c r="V140" s="15">
        <f t="shared" si="18"/>
        <v>0.62070000000000003</v>
      </c>
    </row>
    <row r="141" spans="1:22" x14ac:dyDescent="0.3">
      <c r="A141" t="s">
        <v>11</v>
      </c>
      <c r="B141" t="s">
        <v>39</v>
      </c>
      <c r="C141">
        <v>31.934251659581999</v>
      </c>
      <c r="D141">
        <v>50.904059245292899</v>
      </c>
      <c r="E141">
        <v>1104.23816397614</v>
      </c>
      <c r="F141">
        <v>1136.3804683224801</v>
      </c>
      <c r="G141">
        <v>62.549937808110698</v>
      </c>
      <c r="H141">
        <v>1585.7537596632101</v>
      </c>
      <c r="I141">
        <v>6.9488059702302998</v>
      </c>
      <c r="J141">
        <v>-2.2874098047268299</v>
      </c>
      <c r="K141">
        <v>-0.78844296201950204</v>
      </c>
      <c r="L141">
        <v>7.35797460793572</v>
      </c>
      <c r="M141">
        <v>1585.7537596632101</v>
      </c>
      <c r="N141">
        <v>-6.7259269405908002</v>
      </c>
      <c r="O141">
        <v>2.2606141888575899</v>
      </c>
      <c r="Q141" s="15">
        <f t="shared" si="15"/>
        <v>7.3259999999999996</v>
      </c>
      <c r="R141" s="15">
        <f t="shared" si="16"/>
        <v>-1584.52</v>
      </c>
      <c r="S141" s="15">
        <f t="shared" si="19"/>
        <v>6.2119999999999997</v>
      </c>
      <c r="T141" s="15">
        <f t="shared" si="20"/>
        <v>0.73259999999999992</v>
      </c>
      <c r="U141" s="15">
        <f t="shared" si="17"/>
        <v>-158.452</v>
      </c>
      <c r="V141" s="15">
        <f t="shared" si="18"/>
        <v>0.62119999999999997</v>
      </c>
    </row>
    <row r="142" spans="1:22" x14ac:dyDescent="0.3">
      <c r="A142" t="s">
        <v>11</v>
      </c>
      <c r="B142" t="s">
        <v>40</v>
      </c>
      <c r="C142">
        <v>31.934251659581999</v>
      </c>
      <c r="D142">
        <v>50.904059245292899</v>
      </c>
      <c r="E142">
        <v>1081.43135270376</v>
      </c>
      <c r="F142">
        <v>1142.69562550971</v>
      </c>
      <c r="G142">
        <v>65.201389589102902</v>
      </c>
      <c r="H142">
        <v>1574.6422718745</v>
      </c>
      <c r="I142">
        <v>6.9536779539012601</v>
      </c>
      <c r="J142">
        <v>-2.2817948978097902</v>
      </c>
      <c r="K142">
        <v>-0.76249434793675996</v>
      </c>
      <c r="L142">
        <v>7.3580991208924802</v>
      </c>
      <c r="M142">
        <v>1574.6422718745</v>
      </c>
      <c r="N142">
        <v>-7.4818904247460196</v>
      </c>
      <c r="O142">
        <v>2.3731312554284498</v>
      </c>
      <c r="Q142" s="15">
        <f t="shared" si="15"/>
        <v>8.49</v>
      </c>
      <c r="R142" s="15">
        <f t="shared" si="16"/>
        <v>-1573.2919999999999</v>
      </c>
      <c r="S142" s="15">
        <f t="shared" si="19"/>
        <v>6.4649999999999999</v>
      </c>
      <c r="T142" s="15">
        <f t="shared" si="20"/>
        <v>0.84899999999999998</v>
      </c>
      <c r="U142" s="15">
        <f t="shared" si="17"/>
        <v>-157.32919999999999</v>
      </c>
      <c r="V142" s="15">
        <f t="shared" si="18"/>
        <v>0.64649999999999996</v>
      </c>
    </row>
    <row r="143" spans="1:22" x14ac:dyDescent="0.3">
      <c r="A143" t="s">
        <v>11</v>
      </c>
      <c r="B143" t="s">
        <v>41</v>
      </c>
      <c r="C143">
        <v>31.934251659581999</v>
      </c>
      <c r="D143">
        <v>50.904059245292899</v>
      </c>
      <c r="E143">
        <v>1103.1001610872599</v>
      </c>
      <c r="F143">
        <v>1136.6444347726999</v>
      </c>
      <c r="G143">
        <v>62.6735830590546</v>
      </c>
      <c r="H143">
        <v>1585.15567516379</v>
      </c>
      <c r="I143">
        <v>6.9490520387892198</v>
      </c>
      <c r="J143">
        <v>-2.2871831334457</v>
      </c>
      <c r="K143">
        <v>-0.78718707800223697</v>
      </c>
      <c r="L143">
        <v>7.3580020671030599</v>
      </c>
      <c r="M143">
        <v>1585.15567516379</v>
      </c>
      <c r="N143">
        <v>-6.7621042344279001</v>
      </c>
      <c r="O143">
        <v>2.2659402427640201</v>
      </c>
      <c r="Q143" s="15">
        <f t="shared" si="15"/>
        <v>7.38</v>
      </c>
      <c r="R143" s="15">
        <f t="shared" si="16"/>
        <v>-1583.9159999999999</v>
      </c>
      <c r="S143" s="15">
        <f t="shared" si="19"/>
        <v>6.2240000000000002</v>
      </c>
      <c r="T143" s="15">
        <f t="shared" si="20"/>
        <v>0.73799999999999999</v>
      </c>
      <c r="U143" s="15">
        <f t="shared" si="17"/>
        <v>-158.39159999999998</v>
      </c>
      <c r="V143" s="15">
        <f t="shared" si="18"/>
        <v>0.62240000000000006</v>
      </c>
    </row>
    <row r="144" spans="1:22" x14ac:dyDescent="0.3">
      <c r="A144" t="s">
        <v>11</v>
      </c>
      <c r="B144" t="s">
        <v>42</v>
      </c>
      <c r="C144">
        <v>31.934251659581999</v>
      </c>
      <c r="D144">
        <v>50.904059245292899</v>
      </c>
      <c r="E144">
        <v>1078.8663124069001</v>
      </c>
      <c r="F144">
        <v>1143.4132875332</v>
      </c>
      <c r="G144">
        <v>65.504240568111797</v>
      </c>
      <c r="H144">
        <v>1573.4157974567199</v>
      </c>
      <c r="I144">
        <v>6.9542088675189699</v>
      </c>
      <c r="J144">
        <v>-2.2811676146184499</v>
      </c>
      <c r="K144">
        <v>-0.75958015502885401</v>
      </c>
      <c r="L144">
        <v>7.3581049646615702</v>
      </c>
      <c r="M144">
        <v>1573.4157974567199</v>
      </c>
      <c r="N144">
        <v>-7.5677696916729698</v>
      </c>
      <c r="O144">
        <v>2.3860199798328798</v>
      </c>
      <c r="Q144" s="15">
        <f t="shared" si="15"/>
        <v>8.6270000000000007</v>
      </c>
      <c r="R144" s="15">
        <f t="shared" si="16"/>
        <v>-1572.0519999999999</v>
      </c>
      <c r="S144" s="15">
        <f t="shared" si="19"/>
        <v>6.4930000000000003</v>
      </c>
      <c r="T144" s="15">
        <f t="shared" si="20"/>
        <v>0.86270000000000002</v>
      </c>
      <c r="U144" s="15">
        <f t="shared" si="17"/>
        <v>-157.20519999999999</v>
      </c>
      <c r="V144" s="15">
        <f t="shared" si="18"/>
        <v>0.64929999999999999</v>
      </c>
    </row>
    <row r="145" spans="1:22" x14ac:dyDescent="0.3">
      <c r="A145" t="s">
        <v>11</v>
      </c>
      <c r="B145" t="s">
        <v>43</v>
      </c>
      <c r="C145">
        <v>31.934251659581999</v>
      </c>
      <c r="D145">
        <v>50.904059245292899</v>
      </c>
      <c r="E145">
        <v>1096.0697066005</v>
      </c>
      <c r="F145">
        <v>1138.6162433208999</v>
      </c>
      <c r="G145">
        <v>63.507141082717503</v>
      </c>
      <c r="H145">
        <v>1581.72339814836</v>
      </c>
      <c r="I145">
        <v>6.9505600450035798</v>
      </c>
      <c r="J145">
        <v>-2.28541665183175</v>
      </c>
      <c r="K145">
        <v>-0.77916951160315995</v>
      </c>
      <c r="L145">
        <v>7.3580241464323803</v>
      </c>
      <c r="M145">
        <v>1581.72339814836</v>
      </c>
      <c r="N145">
        <v>-6.9947908086050097</v>
      </c>
      <c r="O145">
        <v>2.3010783711910299</v>
      </c>
      <c r="Q145" s="15">
        <f t="shared" ref="Q145:Q164" si="21">ROUND(-M145*SIN(O145*PI()/180)*SIN(N145*PI()/180),3)</f>
        <v>7.734</v>
      </c>
      <c r="R145" s="15">
        <f t="shared" ref="R145:R164" si="22">ROUND(-M145*COS(O145*PI()/180),3)</f>
        <v>-1580.4480000000001</v>
      </c>
      <c r="S145" s="15">
        <f t="shared" si="19"/>
        <v>6.3029999999999999</v>
      </c>
      <c r="T145" s="15">
        <f t="shared" si="20"/>
        <v>0.77339999999999998</v>
      </c>
      <c r="U145" s="15">
        <f t="shared" si="17"/>
        <v>-158.04480000000001</v>
      </c>
      <c r="V145" s="15">
        <f t="shared" si="18"/>
        <v>0.63029999999999997</v>
      </c>
    </row>
    <row r="146" spans="1:22" x14ac:dyDescent="0.3">
      <c r="A146" t="s">
        <v>11</v>
      </c>
      <c r="B146" t="s">
        <v>44</v>
      </c>
      <c r="C146">
        <v>31.934251659581999</v>
      </c>
      <c r="D146">
        <v>50.904059245292899</v>
      </c>
      <c r="E146">
        <v>1097.26422936888</v>
      </c>
      <c r="F146">
        <v>1138.3083788776401</v>
      </c>
      <c r="G146">
        <v>63.373020650308803</v>
      </c>
      <c r="H146">
        <v>1582.3245224105799</v>
      </c>
      <c r="I146">
        <v>6.9503095621839597</v>
      </c>
      <c r="J146">
        <v>-2.2856720481616599</v>
      </c>
      <c r="K146">
        <v>-0.78053096653533405</v>
      </c>
      <c r="L146">
        <v>7.3580111655021296</v>
      </c>
      <c r="M146">
        <v>1582.3245224105799</v>
      </c>
      <c r="N146">
        <v>-6.9558668931678502</v>
      </c>
      <c r="O146">
        <v>2.2953433300703798</v>
      </c>
      <c r="Q146" s="15">
        <f t="shared" si="21"/>
        <v>7.6749999999999998</v>
      </c>
      <c r="R146" s="15">
        <f t="shared" si="22"/>
        <v>-1581.0550000000001</v>
      </c>
      <c r="S146" s="15">
        <f t="shared" si="19"/>
        <v>6.2910000000000004</v>
      </c>
      <c r="T146" s="15">
        <f t="shared" si="20"/>
        <v>0.76749999999999996</v>
      </c>
      <c r="U146" s="15">
        <f t="shared" si="17"/>
        <v>-158.10550000000001</v>
      </c>
      <c r="V146" s="15">
        <f t="shared" si="18"/>
        <v>0.62909999999999999</v>
      </c>
    </row>
    <row r="147" spans="1:22" x14ac:dyDescent="0.3">
      <c r="A147" t="s">
        <v>11</v>
      </c>
      <c r="B147" t="s">
        <v>45</v>
      </c>
      <c r="C147">
        <v>31.934251659581999</v>
      </c>
      <c r="D147">
        <v>50.904059245292899</v>
      </c>
      <c r="E147">
        <v>1089.3812559604301</v>
      </c>
      <c r="F147">
        <v>1140.5025992261899</v>
      </c>
      <c r="G147">
        <v>64.222480221818699</v>
      </c>
      <c r="H147">
        <v>1578.4873222948199</v>
      </c>
      <c r="I147">
        <v>6.95204722322375</v>
      </c>
      <c r="J147">
        <v>-2.2837482369654398</v>
      </c>
      <c r="K147">
        <v>-0.77156774977327802</v>
      </c>
      <c r="L147">
        <v>7.3581100424134798</v>
      </c>
      <c r="M147">
        <v>1578.4873222948199</v>
      </c>
      <c r="N147">
        <v>-7.2173672088039096</v>
      </c>
      <c r="O147">
        <v>2.3317849746100401</v>
      </c>
      <c r="Q147" s="15">
        <f t="shared" si="21"/>
        <v>8.0690000000000008</v>
      </c>
      <c r="R147" s="15">
        <f t="shared" si="22"/>
        <v>-1577.18</v>
      </c>
      <c r="S147" s="15">
        <f t="shared" si="19"/>
        <v>6.3710000000000004</v>
      </c>
      <c r="T147" s="15">
        <f t="shared" si="20"/>
        <v>0.80690000000000006</v>
      </c>
      <c r="U147" s="15">
        <f t="shared" si="17"/>
        <v>-157.71800000000002</v>
      </c>
      <c r="V147" s="15">
        <f t="shared" si="18"/>
        <v>0.6371</v>
      </c>
    </row>
    <row r="148" spans="1:22" x14ac:dyDescent="0.3">
      <c r="A148" t="s">
        <v>11</v>
      </c>
      <c r="B148" t="s">
        <v>46</v>
      </c>
      <c r="C148">
        <v>31.934251659581999</v>
      </c>
      <c r="D148">
        <v>50.904059245292899</v>
      </c>
      <c r="E148">
        <v>1079.9525328212401</v>
      </c>
      <c r="F148">
        <v>1143.1192374464299</v>
      </c>
      <c r="G148">
        <v>65.378679555328006</v>
      </c>
      <c r="H148">
        <v>1573.9420052554401</v>
      </c>
      <c r="I148">
        <v>6.95398048359377</v>
      </c>
      <c r="J148">
        <v>-2.2814397661363999</v>
      </c>
      <c r="K148">
        <v>-0.76079487379391497</v>
      </c>
      <c r="L148">
        <v>7.3580989944891799</v>
      </c>
      <c r="M148">
        <v>1573.9420052554401</v>
      </c>
      <c r="N148">
        <v>-7.5316324529863703</v>
      </c>
      <c r="O148">
        <v>2.3806470939406901</v>
      </c>
      <c r="Q148" s="15">
        <f t="shared" si="21"/>
        <v>8.5690000000000008</v>
      </c>
      <c r="R148" s="15">
        <f t="shared" si="22"/>
        <v>-1572.5840000000001</v>
      </c>
      <c r="S148" s="15">
        <f t="shared" si="19"/>
        <v>6.4809999999999999</v>
      </c>
      <c r="T148" s="15">
        <f t="shared" si="20"/>
        <v>0.85690000000000011</v>
      </c>
      <c r="U148" s="15">
        <f t="shared" si="17"/>
        <v>-157.25839999999999</v>
      </c>
      <c r="V148" s="15">
        <f t="shared" si="18"/>
        <v>0.64810000000000001</v>
      </c>
    </row>
    <row r="149" spans="1:22" x14ac:dyDescent="0.3">
      <c r="A149" t="s">
        <v>11</v>
      </c>
      <c r="B149" t="s">
        <v>47</v>
      </c>
      <c r="C149">
        <v>31.934251659581999</v>
      </c>
      <c r="D149">
        <v>50.904059245292899</v>
      </c>
      <c r="E149">
        <v>1079.3551419344501</v>
      </c>
      <c r="F149">
        <v>1143.3083356295899</v>
      </c>
      <c r="G149">
        <v>65.433747654165501</v>
      </c>
      <c r="H149">
        <v>1573.67183620745</v>
      </c>
      <c r="I149">
        <v>6.9541411796302102</v>
      </c>
      <c r="J149">
        <v>-2.2812225477895098</v>
      </c>
      <c r="K149">
        <v>-0.760112974949403</v>
      </c>
      <c r="L149">
        <v>7.3581130457107298</v>
      </c>
      <c r="M149">
        <v>1573.67183620745</v>
      </c>
      <c r="N149">
        <v>-7.5521888050375399</v>
      </c>
      <c r="O149">
        <v>2.3830627475497099</v>
      </c>
      <c r="Q149" s="15">
        <f t="shared" si="21"/>
        <v>8.6</v>
      </c>
      <c r="R149" s="15">
        <f t="shared" si="22"/>
        <v>-1572.3109999999999</v>
      </c>
      <c r="S149" s="15">
        <f t="shared" si="19"/>
        <v>6.4870000000000001</v>
      </c>
      <c r="T149" s="15">
        <f t="shared" si="20"/>
        <v>0.86</v>
      </c>
      <c r="U149" s="15">
        <f t="shared" si="17"/>
        <v>-157.2311</v>
      </c>
      <c r="V149" s="15">
        <f t="shared" si="18"/>
        <v>0.64870000000000005</v>
      </c>
    </row>
    <row r="150" spans="1:22" x14ac:dyDescent="0.3">
      <c r="A150" t="s">
        <v>11</v>
      </c>
      <c r="B150" t="s">
        <v>48</v>
      </c>
      <c r="C150">
        <v>31.934251659581999</v>
      </c>
      <c r="D150">
        <v>50.904059245292899</v>
      </c>
      <c r="E150">
        <v>1085.77839348968</v>
      </c>
      <c r="F150">
        <v>1141.4949508022601</v>
      </c>
      <c r="G150">
        <v>64.705666569251505</v>
      </c>
      <c r="H150">
        <v>1576.7410268532601</v>
      </c>
      <c r="I150">
        <v>6.9527553164957698</v>
      </c>
      <c r="J150">
        <v>-2.2828593766621599</v>
      </c>
      <c r="K150">
        <v>-0.76744764272298605</v>
      </c>
      <c r="L150">
        <v>7.3580723908504497</v>
      </c>
      <c r="M150">
        <v>1576.7410268532601</v>
      </c>
      <c r="N150">
        <v>-7.3370481255954898</v>
      </c>
      <c r="O150">
        <v>2.3519417052655101</v>
      </c>
      <c r="Q150" s="15">
        <f t="shared" si="21"/>
        <v>8.2629999999999999</v>
      </c>
      <c r="R150" s="15">
        <f t="shared" si="22"/>
        <v>-1575.413</v>
      </c>
      <c r="S150" s="15">
        <f t="shared" si="19"/>
        <v>6.4180000000000001</v>
      </c>
      <c r="T150" s="15">
        <f t="shared" si="20"/>
        <v>0.82630000000000003</v>
      </c>
      <c r="U150" s="15">
        <f t="shared" si="17"/>
        <v>-157.54130000000001</v>
      </c>
      <c r="V150" s="15">
        <f t="shared" si="18"/>
        <v>0.64180000000000004</v>
      </c>
    </row>
    <row r="151" spans="1:22" x14ac:dyDescent="0.3">
      <c r="A151" t="s">
        <v>11</v>
      </c>
      <c r="B151" t="s">
        <v>49</v>
      </c>
      <c r="C151">
        <v>31.934251659581999</v>
      </c>
      <c r="D151">
        <v>50.904059245292899</v>
      </c>
      <c r="E151">
        <v>1101.28421899675</v>
      </c>
      <c r="F151">
        <v>1137.1874011715399</v>
      </c>
      <c r="G151">
        <v>62.888271143591503</v>
      </c>
      <c r="H151">
        <v>1584.2907091320101</v>
      </c>
      <c r="I151">
        <v>6.9494583313857303</v>
      </c>
      <c r="J151">
        <v>-2.2866738728057801</v>
      </c>
      <c r="K151">
        <v>-0.78510341609666101</v>
      </c>
      <c r="L151">
        <v>7.3580048840841199</v>
      </c>
      <c r="M151">
        <v>1584.2907091320101</v>
      </c>
      <c r="N151">
        <v>-6.8229560582024797</v>
      </c>
      <c r="O151">
        <v>2.2749482960827798</v>
      </c>
      <c r="Q151" s="15">
        <f t="shared" si="21"/>
        <v>7.4710000000000001</v>
      </c>
      <c r="R151" s="15">
        <f t="shared" si="22"/>
        <v>-1583.0419999999999</v>
      </c>
      <c r="S151" s="15">
        <f t="shared" si="19"/>
        <v>6.2439999999999998</v>
      </c>
      <c r="T151" s="15">
        <f t="shared" si="20"/>
        <v>0.74709999999999999</v>
      </c>
      <c r="U151" s="15">
        <f t="shared" si="17"/>
        <v>-158.30419999999998</v>
      </c>
      <c r="V151" s="15">
        <f t="shared" si="18"/>
        <v>0.62439999999999996</v>
      </c>
    </row>
    <row r="152" spans="1:22" x14ac:dyDescent="0.3">
      <c r="A152" t="s">
        <v>11</v>
      </c>
      <c r="B152" t="s">
        <v>50</v>
      </c>
      <c r="C152">
        <v>31.934251659581999</v>
      </c>
      <c r="D152">
        <v>50.904059245292899</v>
      </c>
      <c r="E152">
        <v>1094.89939510982</v>
      </c>
      <c r="F152">
        <v>1138.94498581587</v>
      </c>
      <c r="G152">
        <v>63.6444207854111</v>
      </c>
      <c r="H152">
        <v>1581.15495079517</v>
      </c>
      <c r="I152">
        <v>6.9508122033618696</v>
      </c>
      <c r="J152">
        <v>-2.2851271953228101</v>
      </c>
      <c r="K152">
        <v>-0.777834775850893</v>
      </c>
      <c r="L152">
        <v>7.3580312260638898</v>
      </c>
      <c r="M152">
        <v>1581.15495079517</v>
      </c>
      <c r="N152">
        <v>-7.0336363590486197</v>
      </c>
      <c r="O152">
        <v>2.3068846708784401</v>
      </c>
      <c r="Q152" s="15">
        <f t="shared" si="21"/>
        <v>7.7930000000000001</v>
      </c>
      <c r="R152" s="15">
        <f t="shared" si="22"/>
        <v>-1579.874</v>
      </c>
      <c r="S152" s="15">
        <f t="shared" si="19"/>
        <v>6.3170000000000002</v>
      </c>
      <c r="T152" s="15">
        <f t="shared" si="20"/>
        <v>0.77929999999999999</v>
      </c>
      <c r="U152" s="15">
        <f t="shared" si="17"/>
        <v>-157.98740000000001</v>
      </c>
      <c r="V152" s="15">
        <f t="shared" si="18"/>
        <v>0.63170000000000004</v>
      </c>
    </row>
    <row r="153" spans="1:22" x14ac:dyDescent="0.3">
      <c r="A153" t="s">
        <v>11</v>
      </c>
      <c r="B153" t="s">
        <v>51</v>
      </c>
      <c r="C153">
        <v>31.934251659581999</v>
      </c>
      <c r="D153">
        <v>50.904059245292899</v>
      </c>
      <c r="E153">
        <v>1100.6419257944699</v>
      </c>
      <c r="F153">
        <v>1137.3466963307501</v>
      </c>
      <c r="G153">
        <v>62.928064039424498</v>
      </c>
      <c r="H153">
        <v>1583.96025761848</v>
      </c>
      <c r="I153">
        <v>6.9496303143735503</v>
      </c>
      <c r="J153">
        <v>-2.28652563666548</v>
      </c>
      <c r="K153">
        <v>-0.78437638671588705</v>
      </c>
      <c r="L153">
        <v>7.3580437148487903</v>
      </c>
      <c r="M153">
        <v>1583.96025761847</v>
      </c>
      <c r="N153">
        <v>-6.8436707731617199</v>
      </c>
      <c r="O153">
        <v>2.27686369817464</v>
      </c>
      <c r="Q153" s="15">
        <f t="shared" si="21"/>
        <v>7.4989999999999997</v>
      </c>
      <c r="R153" s="15">
        <f t="shared" si="22"/>
        <v>-1582.71</v>
      </c>
      <c r="S153" s="15">
        <f t="shared" si="19"/>
        <v>6.2480000000000002</v>
      </c>
      <c r="T153" s="15">
        <f t="shared" si="20"/>
        <v>0.74990000000000001</v>
      </c>
      <c r="U153" s="15">
        <f t="shared" si="17"/>
        <v>-158.27100000000002</v>
      </c>
      <c r="V153" s="15">
        <f t="shared" si="18"/>
        <v>0.62480000000000002</v>
      </c>
    </row>
    <row r="154" spans="1:22" x14ac:dyDescent="0.3">
      <c r="A154" t="s">
        <v>11</v>
      </c>
      <c r="B154" t="s">
        <v>52</v>
      </c>
      <c r="C154">
        <v>31.934251659581999</v>
      </c>
      <c r="D154">
        <v>50.904059245292899</v>
      </c>
      <c r="E154">
        <v>1097.15779486877</v>
      </c>
      <c r="F154">
        <v>1138.3092178991899</v>
      </c>
      <c r="G154">
        <v>63.379065749908698</v>
      </c>
      <c r="H154">
        <v>1582.25156292257</v>
      </c>
      <c r="I154">
        <v>6.9503314502256597</v>
      </c>
      <c r="J154">
        <v>-2.28569216553612</v>
      </c>
      <c r="K154">
        <v>-0.78041285852470299</v>
      </c>
      <c r="L154">
        <v>7.3580255621559196</v>
      </c>
      <c r="M154">
        <v>1582.25156292257</v>
      </c>
      <c r="N154">
        <v>-6.9586650935042202</v>
      </c>
      <c r="O154">
        <v>2.2956683059519598</v>
      </c>
      <c r="Q154" s="15">
        <f t="shared" si="21"/>
        <v>7.6790000000000003</v>
      </c>
      <c r="R154" s="15">
        <f t="shared" si="22"/>
        <v>-1580.982</v>
      </c>
      <c r="S154" s="15">
        <f t="shared" si="19"/>
        <v>6.2910000000000004</v>
      </c>
      <c r="T154" s="15">
        <f t="shared" si="20"/>
        <v>0.76790000000000003</v>
      </c>
      <c r="U154" s="15">
        <f t="shared" si="17"/>
        <v>-158.09819999999999</v>
      </c>
      <c r="V154" s="15">
        <f t="shared" si="18"/>
        <v>0.62909999999999999</v>
      </c>
    </row>
    <row r="155" spans="1:22" x14ac:dyDescent="0.3">
      <c r="A155" t="s">
        <v>11</v>
      </c>
      <c r="B155" t="s">
        <v>53</v>
      </c>
      <c r="C155">
        <v>31.934251659581999</v>
      </c>
      <c r="D155">
        <v>50.904059245292899</v>
      </c>
      <c r="E155">
        <v>1102.2347229910899</v>
      </c>
      <c r="F155">
        <v>1136.90161802752</v>
      </c>
      <c r="G155">
        <v>62.7927203123769</v>
      </c>
      <c r="H155">
        <v>1584.7427549495401</v>
      </c>
      <c r="I155">
        <v>6.9492226501308201</v>
      </c>
      <c r="J155">
        <v>-2.2869657944792099</v>
      </c>
      <c r="K155">
        <v>-0.78616558982400697</v>
      </c>
      <c r="L155">
        <v>7.3579864311394596</v>
      </c>
      <c r="M155">
        <v>1584.7427549495401</v>
      </c>
      <c r="N155">
        <v>-6.7910566370318</v>
      </c>
      <c r="O155">
        <v>2.2708417052971099</v>
      </c>
      <c r="Q155" s="15">
        <f t="shared" si="21"/>
        <v>7.4249999999999998</v>
      </c>
      <c r="R155" s="15">
        <f t="shared" si="22"/>
        <v>-1583.498</v>
      </c>
      <c r="S155" s="15">
        <f t="shared" si="19"/>
        <v>6.2350000000000003</v>
      </c>
      <c r="T155" s="15">
        <f t="shared" si="20"/>
        <v>0.74249999999999994</v>
      </c>
      <c r="U155" s="15">
        <f t="shared" si="17"/>
        <v>-158.34980000000002</v>
      </c>
      <c r="V155" s="15">
        <f t="shared" si="18"/>
        <v>0.62350000000000005</v>
      </c>
    </row>
    <row r="156" spans="1:22" x14ac:dyDescent="0.3">
      <c r="A156" t="s">
        <v>11</v>
      </c>
      <c r="B156" t="s">
        <v>54</v>
      </c>
      <c r="C156">
        <v>31.934251659581999</v>
      </c>
      <c r="D156">
        <v>50.904059245292899</v>
      </c>
      <c r="E156">
        <v>1099.5286027280799</v>
      </c>
      <c r="F156">
        <v>1137.6447971864</v>
      </c>
      <c r="G156">
        <v>63.060651254820101</v>
      </c>
      <c r="H156">
        <v>1583.4062897813501</v>
      </c>
      <c r="I156">
        <v>6.9498328246160401</v>
      </c>
      <c r="J156">
        <v>-2.2862999484984501</v>
      </c>
      <c r="K156">
        <v>-0.78316435206413304</v>
      </c>
      <c r="L156">
        <v>7.3580357533079797</v>
      </c>
      <c r="M156">
        <v>1583.4062897813501</v>
      </c>
      <c r="N156">
        <v>-6.8801506807030703</v>
      </c>
      <c r="O156">
        <v>2.28246218603456</v>
      </c>
      <c r="Q156" s="15">
        <f t="shared" si="21"/>
        <v>7.5540000000000003</v>
      </c>
      <c r="R156" s="15">
        <f t="shared" si="22"/>
        <v>-1582.15</v>
      </c>
      <c r="S156" s="15">
        <f t="shared" si="19"/>
        <v>6.2610000000000001</v>
      </c>
      <c r="T156" s="15">
        <f t="shared" si="20"/>
        <v>0.75540000000000007</v>
      </c>
      <c r="U156" s="15">
        <f t="shared" si="17"/>
        <v>-158.215</v>
      </c>
      <c r="V156" s="15">
        <f t="shared" si="18"/>
        <v>0.62609999999999999</v>
      </c>
    </row>
    <row r="157" spans="1:22" x14ac:dyDescent="0.3">
      <c r="A157" t="s">
        <v>11</v>
      </c>
      <c r="B157" t="s">
        <v>55</v>
      </c>
      <c r="C157">
        <v>31.934251659581999</v>
      </c>
      <c r="D157">
        <v>50.904059245292899</v>
      </c>
      <c r="E157">
        <v>1080.8983030660299</v>
      </c>
      <c r="F157">
        <v>1142.8696777697501</v>
      </c>
      <c r="G157">
        <v>65.241386395125105</v>
      </c>
      <c r="H157">
        <v>1574.4042303154899</v>
      </c>
      <c r="I157">
        <v>6.9538281648629603</v>
      </c>
      <c r="J157">
        <v>-2.2816210884373702</v>
      </c>
      <c r="K157">
        <v>-0.76188744018467203</v>
      </c>
      <c r="L157">
        <v>7.3581243132441498</v>
      </c>
      <c r="M157">
        <v>1574.4042303154899</v>
      </c>
      <c r="N157">
        <v>-7.5003496451200498</v>
      </c>
      <c r="O157">
        <v>2.37494708152022</v>
      </c>
      <c r="Q157" s="15">
        <f t="shared" si="21"/>
        <v>8.516</v>
      </c>
      <c r="R157" s="15">
        <f t="shared" si="22"/>
        <v>-1573.0519999999999</v>
      </c>
      <c r="S157" s="15">
        <f t="shared" si="19"/>
        <v>6.468</v>
      </c>
      <c r="T157" s="15">
        <f t="shared" si="20"/>
        <v>0.85160000000000002</v>
      </c>
      <c r="U157" s="15">
        <f t="shared" si="17"/>
        <v>-157.30519999999999</v>
      </c>
      <c r="V157" s="15">
        <f t="shared" si="18"/>
        <v>0.64680000000000004</v>
      </c>
    </row>
    <row r="158" spans="1:22" x14ac:dyDescent="0.3">
      <c r="A158" t="s">
        <v>11</v>
      </c>
      <c r="B158" t="s">
        <v>56</v>
      </c>
      <c r="C158">
        <v>31.934251659581999</v>
      </c>
      <c r="D158">
        <v>50.904059245292899</v>
      </c>
      <c r="E158">
        <v>1093.75512061009</v>
      </c>
      <c r="F158">
        <v>1139.2645442252399</v>
      </c>
      <c r="G158">
        <v>63.776486308052597</v>
      </c>
      <c r="H158">
        <v>1580.5984328080699</v>
      </c>
      <c r="I158">
        <v>6.9510554740240398</v>
      </c>
      <c r="J158">
        <v>-2.28484850657409</v>
      </c>
      <c r="K158">
        <v>-0.77653416527844699</v>
      </c>
      <c r="L158">
        <v>7.3580371167042999</v>
      </c>
      <c r="M158">
        <v>1580.5984328080699</v>
      </c>
      <c r="N158">
        <v>-7.0715979917452003</v>
      </c>
      <c r="O158">
        <v>2.3124885413529901</v>
      </c>
      <c r="Q158" s="15">
        <f t="shared" si="21"/>
        <v>7.851</v>
      </c>
      <c r="R158" s="15">
        <f t="shared" si="22"/>
        <v>-1579.3109999999999</v>
      </c>
      <c r="S158" s="15">
        <f t="shared" si="19"/>
        <v>6.3289999999999997</v>
      </c>
      <c r="T158" s="15">
        <f t="shared" si="20"/>
        <v>0.78510000000000002</v>
      </c>
      <c r="U158" s="15">
        <f t="shared" si="17"/>
        <v>-157.93109999999999</v>
      </c>
      <c r="V158" s="15">
        <f t="shared" si="18"/>
        <v>0.63290000000000002</v>
      </c>
    </row>
    <row r="159" spans="1:22" x14ac:dyDescent="0.3">
      <c r="A159" t="s">
        <v>11</v>
      </c>
      <c r="B159" t="s">
        <v>57</v>
      </c>
      <c r="C159">
        <v>31.934251659581999</v>
      </c>
      <c r="D159">
        <v>50.904059245292899</v>
      </c>
      <c r="E159">
        <v>1096.6556487187399</v>
      </c>
      <c r="F159">
        <v>1138.48508735987</v>
      </c>
      <c r="G159">
        <v>63.440867423057099</v>
      </c>
      <c r="H159">
        <v>1582.0324426720599</v>
      </c>
      <c r="I159">
        <v>6.9504412070147703</v>
      </c>
      <c r="J159">
        <v>-2.2855353107438598</v>
      </c>
      <c r="K159">
        <v>-0.77980677728997405</v>
      </c>
      <c r="L159">
        <v>7.3580162570310597</v>
      </c>
      <c r="M159">
        <v>1582.0324426720599</v>
      </c>
      <c r="N159">
        <v>-6.9761933261863103</v>
      </c>
      <c r="O159">
        <v>2.2982264833294201</v>
      </c>
      <c r="Q159" s="15">
        <f t="shared" si="21"/>
        <v>7.7050000000000001</v>
      </c>
      <c r="R159" s="15">
        <f t="shared" si="22"/>
        <v>-1580.76</v>
      </c>
      <c r="S159" s="15">
        <f t="shared" si="19"/>
        <v>6.2969999999999997</v>
      </c>
      <c r="T159" s="15">
        <f t="shared" si="20"/>
        <v>0.77049999999999996</v>
      </c>
      <c r="U159" s="15">
        <f t="shared" si="17"/>
        <v>-158.07599999999999</v>
      </c>
      <c r="V159" s="15">
        <f t="shared" si="18"/>
        <v>0.62969999999999993</v>
      </c>
    </row>
    <row r="160" spans="1:22" x14ac:dyDescent="0.3">
      <c r="A160" t="s">
        <v>11</v>
      </c>
      <c r="B160" t="s">
        <v>58</v>
      </c>
      <c r="C160">
        <v>31.934251659581999</v>
      </c>
      <c r="D160">
        <v>50.904059245292899</v>
      </c>
      <c r="E160">
        <v>1099.82655672536</v>
      </c>
      <c r="F160">
        <v>1137.57274971992</v>
      </c>
      <c r="G160">
        <v>63.067100136788099</v>
      </c>
      <c r="H160">
        <v>1583.5617054296799</v>
      </c>
      <c r="I160">
        <v>6.94975131693751</v>
      </c>
      <c r="J160">
        <v>-2.28634989300182</v>
      </c>
      <c r="K160">
        <v>-0.78344998069194305</v>
      </c>
      <c r="L160">
        <v>7.35800469371625</v>
      </c>
      <c r="M160">
        <v>1583.5617054296799</v>
      </c>
      <c r="N160">
        <v>-6.8705797946794096</v>
      </c>
      <c r="O160">
        <v>2.28247157562194</v>
      </c>
      <c r="Q160" s="15">
        <f t="shared" si="21"/>
        <v>7.5449999999999999</v>
      </c>
      <c r="R160" s="15">
        <f t="shared" si="22"/>
        <v>-1582.3050000000001</v>
      </c>
      <c r="S160" s="15">
        <f t="shared" si="19"/>
        <v>6.2610000000000001</v>
      </c>
      <c r="T160" s="15">
        <f t="shared" si="20"/>
        <v>0.75449999999999995</v>
      </c>
      <c r="U160" s="15">
        <f t="shared" si="17"/>
        <v>-158.23050000000001</v>
      </c>
      <c r="V160" s="15">
        <f t="shared" si="18"/>
        <v>0.62609999999999999</v>
      </c>
    </row>
    <row r="161" spans="1:22" x14ac:dyDescent="0.3">
      <c r="A161" t="s">
        <v>11</v>
      </c>
      <c r="B161" t="s">
        <v>59</v>
      </c>
      <c r="C161">
        <v>31.934251659581999</v>
      </c>
      <c r="D161">
        <v>50.904059245292899</v>
      </c>
      <c r="E161">
        <v>1101.4177151720401</v>
      </c>
      <c r="F161">
        <v>1137.12027118731</v>
      </c>
      <c r="G161">
        <v>62.877952403350299</v>
      </c>
      <c r="H161">
        <v>1584.33491766682</v>
      </c>
      <c r="I161">
        <v>6.9494095581054296</v>
      </c>
      <c r="J161">
        <v>-2.28675668729388</v>
      </c>
      <c r="K161">
        <v>-0.78525221324243299</v>
      </c>
      <c r="L161">
        <v>7.3580004343281002</v>
      </c>
      <c r="M161">
        <v>1584.33491766682</v>
      </c>
      <c r="N161">
        <v>-6.8177950710897202</v>
      </c>
      <c r="O161">
        <v>2.2745113231243899</v>
      </c>
      <c r="Q161" s="15">
        <f t="shared" si="21"/>
        <v>7.4640000000000004</v>
      </c>
      <c r="R161" s="15">
        <f t="shared" si="22"/>
        <v>-1583.087</v>
      </c>
      <c r="S161" s="15">
        <f t="shared" si="19"/>
        <v>6.2430000000000003</v>
      </c>
      <c r="T161" s="15">
        <f t="shared" si="20"/>
        <v>0.74640000000000006</v>
      </c>
      <c r="U161" s="15">
        <f t="shared" si="17"/>
        <v>-158.30869999999999</v>
      </c>
      <c r="V161" s="15">
        <f t="shared" si="18"/>
        <v>0.62430000000000008</v>
      </c>
    </row>
    <row r="162" spans="1:22" x14ac:dyDescent="0.3">
      <c r="A162" t="s">
        <v>11</v>
      </c>
      <c r="B162" t="s">
        <v>60</v>
      </c>
      <c r="C162">
        <v>31.934251659581999</v>
      </c>
      <c r="D162">
        <v>50.904059245292899</v>
      </c>
      <c r="E162">
        <v>1095.74378332884</v>
      </c>
      <c r="F162">
        <v>1138.7340422628399</v>
      </c>
      <c r="G162">
        <v>63.547987995319701</v>
      </c>
      <c r="H162">
        <v>1581.58401752494</v>
      </c>
      <c r="I162">
        <v>6.9506393498604098</v>
      </c>
      <c r="J162">
        <v>-2.28529819052922</v>
      </c>
      <c r="K162">
        <v>-0.77879548729327197</v>
      </c>
      <c r="L162">
        <v>7.3580226693380402</v>
      </c>
      <c r="M162">
        <v>1581.58401752494</v>
      </c>
      <c r="N162">
        <v>-7.0062659963466203</v>
      </c>
      <c r="O162">
        <v>2.3027622173989002</v>
      </c>
      <c r="Q162" s="15">
        <f t="shared" si="21"/>
        <v>7.7510000000000003</v>
      </c>
      <c r="R162" s="15">
        <f t="shared" si="22"/>
        <v>-1580.307</v>
      </c>
      <c r="S162" s="15">
        <f t="shared" si="19"/>
        <v>6.3070000000000004</v>
      </c>
      <c r="T162" s="15">
        <f t="shared" si="20"/>
        <v>0.77510000000000001</v>
      </c>
      <c r="U162" s="15">
        <f t="shared" si="17"/>
        <v>-158.0307</v>
      </c>
      <c r="V162" s="15">
        <f t="shared" si="18"/>
        <v>0.63070000000000004</v>
      </c>
    </row>
    <row r="163" spans="1:22" x14ac:dyDescent="0.3">
      <c r="A163" t="s">
        <v>11</v>
      </c>
      <c r="B163" t="s">
        <v>61</v>
      </c>
      <c r="C163">
        <v>31.934251659581999</v>
      </c>
      <c r="D163">
        <v>50.904059245292899</v>
      </c>
      <c r="E163">
        <v>1102.2398297362399</v>
      </c>
      <c r="F163">
        <v>1136.9203288307499</v>
      </c>
      <c r="G163">
        <v>62.780772634922499</v>
      </c>
      <c r="H163">
        <v>1584.75925672584</v>
      </c>
      <c r="I163">
        <v>6.9492483784705303</v>
      </c>
      <c r="J163">
        <v>-2.2869074783950198</v>
      </c>
      <c r="K163">
        <v>-0.78618978123282601</v>
      </c>
      <c r="L163">
        <v>7.3579951897598699</v>
      </c>
      <c r="M163">
        <v>1584.75925672584</v>
      </c>
      <c r="N163">
        <v>-6.7913952218002702</v>
      </c>
      <c r="O163">
        <v>2.2703857483815</v>
      </c>
      <c r="Q163" s="15">
        <f t="shared" si="21"/>
        <v>7.4240000000000004</v>
      </c>
      <c r="R163" s="15">
        <f t="shared" si="22"/>
        <v>-1583.5150000000001</v>
      </c>
      <c r="S163" s="15">
        <f t="shared" si="19"/>
        <v>6.234</v>
      </c>
      <c r="T163" s="15">
        <f t="shared" si="20"/>
        <v>0.74240000000000006</v>
      </c>
      <c r="U163" s="15">
        <f t="shared" si="17"/>
        <v>-158.35150000000002</v>
      </c>
      <c r="V163" s="15">
        <f t="shared" si="18"/>
        <v>0.62339999999999995</v>
      </c>
    </row>
    <row r="164" spans="1:22" x14ac:dyDescent="0.3">
      <c r="A164" t="s">
        <v>11</v>
      </c>
      <c r="B164" t="s">
        <v>62</v>
      </c>
      <c r="C164">
        <v>31.934251659581999</v>
      </c>
      <c r="D164">
        <v>50.904059245292899</v>
      </c>
      <c r="E164">
        <v>1099.27159297044</v>
      </c>
      <c r="F164">
        <v>1137.7390954505599</v>
      </c>
      <c r="G164">
        <v>63.129274879423797</v>
      </c>
      <c r="H164">
        <v>1583.29832620869</v>
      </c>
      <c r="I164">
        <v>6.9498859637583603</v>
      </c>
      <c r="J164">
        <v>-2.2861808441139599</v>
      </c>
      <c r="K164">
        <v>-0.78281364735394399</v>
      </c>
      <c r="L164">
        <v>7.3580116178029202</v>
      </c>
      <c r="M164">
        <v>1583.29832620869</v>
      </c>
      <c r="N164">
        <v>-6.8892169589966299</v>
      </c>
      <c r="O164">
        <v>2.28510320631533</v>
      </c>
      <c r="Q164" s="15">
        <f t="shared" si="21"/>
        <v>7.5720000000000001</v>
      </c>
      <c r="R164" s="15">
        <f t="shared" si="22"/>
        <v>-1582.039</v>
      </c>
      <c r="S164" s="15">
        <f t="shared" si="19"/>
        <v>6.2670000000000003</v>
      </c>
      <c r="T164" s="15">
        <f t="shared" si="20"/>
        <v>0.75719999999999998</v>
      </c>
      <c r="U164" s="15">
        <f t="shared" si="17"/>
        <v>-158.2039</v>
      </c>
      <c r="V164" s="15">
        <f t="shared" si="18"/>
        <v>0.62670000000000003</v>
      </c>
    </row>
  </sheetData>
  <mergeCells count="2">
    <mergeCell ref="T1:V4"/>
    <mergeCell ref="Q1:S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64"/>
  <sheetViews>
    <sheetView topLeftCell="J1" zoomScale="115" zoomScaleNormal="115" workbookViewId="0">
      <selection activeCell="W3" sqref="W3"/>
    </sheetView>
  </sheetViews>
  <sheetFormatPr defaultRowHeight="14.4" x14ac:dyDescent="0.3"/>
  <cols>
    <col min="1" max="1" width="17.6640625" customWidth="1"/>
    <col min="17" max="17" width="10.88671875" style="18" customWidth="1"/>
    <col min="18" max="19" width="8.88671875" style="18"/>
    <col min="20" max="20" width="9.21875" style="18" customWidth="1"/>
    <col min="21" max="22" width="8.88671875" style="18"/>
  </cols>
  <sheetData>
    <row r="1" spans="1:22" ht="14.4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162</v>
      </c>
      <c r="F1" t="s">
        <v>161</v>
      </c>
      <c r="G1" t="s">
        <v>4</v>
      </c>
      <c r="H1" t="s">
        <v>5</v>
      </c>
      <c r="I1" t="s">
        <v>6</v>
      </c>
      <c r="Q1" s="30" t="s">
        <v>380</v>
      </c>
      <c r="R1" s="31"/>
      <c r="S1" s="32"/>
      <c r="T1" s="30" t="s">
        <v>326</v>
      </c>
      <c r="U1" s="31"/>
      <c r="V1" s="32"/>
    </row>
    <row r="2" spans="1:22" x14ac:dyDescent="0.3">
      <c r="A2" t="s">
        <v>178</v>
      </c>
      <c r="B2" t="s">
        <v>95</v>
      </c>
      <c r="C2" t="s">
        <v>92</v>
      </c>
      <c r="D2" t="s">
        <v>102</v>
      </c>
      <c r="E2">
        <v>1.05010232323555</v>
      </c>
      <c r="F2">
        <v>1.05010232323555</v>
      </c>
      <c r="G2">
        <v>17.944410894894801</v>
      </c>
      <c r="H2">
        <v>17.394200570592599</v>
      </c>
      <c r="I2">
        <v>17.535509788996499</v>
      </c>
      <c r="Q2" s="33"/>
      <c r="R2" s="34"/>
      <c r="S2" s="35"/>
      <c r="T2" s="33"/>
      <c r="U2" s="34"/>
      <c r="V2" s="35"/>
    </row>
    <row r="3" spans="1:22" x14ac:dyDescent="0.3">
      <c r="A3" t="s">
        <v>116</v>
      </c>
      <c r="B3" t="s">
        <v>95</v>
      </c>
      <c r="C3" t="s">
        <v>92</v>
      </c>
      <c r="D3" t="s">
        <v>102</v>
      </c>
      <c r="E3">
        <v>1.0527090293578401</v>
      </c>
      <c r="F3">
        <v>1.05270902935819</v>
      </c>
      <c r="G3">
        <v>17.928721980248799</v>
      </c>
      <c r="H3">
        <v>17.394200570592599</v>
      </c>
      <c r="I3">
        <v>17.535509788996499</v>
      </c>
      <c r="Q3" s="33"/>
      <c r="R3" s="34"/>
      <c r="S3" s="35"/>
      <c r="T3" s="33"/>
      <c r="U3" s="34"/>
      <c r="V3" s="35"/>
    </row>
    <row r="4" spans="1:22" x14ac:dyDescent="0.3">
      <c r="A4" t="s">
        <v>64</v>
      </c>
      <c r="B4" t="s">
        <v>95</v>
      </c>
      <c r="C4" t="s">
        <v>92</v>
      </c>
      <c r="D4" t="s">
        <v>102</v>
      </c>
      <c r="E4">
        <v>1.0526734551096499</v>
      </c>
      <c r="F4">
        <v>1.0526734551096499</v>
      </c>
      <c r="G4">
        <v>17.931202809148498</v>
      </c>
      <c r="H4">
        <v>17.394200570592599</v>
      </c>
      <c r="I4">
        <v>17.535509788996499</v>
      </c>
      <c r="Q4" s="33"/>
      <c r="R4" s="34"/>
      <c r="S4" s="35"/>
      <c r="T4" s="33"/>
      <c r="U4" s="34"/>
      <c r="V4" s="35"/>
    </row>
    <row r="5" spans="1:22" s="8" customFormat="1" ht="32.4" customHeight="1" x14ac:dyDescent="0.3">
      <c r="A5" s="8" t="s">
        <v>0</v>
      </c>
      <c r="B5" s="8" t="s">
        <v>12</v>
      </c>
      <c r="C5" s="8" t="s">
        <v>164</v>
      </c>
      <c r="D5" s="8" t="s">
        <v>165</v>
      </c>
      <c r="E5" s="8" t="s">
        <v>166</v>
      </c>
      <c r="F5" s="8" t="s">
        <v>167</v>
      </c>
      <c r="G5" s="8" t="s">
        <v>168</v>
      </c>
      <c r="H5" s="8" t="s">
        <v>169</v>
      </c>
      <c r="I5" s="8" t="s">
        <v>170</v>
      </c>
      <c r="J5" s="8" t="s">
        <v>171</v>
      </c>
      <c r="K5" s="8" t="s">
        <v>172</v>
      </c>
      <c r="L5" s="8" t="s">
        <v>173</v>
      </c>
      <c r="M5" s="8" t="s">
        <v>174</v>
      </c>
      <c r="N5" s="8" t="s">
        <v>175</v>
      </c>
      <c r="O5" s="8" t="s">
        <v>176</v>
      </c>
      <c r="P5" s="18" t="s">
        <v>379</v>
      </c>
      <c r="Q5" s="6" t="s">
        <v>381</v>
      </c>
      <c r="R5" s="6" t="s">
        <v>382</v>
      </c>
      <c r="S5" s="6" t="s">
        <v>383</v>
      </c>
      <c r="T5" s="6" t="s">
        <v>323</v>
      </c>
      <c r="U5" s="6" t="s">
        <v>324</v>
      </c>
      <c r="V5" s="6" t="s">
        <v>325</v>
      </c>
    </row>
    <row r="6" spans="1:22" x14ac:dyDescent="0.3">
      <c r="A6" t="s">
        <v>178</v>
      </c>
      <c r="B6" t="s">
        <v>13</v>
      </c>
      <c r="C6" t="s">
        <v>177</v>
      </c>
      <c r="D6">
        <v>145206590.33750001</v>
      </c>
      <c r="E6">
        <v>16548379.2476</v>
      </c>
      <c r="F6">
        <v>40473648.201799899</v>
      </c>
    </row>
    <row r="7" spans="1:22" x14ac:dyDescent="0.3">
      <c r="A7" t="s">
        <v>178</v>
      </c>
      <c r="B7" t="s">
        <v>115</v>
      </c>
      <c r="C7">
        <v>31.950293013746101</v>
      </c>
      <c r="D7">
        <v>51.702380214576998</v>
      </c>
      <c r="E7">
        <v>1206.1130437301099</v>
      </c>
      <c r="F7">
        <v>1104.81594737914</v>
      </c>
      <c r="G7">
        <v>51.358903637948998</v>
      </c>
      <c r="H7">
        <v>1636.4488042166399</v>
      </c>
      <c r="I7">
        <v>6.9080160078045898</v>
      </c>
      <c r="J7">
        <v>-2.3283510122443101</v>
      </c>
      <c r="K7">
        <v>-0.90264935611783603</v>
      </c>
      <c r="L7">
        <v>7.3455210475774599</v>
      </c>
      <c r="M7">
        <v>1636.4488042166399</v>
      </c>
      <c r="N7">
        <v>-4.1924877981621398</v>
      </c>
      <c r="O7">
        <v>1.79848688186904</v>
      </c>
      <c r="P7" s="20" t="str">
        <f>LEFT(B7,4)</f>
        <v>4304</v>
      </c>
      <c r="Q7" s="15">
        <f t="shared" ref="Q7:Q38" si="0">ROUND(-M7*SIN(O7*PI()/180)*SIN(N7*PI()/180),3)</f>
        <v>3.7549999999999999</v>
      </c>
      <c r="R7" s="15">
        <f t="shared" ref="R7:R38" si="1">ROUND(-M7*COS(O7*PI()/180),3)</f>
        <v>-1635.643</v>
      </c>
      <c r="S7" s="15">
        <f>ROUND(M7*SIN(O7*PI()/180)*COS(N7*PI()/180)/10,3)</f>
        <v>5.1219999999999999</v>
      </c>
      <c r="T7" s="15">
        <f>Q7/10</f>
        <v>0.3755</v>
      </c>
      <c r="U7" s="15">
        <f t="shared" ref="U7:V22" si="2">R7/10</f>
        <v>-163.5643</v>
      </c>
      <c r="V7" s="15">
        <f t="shared" si="2"/>
        <v>0.51219999999999999</v>
      </c>
    </row>
    <row r="8" spans="1:22" x14ac:dyDescent="0.3">
      <c r="A8" t="s">
        <v>178</v>
      </c>
      <c r="B8" t="s">
        <v>114</v>
      </c>
      <c r="C8">
        <v>31.950293013746101</v>
      </c>
      <c r="D8">
        <v>51.702380214576998</v>
      </c>
      <c r="E8">
        <v>1207.4375627730101</v>
      </c>
      <c r="F8">
        <v>1104.39619773564</v>
      </c>
      <c r="G8">
        <v>51.177873166005803</v>
      </c>
      <c r="H8">
        <v>1637.1364036847899</v>
      </c>
      <c r="I8">
        <v>6.9076976056571802</v>
      </c>
      <c r="J8">
        <v>-2.3287201203703498</v>
      </c>
      <c r="K8">
        <v>-0.90419027663376605</v>
      </c>
      <c r="L8">
        <v>7.3455281407519397</v>
      </c>
      <c r="M8">
        <v>1637.1364036847899</v>
      </c>
      <c r="N8">
        <v>-4.1503236739360796</v>
      </c>
      <c r="O8">
        <v>1.79139253323584</v>
      </c>
      <c r="P8" s="20" t="str">
        <f t="shared" ref="P8:P58" si="3">LEFT(B8,4)</f>
        <v>4476</v>
      </c>
      <c r="Q8" s="15">
        <f t="shared" si="0"/>
        <v>3.7040000000000002</v>
      </c>
      <c r="R8" s="15">
        <f t="shared" si="1"/>
        <v>-1636.336</v>
      </c>
      <c r="S8" s="15">
        <f t="shared" ref="S8:S58" si="4">ROUND(M8*SIN(O8*PI()/180)*COS(N8*PI()/180)/10,3)</f>
        <v>5.1040000000000001</v>
      </c>
      <c r="T8" s="15">
        <f t="shared" ref="T8:V58" si="5">Q8/10</f>
        <v>0.37040000000000001</v>
      </c>
      <c r="U8" s="15">
        <f t="shared" si="2"/>
        <v>-163.6336</v>
      </c>
      <c r="V8" s="15">
        <f t="shared" si="2"/>
        <v>0.51039999999999996</v>
      </c>
    </row>
    <row r="9" spans="1:22" x14ac:dyDescent="0.3">
      <c r="A9" t="s">
        <v>178</v>
      </c>
      <c r="B9" t="s">
        <v>113</v>
      </c>
      <c r="C9">
        <v>31.950293013746101</v>
      </c>
      <c r="D9">
        <v>51.702380214576998</v>
      </c>
      <c r="E9">
        <v>1205.91881836735</v>
      </c>
      <c r="F9">
        <v>1104.8252408389401</v>
      </c>
      <c r="G9">
        <v>51.351594050704698</v>
      </c>
      <c r="H9">
        <v>1636.31170487132</v>
      </c>
      <c r="I9">
        <v>6.9080888591549101</v>
      </c>
      <c r="J9">
        <v>-2.3283528235957802</v>
      </c>
      <c r="K9">
        <v>-0.90244745547900096</v>
      </c>
      <c r="L9">
        <v>7.34556532657815</v>
      </c>
      <c r="M9">
        <v>1636.31170487132</v>
      </c>
      <c r="N9">
        <v>-4.1973238521851703</v>
      </c>
      <c r="O9">
        <v>1.7983815458769401</v>
      </c>
      <c r="P9" s="20" t="str">
        <f t="shared" si="3"/>
        <v>4479</v>
      </c>
      <c r="Q9" s="15">
        <f t="shared" si="0"/>
        <v>3.7589999999999999</v>
      </c>
      <c r="R9" s="15">
        <f t="shared" si="1"/>
        <v>-1635.5060000000001</v>
      </c>
      <c r="S9" s="15">
        <f t="shared" si="4"/>
        <v>5.1210000000000004</v>
      </c>
      <c r="T9" s="15">
        <f t="shared" si="5"/>
        <v>0.37590000000000001</v>
      </c>
      <c r="U9" s="15">
        <f t="shared" si="2"/>
        <v>-163.5506</v>
      </c>
      <c r="V9" s="15">
        <f t="shared" si="2"/>
        <v>0.5121</v>
      </c>
    </row>
    <row r="10" spans="1:22" x14ac:dyDescent="0.3">
      <c r="A10" t="s">
        <v>178</v>
      </c>
      <c r="B10" t="s">
        <v>112</v>
      </c>
      <c r="C10">
        <v>31.950293013746101</v>
      </c>
      <c r="D10">
        <v>51.702380214576998</v>
      </c>
      <c r="E10">
        <v>1207.6560568711</v>
      </c>
      <c r="F10">
        <v>1104.3632863871701</v>
      </c>
      <c r="G10">
        <v>51.143609158016297</v>
      </c>
      <c r="H10">
        <v>1637.27428635981</v>
      </c>
      <c r="I10">
        <v>6.9076575305828403</v>
      </c>
      <c r="J10">
        <v>-2.3287230624370001</v>
      </c>
      <c r="K10">
        <v>-0.90443435294982399</v>
      </c>
      <c r="L10">
        <v>7.3455214355510199</v>
      </c>
      <c r="M10">
        <v>1637.27428635981</v>
      </c>
      <c r="N10">
        <v>-4.14431037852823</v>
      </c>
      <c r="O10">
        <v>1.79004198085657</v>
      </c>
      <c r="P10" s="20" t="str">
        <f t="shared" si="3"/>
        <v>4480</v>
      </c>
      <c r="Q10" s="15">
        <f t="shared" si="0"/>
        <v>3.6960000000000002</v>
      </c>
      <c r="R10" s="15">
        <f t="shared" si="1"/>
        <v>-1636.4749999999999</v>
      </c>
      <c r="S10" s="15">
        <f t="shared" si="4"/>
        <v>5.101</v>
      </c>
      <c r="T10" s="15">
        <f t="shared" si="5"/>
        <v>0.36960000000000004</v>
      </c>
      <c r="U10" s="15">
        <f t="shared" si="2"/>
        <v>-163.64749999999998</v>
      </c>
      <c r="V10" s="15">
        <f t="shared" si="2"/>
        <v>0.5101</v>
      </c>
    </row>
    <row r="11" spans="1:22" x14ac:dyDescent="0.3">
      <c r="A11" t="s">
        <v>178</v>
      </c>
      <c r="B11" t="s">
        <v>111</v>
      </c>
      <c r="C11">
        <v>31.950293013746101</v>
      </c>
      <c r="D11">
        <v>51.702380214576998</v>
      </c>
      <c r="E11">
        <v>1209.2804312146</v>
      </c>
      <c r="F11">
        <v>1103.89262904102</v>
      </c>
      <c r="G11">
        <v>50.906613388700897</v>
      </c>
      <c r="H11">
        <v>1638.1482170598599</v>
      </c>
      <c r="I11">
        <v>6.9072957265355202</v>
      </c>
      <c r="J11">
        <v>-2.3291286333637999</v>
      </c>
      <c r="K11">
        <v>-0.90628189608958498</v>
      </c>
      <c r="L11">
        <v>7.3455375106081098</v>
      </c>
      <c r="M11">
        <v>1638.1482170598599</v>
      </c>
      <c r="N11">
        <v>-4.0937973575896498</v>
      </c>
      <c r="O11">
        <v>1.78079353159236</v>
      </c>
      <c r="P11" s="20" t="str">
        <f t="shared" si="3"/>
        <v>4481</v>
      </c>
      <c r="Q11" s="15">
        <f t="shared" si="0"/>
        <v>3.6339999999999999</v>
      </c>
      <c r="R11" s="15">
        <f t="shared" si="1"/>
        <v>-1637.357</v>
      </c>
      <c r="S11" s="15">
        <f t="shared" si="4"/>
        <v>5.0780000000000003</v>
      </c>
      <c r="T11" s="15">
        <f t="shared" si="5"/>
        <v>0.3634</v>
      </c>
      <c r="U11" s="15">
        <f t="shared" si="2"/>
        <v>-163.73570000000001</v>
      </c>
      <c r="V11" s="15">
        <f t="shared" si="2"/>
        <v>0.50780000000000003</v>
      </c>
    </row>
    <row r="12" spans="1:22" x14ac:dyDescent="0.3">
      <c r="A12" t="s">
        <v>178</v>
      </c>
      <c r="B12" t="s">
        <v>110</v>
      </c>
      <c r="C12">
        <v>31.950293013746101</v>
      </c>
      <c r="D12">
        <v>51.702380214576998</v>
      </c>
      <c r="E12">
        <v>1206.22927851537</v>
      </c>
      <c r="F12">
        <v>1104.75115849753</v>
      </c>
      <c r="G12">
        <v>51.350928331354702</v>
      </c>
      <c r="H12">
        <v>1636.4904864953701</v>
      </c>
      <c r="I12">
        <v>6.9079679362483901</v>
      </c>
      <c r="J12">
        <v>-2.3284343638777898</v>
      </c>
      <c r="K12">
        <v>-0.90278439994176396</v>
      </c>
      <c r="L12">
        <v>7.3455188562756399</v>
      </c>
      <c r="M12">
        <v>1636.4904864953701</v>
      </c>
      <c r="N12">
        <v>-4.1880641309213198</v>
      </c>
      <c r="O12">
        <v>1.79816169437947</v>
      </c>
      <c r="P12" s="20" t="str">
        <f t="shared" si="3"/>
        <v>4484</v>
      </c>
      <c r="Q12" s="15">
        <f t="shared" si="0"/>
        <v>3.75</v>
      </c>
      <c r="R12" s="15">
        <f t="shared" si="1"/>
        <v>-1635.6849999999999</v>
      </c>
      <c r="S12" s="15">
        <f t="shared" si="4"/>
        <v>5.1210000000000004</v>
      </c>
      <c r="T12" s="15">
        <f t="shared" si="5"/>
        <v>0.375</v>
      </c>
      <c r="U12" s="15">
        <f t="shared" si="2"/>
        <v>-163.5685</v>
      </c>
      <c r="V12" s="15">
        <f t="shared" si="2"/>
        <v>0.5121</v>
      </c>
    </row>
    <row r="13" spans="1:22" x14ac:dyDescent="0.3">
      <c r="A13" t="s">
        <v>178</v>
      </c>
      <c r="B13" t="s">
        <v>109</v>
      </c>
      <c r="C13">
        <v>31.950293013746101</v>
      </c>
      <c r="D13">
        <v>51.702380214576998</v>
      </c>
      <c r="E13">
        <v>1201.58271147657</v>
      </c>
      <c r="F13">
        <v>1106.06216143353</v>
      </c>
      <c r="G13">
        <v>51.969510699129899</v>
      </c>
      <c r="H13">
        <v>1633.97532035117</v>
      </c>
      <c r="I13">
        <v>6.9090673704439496</v>
      </c>
      <c r="J13">
        <v>-2.3272821280358502</v>
      </c>
      <c r="K13">
        <v>-0.89751066399379797</v>
      </c>
      <c r="L13">
        <v>7.3455414657321896</v>
      </c>
      <c r="M13">
        <v>1633.97532035117</v>
      </c>
      <c r="N13">
        <v>-4.3320840305565502</v>
      </c>
      <c r="O13">
        <v>1.8226321071546201</v>
      </c>
      <c r="P13" s="20" t="str">
        <f t="shared" si="3"/>
        <v>4490</v>
      </c>
      <c r="Q13" s="15">
        <f t="shared" si="0"/>
        <v>3.9260000000000002</v>
      </c>
      <c r="R13" s="15">
        <f t="shared" si="1"/>
        <v>-1633.1489999999999</v>
      </c>
      <c r="S13" s="15">
        <f t="shared" si="4"/>
        <v>5.1820000000000004</v>
      </c>
      <c r="T13" s="15">
        <f t="shared" si="5"/>
        <v>0.3926</v>
      </c>
      <c r="U13" s="15">
        <f t="shared" si="2"/>
        <v>-163.31489999999999</v>
      </c>
      <c r="V13" s="15">
        <f t="shared" si="2"/>
        <v>0.51819999999999999</v>
      </c>
    </row>
    <row r="14" spans="1:22" x14ac:dyDescent="0.3">
      <c r="A14" t="s">
        <v>178</v>
      </c>
      <c r="B14" t="s">
        <v>108</v>
      </c>
      <c r="C14">
        <v>31.950293013746101</v>
      </c>
      <c r="D14">
        <v>51.702380214576998</v>
      </c>
      <c r="E14">
        <v>1203.03940887964</v>
      </c>
      <c r="F14">
        <v>1105.67342559658</v>
      </c>
      <c r="G14">
        <v>51.775783971580999</v>
      </c>
      <c r="H14">
        <v>1634.7777448919001</v>
      </c>
      <c r="I14">
        <v>6.9087345378530998</v>
      </c>
      <c r="J14">
        <v>-2.3275943674469901</v>
      </c>
      <c r="K14">
        <v>-0.89916234764108005</v>
      </c>
      <c r="L14">
        <v>7.3455293465692897</v>
      </c>
      <c r="M14">
        <v>1634.7777448919001</v>
      </c>
      <c r="N14">
        <v>-4.2874605337866001</v>
      </c>
      <c r="O14">
        <v>1.8149440077539001</v>
      </c>
      <c r="P14" s="20" t="str">
        <f t="shared" si="3"/>
        <v>4491</v>
      </c>
      <c r="Q14" s="15">
        <f t="shared" si="0"/>
        <v>3.871</v>
      </c>
      <c r="R14" s="15">
        <f t="shared" si="1"/>
        <v>-1633.9580000000001</v>
      </c>
      <c r="S14" s="15">
        <f t="shared" si="4"/>
        <v>5.1630000000000003</v>
      </c>
      <c r="T14" s="15">
        <f t="shared" si="5"/>
        <v>0.3871</v>
      </c>
      <c r="U14" s="15">
        <f t="shared" si="2"/>
        <v>-163.39580000000001</v>
      </c>
      <c r="V14" s="15">
        <f t="shared" si="2"/>
        <v>0.51629999999999998</v>
      </c>
    </row>
    <row r="15" spans="1:22" x14ac:dyDescent="0.3">
      <c r="A15" t="s">
        <v>178</v>
      </c>
      <c r="B15" t="s">
        <v>107</v>
      </c>
      <c r="C15">
        <v>31.950293013746101</v>
      </c>
      <c r="D15">
        <v>51.702380214576998</v>
      </c>
      <c r="E15">
        <v>1203.8007889491</v>
      </c>
      <c r="F15">
        <v>1105.46976624025</v>
      </c>
      <c r="G15">
        <v>51.667091072100298</v>
      </c>
      <c r="H15">
        <v>1635.1970009285201</v>
      </c>
      <c r="I15">
        <v>6.9085638680550803</v>
      </c>
      <c r="J15">
        <v>-2.3277748208162201</v>
      </c>
      <c r="K15">
        <v>-0.900030184290038</v>
      </c>
      <c r="L15">
        <v>7.3455322930374001</v>
      </c>
      <c r="M15">
        <v>1635.1970009285201</v>
      </c>
      <c r="N15">
        <v>-4.26414220304002</v>
      </c>
      <c r="O15">
        <v>1.8106681053715501</v>
      </c>
      <c r="P15" s="20" t="str">
        <f t="shared" si="3"/>
        <v>4492</v>
      </c>
      <c r="Q15" s="15">
        <f t="shared" si="0"/>
        <v>3.8420000000000001</v>
      </c>
      <c r="R15" s="15">
        <f t="shared" si="1"/>
        <v>-1634.3810000000001</v>
      </c>
      <c r="S15" s="15">
        <f t="shared" si="4"/>
        <v>5.1520000000000001</v>
      </c>
      <c r="T15" s="15">
        <f t="shared" si="5"/>
        <v>0.38419999999999999</v>
      </c>
      <c r="U15" s="15">
        <f t="shared" si="2"/>
        <v>-163.43810000000002</v>
      </c>
      <c r="V15" s="15">
        <f t="shared" si="2"/>
        <v>0.51519999999999999</v>
      </c>
    </row>
    <row r="16" spans="1:22" x14ac:dyDescent="0.3">
      <c r="A16" t="s">
        <v>178</v>
      </c>
      <c r="B16" t="s">
        <v>106</v>
      </c>
      <c r="C16">
        <v>31.950293013746101</v>
      </c>
      <c r="D16">
        <v>51.702380214576998</v>
      </c>
      <c r="E16">
        <v>1204.77654304302</v>
      </c>
      <c r="F16">
        <v>1105.1895598766</v>
      </c>
      <c r="G16">
        <v>51.536711694982699</v>
      </c>
      <c r="H16">
        <v>1635.7220162910501</v>
      </c>
      <c r="I16">
        <v>6.9083309720084998</v>
      </c>
      <c r="J16">
        <v>-2.3280165503949601</v>
      </c>
      <c r="K16">
        <v>-0.901149387018926</v>
      </c>
      <c r="L16">
        <v>7.3455270808464999</v>
      </c>
      <c r="M16">
        <v>1635.7220162910501</v>
      </c>
      <c r="N16">
        <v>-4.2337800516988899</v>
      </c>
      <c r="O16">
        <v>1.8055175645520001</v>
      </c>
      <c r="P16" s="20" t="str">
        <f t="shared" si="3"/>
        <v>4496</v>
      </c>
      <c r="Q16" s="15">
        <f t="shared" si="0"/>
        <v>3.8050000000000002</v>
      </c>
      <c r="R16" s="15">
        <f t="shared" si="1"/>
        <v>-1634.91</v>
      </c>
      <c r="S16" s="15">
        <f t="shared" si="4"/>
        <v>5.14</v>
      </c>
      <c r="T16" s="15">
        <f t="shared" si="5"/>
        <v>0.3805</v>
      </c>
      <c r="U16" s="15">
        <f t="shared" si="2"/>
        <v>-163.49100000000001</v>
      </c>
      <c r="V16" s="15">
        <f t="shared" si="2"/>
        <v>0.51400000000000001</v>
      </c>
    </row>
    <row r="17" spans="1:22" x14ac:dyDescent="0.3">
      <c r="A17" t="s">
        <v>178</v>
      </c>
      <c r="B17" t="s">
        <v>105</v>
      </c>
      <c r="C17">
        <v>31.950293013746101</v>
      </c>
      <c r="D17">
        <v>51.702380214576998</v>
      </c>
      <c r="E17">
        <v>1202.22603374245</v>
      </c>
      <c r="F17">
        <v>1105.8888872965699</v>
      </c>
      <c r="G17">
        <v>51.877429345498399</v>
      </c>
      <c r="H17">
        <v>1634.3282824847699</v>
      </c>
      <c r="I17">
        <v>6.9089214097262701</v>
      </c>
      <c r="J17">
        <v>-2.3274432684604598</v>
      </c>
      <c r="K17">
        <v>-0.89824353898924603</v>
      </c>
      <c r="L17">
        <v>7.3455448177117502</v>
      </c>
      <c r="M17">
        <v>1634.3282824847699</v>
      </c>
      <c r="N17">
        <v>-4.3123302635489997</v>
      </c>
      <c r="O17">
        <v>1.81900855441122</v>
      </c>
      <c r="P17" s="20" t="str">
        <f t="shared" si="3"/>
        <v>4497</v>
      </c>
      <c r="Q17" s="15">
        <f t="shared" si="0"/>
        <v>3.9009999999999998</v>
      </c>
      <c r="R17" s="15">
        <f t="shared" si="1"/>
        <v>-1633.5050000000001</v>
      </c>
      <c r="S17" s="15">
        <f t="shared" si="4"/>
        <v>5.173</v>
      </c>
      <c r="T17" s="15">
        <f t="shared" si="5"/>
        <v>0.3901</v>
      </c>
      <c r="U17" s="15">
        <f t="shared" si="2"/>
        <v>-163.35050000000001</v>
      </c>
      <c r="V17" s="15">
        <f t="shared" si="2"/>
        <v>0.51729999999999998</v>
      </c>
    </row>
    <row r="18" spans="1:22" x14ac:dyDescent="0.3">
      <c r="A18" t="s">
        <v>178</v>
      </c>
      <c r="B18" t="s">
        <v>104</v>
      </c>
      <c r="C18">
        <v>31.950293013746101</v>
      </c>
      <c r="D18">
        <v>51.702380214576998</v>
      </c>
      <c r="E18">
        <v>1217.5019790697399</v>
      </c>
      <c r="F18">
        <v>1101.56479850868</v>
      </c>
      <c r="G18">
        <v>49.805534241506997</v>
      </c>
      <c r="H18">
        <v>1642.6310193081399</v>
      </c>
      <c r="I18">
        <v>6.9053373865391903</v>
      </c>
      <c r="J18">
        <v>-2.3310964134794498</v>
      </c>
      <c r="K18">
        <v>-0.91566011498476196</v>
      </c>
      <c r="L18">
        <v>7.3454835345977498</v>
      </c>
      <c r="M18">
        <v>1642.6310193081399</v>
      </c>
      <c r="N18">
        <v>-3.8403732068393199</v>
      </c>
      <c r="O18">
        <v>1.7375078761859399</v>
      </c>
      <c r="P18" s="20" t="str">
        <f t="shared" si="3"/>
        <v>4498</v>
      </c>
      <c r="Q18" s="15">
        <f t="shared" si="0"/>
        <v>3.3359999999999999</v>
      </c>
      <c r="R18" s="15">
        <f t="shared" si="1"/>
        <v>-1641.876</v>
      </c>
      <c r="S18" s="15">
        <f t="shared" si="4"/>
        <v>4.9690000000000003</v>
      </c>
      <c r="T18" s="15">
        <f t="shared" si="5"/>
        <v>0.33360000000000001</v>
      </c>
      <c r="U18" s="15">
        <f t="shared" si="2"/>
        <v>-164.1876</v>
      </c>
      <c r="V18" s="15">
        <f t="shared" si="2"/>
        <v>0.49690000000000001</v>
      </c>
    </row>
    <row r="19" spans="1:22" x14ac:dyDescent="0.3">
      <c r="A19" t="s">
        <v>178</v>
      </c>
      <c r="B19" t="s">
        <v>103</v>
      </c>
      <c r="C19">
        <v>31.950293013746101</v>
      </c>
      <c r="D19">
        <v>51.702380214576998</v>
      </c>
      <c r="E19">
        <v>1199.7593779298099</v>
      </c>
      <c r="F19">
        <v>1106.6052701731901</v>
      </c>
      <c r="G19">
        <v>52.218084076951897</v>
      </c>
      <c r="H19">
        <v>1633.01087479854</v>
      </c>
      <c r="I19">
        <v>6.9094929807586798</v>
      </c>
      <c r="J19">
        <v>-2.3268135983946299</v>
      </c>
      <c r="K19">
        <v>-0.89542809351388697</v>
      </c>
      <c r="L19">
        <v>7.3455392071298302</v>
      </c>
      <c r="M19">
        <v>1633.01087479854</v>
      </c>
      <c r="N19">
        <v>-4.3894598793300696</v>
      </c>
      <c r="O19">
        <v>1.8324347858088399</v>
      </c>
      <c r="P19" s="20" t="str">
        <f t="shared" si="3"/>
        <v>4499</v>
      </c>
      <c r="Q19" s="15">
        <f t="shared" si="0"/>
        <v>3.9969999999999999</v>
      </c>
      <c r="R19" s="15">
        <f t="shared" si="1"/>
        <v>-1632.1759999999999</v>
      </c>
      <c r="S19" s="15">
        <f t="shared" si="4"/>
        <v>5.2060000000000004</v>
      </c>
      <c r="T19" s="15">
        <f t="shared" si="5"/>
        <v>0.3997</v>
      </c>
      <c r="U19" s="15">
        <f t="shared" si="2"/>
        <v>-163.2176</v>
      </c>
      <c r="V19" s="15">
        <f t="shared" si="2"/>
        <v>0.52060000000000006</v>
      </c>
    </row>
    <row r="20" spans="1:22" x14ac:dyDescent="0.3">
      <c r="A20" t="s">
        <v>178</v>
      </c>
      <c r="B20" t="s">
        <v>102</v>
      </c>
      <c r="C20">
        <v>31.950293013746101</v>
      </c>
      <c r="D20">
        <v>51.702380214576998</v>
      </c>
      <c r="E20">
        <v>1203.7273764198001</v>
      </c>
      <c r="F20">
        <v>1105.46129630883</v>
      </c>
      <c r="G20">
        <v>51.676385737427097</v>
      </c>
      <c r="H20">
        <v>1635.1375242536001</v>
      </c>
      <c r="I20">
        <v>6.9085698565526199</v>
      </c>
      <c r="J20">
        <v>-2.3278035304526501</v>
      </c>
      <c r="K20">
        <v>-0.89995280795920596</v>
      </c>
      <c r="L20">
        <v>7.3455375430126901</v>
      </c>
      <c r="M20">
        <v>1635.1375242536001</v>
      </c>
      <c r="N20">
        <v>-4.26566429538153</v>
      </c>
      <c r="O20">
        <v>1.8110598397508799</v>
      </c>
      <c r="P20" s="20" t="str">
        <f t="shared" si="3"/>
        <v>4500</v>
      </c>
      <c r="Q20" s="15">
        <f t="shared" si="0"/>
        <v>3.8439999999999999</v>
      </c>
      <c r="R20" s="15">
        <f t="shared" si="1"/>
        <v>-1634.3209999999999</v>
      </c>
      <c r="S20" s="15">
        <f t="shared" si="4"/>
        <v>5.1529999999999996</v>
      </c>
      <c r="T20" s="15">
        <f t="shared" si="5"/>
        <v>0.38439999999999996</v>
      </c>
      <c r="U20" s="15">
        <f t="shared" si="2"/>
        <v>-163.43209999999999</v>
      </c>
      <c r="V20" s="15">
        <f t="shared" si="2"/>
        <v>0.51529999999999998</v>
      </c>
    </row>
    <row r="21" spans="1:22" x14ac:dyDescent="0.3">
      <c r="A21" t="s">
        <v>178</v>
      </c>
      <c r="B21" t="s">
        <v>101</v>
      </c>
      <c r="C21">
        <v>31.950293013746101</v>
      </c>
      <c r="D21">
        <v>51.702380214576998</v>
      </c>
      <c r="E21">
        <v>1198.2410006089699</v>
      </c>
      <c r="F21">
        <v>1107.0123764831001</v>
      </c>
      <c r="G21">
        <v>52.416746740742703</v>
      </c>
      <c r="H21">
        <v>1632.17811912978</v>
      </c>
      <c r="I21">
        <v>6.9098436918049302</v>
      </c>
      <c r="J21">
        <v>-2.3264818234188498</v>
      </c>
      <c r="K21">
        <v>-0.89370185661485402</v>
      </c>
      <c r="L21">
        <v>7.3455537931725496</v>
      </c>
      <c r="M21">
        <v>1632.17811912978</v>
      </c>
      <c r="N21">
        <v>-4.4361265193824098</v>
      </c>
      <c r="O21">
        <v>1.8403474488581899</v>
      </c>
      <c r="P21" s="20" t="str">
        <f t="shared" si="3"/>
        <v>4507</v>
      </c>
      <c r="Q21" s="15">
        <f t="shared" si="0"/>
        <v>4.0540000000000003</v>
      </c>
      <c r="R21" s="15">
        <f t="shared" si="1"/>
        <v>-1631.336</v>
      </c>
      <c r="S21" s="15">
        <f t="shared" si="4"/>
        <v>5.226</v>
      </c>
      <c r="T21" s="15">
        <f t="shared" si="5"/>
        <v>0.40540000000000004</v>
      </c>
      <c r="U21" s="15">
        <f t="shared" si="2"/>
        <v>-163.1336</v>
      </c>
      <c r="V21" s="15">
        <f t="shared" si="2"/>
        <v>0.52259999999999995</v>
      </c>
    </row>
    <row r="22" spans="1:22" x14ac:dyDescent="0.3">
      <c r="A22" t="s">
        <v>178</v>
      </c>
      <c r="B22" t="s">
        <v>100</v>
      </c>
      <c r="C22">
        <v>31.950293013746101</v>
      </c>
      <c r="D22">
        <v>51.702380214576998</v>
      </c>
      <c r="E22">
        <v>1200.8616651647801</v>
      </c>
      <c r="F22">
        <v>1106.2903621954999</v>
      </c>
      <c r="G22">
        <v>52.063917682448498</v>
      </c>
      <c r="H22">
        <v>1633.60269217256</v>
      </c>
      <c r="I22">
        <v>6.9092484400390903</v>
      </c>
      <c r="J22">
        <v>-2.3270795114284399</v>
      </c>
      <c r="K22">
        <v>-0.89667997967576996</v>
      </c>
      <c r="L22">
        <v>7.3455461365812704</v>
      </c>
      <c r="M22">
        <v>1633.60269217256</v>
      </c>
      <c r="N22">
        <v>-4.3551119219959302</v>
      </c>
      <c r="O22">
        <v>1.82636083464863</v>
      </c>
      <c r="P22" s="20" t="str">
        <f t="shared" si="3"/>
        <v>4509</v>
      </c>
      <c r="Q22" s="15">
        <f t="shared" si="0"/>
        <v>3.9540000000000002</v>
      </c>
      <c r="R22" s="15">
        <f t="shared" si="1"/>
        <v>-1632.7729999999999</v>
      </c>
      <c r="S22" s="15">
        <f t="shared" si="4"/>
        <v>5.1909999999999998</v>
      </c>
      <c r="T22" s="15">
        <f t="shared" si="5"/>
        <v>0.39540000000000003</v>
      </c>
      <c r="U22" s="15">
        <f t="shared" si="2"/>
        <v>-163.2773</v>
      </c>
      <c r="V22" s="15">
        <f t="shared" si="2"/>
        <v>0.51910000000000001</v>
      </c>
    </row>
    <row r="23" spans="1:22" x14ac:dyDescent="0.3">
      <c r="A23" t="s">
        <v>178</v>
      </c>
      <c r="B23" t="s">
        <v>99</v>
      </c>
      <c r="C23">
        <v>31.950293013746101</v>
      </c>
      <c r="D23">
        <v>51.702380214576998</v>
      </c>
      <c r="E23">
        <v>1199.73594274219</v>
      </c>
      <c r="F23">
        <v>1106.5797922547399</v>
      </c>
      <c r="G23">
        <v>52.197267553406803</v>
      </c>
      <c r="H23">
        <v>1632.97572660284</v>
      </c>
      <c r="I23">
        <v>6.9095146354606998</v>
      </c>
      <c r="J23">
        <v>-2.3268557504873102</v>
      </c>
      <c r="K23">
        <v>-0.89541435992503804</v>
      </c>
      <c r="L23">
        <v>7.34557125465279</v>
      </c>
      <c r="M23">
        <v>1632.97572660284</v>
      </c>
      <c r="N23">
        <v>-4.3893602145416502</v>
      </c>
      <c r="O23">
        <v>1.83174348330017</v>
      </c>
      <c r="P23" s="20" t="str">
        <f t="shared" si="3"/>
        <v>4510</v>
      </c>
      <c r="Q23" s="15">
        <f t="shared" si="0"/>
        <v>3.9950000000000001</v>
      </c>
      <c r="R23" s="15">
        <f t="shared" si="1"/>
        <v>-1632.1410000000001</v>
      </c>
      <c r="S23" s="15">
        <f t="shared" si="4"/>
        <v>5.2039999999999997</v>
      </c>
      <c r="T23" s="15">
        <f t="shared" si="5"/>
        <v>0.39950000000000002</v>
      </c>
      <c r="U23" s="15">
        <f t="shared" si="5"/>
        <v>-163.2141</v>
      </c>
      <c r="V23" s="15">
        <f t="shared" si="5"/>
        <v>0.52039999999999997</v>
      </c>
    </row>
    <row r="24" spans="1:22" x14ac:dyDescent="0.3">
      <c r="A24" t="s">
        <v>178</v>
      </c>
      <c r="B24" t="s">
        <v>98</v>
      </c>
      <c r="C24">
        <v>31.950293013746101</v>
      </c>
      <c r="D24">
        <v>51.702380214576998</v>
      </c>
      <c r="E24">
        <v>1197.63043625829</v>
      </c>
      <c r="F24">
        <v>1107.1965148087099</v>
      </c>
      <c r="G24">
        <v>52.489424527774602</v>
      </c>
      <c r="H24">
        <v>1631.85720084327</v>
      </c>
      <c r="I24">
        <v>6.9100052086669299</v>
      </c>
      <c r="J24">
        <v>-2.3263019864385299</v>
      </c>
      <c r="K24">
        <v>-0.89299984260737397</v>
      </c>
      <c r="L24">
        <v>7.3455633980525104</v>
      </c>
      <c r="M24">
        <v>1631.85720084327</v>
      </c>
      <c r="N24">
        <v>-4.45543257628165</v>
      </c>
      <c r="O24">
        <v>1.8432625860934799</v>
      </c>
      <c r="P24" s="20" t="str">
        <f t="shared" si="3"/>
        <v>4512</v>
      </c>
      <c r="Q24" s="15">
        <f t="shared" si="0"/>
        <v>4.0780000000000003</v>
      </c>
      <c r="R24" s="15">
        <f t="shared" si="1"/>
        <v>-1631.0129999999999</v>
      </c>
      <c r="S24" s="15">
        <f t="shared" si="4"/>
        <v>5.2329999999999997</v>
      </c>
      <c r="T24" s="15">
        <f t="shared" si="5"/>
        <v>0.40780000000000005</v>
      </c>
      <c r="U24" s="15">
        <f t="shared" si="5"/>
        <v>-163.10129999999998</v>
      </c>
      <c r="V24" s="15">
        <f t="shared" si="5"/>
        <v>0.52329999999999999</v>
      </c>
    </row>
    <row r="25" spans="1:22" x14ac:dyDescent="0.3">
      <c r="A25" t="s">
        <v>178</v>
      </c>
      <c r="B25" t="s">
        <v>97</v>
      </c>
      <c r="C25">
        <v>31.950293013746101</v>
      </c>
      <c r="D25">
        <v>51.702380214576998</v>
      </c>
      <c r="E25">
        <v>1194.60552261674</v>
      </c>
      <c r="F25">
        <v>1108.0328571037401</v>
      </c>
      <c r="G25">
        <v>52.903769790462199</v>
      </c>
      <c r="H25">
        <v>1630.2202231434701</v>
      </c>
      <c r="I25">
        <v>6.9106879470287801</v>
      </c>
      <c r="J25">
        <v>-2.3256111458734599</v>
      </c>
      <c r="K25">
        <v>-0.88955391862017996</v>
      </c>
      <c r="L25">
        <v>7.3455688191692996</v>
      </c>
      <c r="M25">
        <v>1630.2202231434701</v>
      </c>
      <c r="N25">
        <v>-4.5492357180662397</v>
      </c>
      <c r="O25">
        <v>1.8596843369520899</v>
      </c>
      <c r="P25" s="20" t="str">
        <f t="shared" si="3"/>
        <v>4515</v>
      </c>
      <c r="Q25" s="15">
        <f t="shared" si="0"/>
        <v>4.1959999999999997</v>
      </c>
      <c r="R25" s="15">
        <f t="shared" si="1"/>
        <v>-1629.3620000000001</v>
      </c>
      <c r="S25" s="15">
        <f t="shared" si="4"/>
        <v>5.274</v>
      </c>
      <c r="T25" s="15">
        <f t="shared" si="5"/>
        <v>0.41959999999999997</v>
      </c>
      <c r="U25" s="15">
        <f t="shared" si="5"/>
        <v>-162.93620000000001</v>
      </c>
      <c r="V25" s="15">
        <f t="shared" si="5"/>
        <v>0.52739999999999998</v>
      </c>
    </row>
    <row r="26" spans="1:22" x14ac:dyDescent="0.3">
      <c r="A26" t="s">
        <v>178</v>
      </c>
      <c r="B26" t="s">
        <v>96</v>
      </c>
      <c r="C26">
        <v>31.950293013746101</v>
      </c>
      <c r="D26">
        <v>51.702380214576998</v>
      </c>
      <c r="E26">
        <v>1190.9288480673099</v>
      </c>
      <c r="F26">
        <v>1109.10959038955</v>
      </c>
      <c r="G26">
        <v>53.3982608609709</v>
      </c>
      <c r="H26">
        <v>1628.2773040597201</v>
      </c>
      <c r="I26">
        <v>6.9115470244753201</v>
      </c>
      <c r="J26">
        <v>-2.3246723771390001</v>
      </c>
      <c r="K26">
        <v>-0.88533199038098198</v>
      </c>
      <c r="L26">
        <v>7.3455698666447002</v>
      </c>
      <c r="M26">
        <v>1628.2773040597201</v>
      </c>
      <c r="N26">
        <v>-4.6650567704825301</v>
      </c>
      <c r="O26">
        <v>1.87931357684948</v>
      </c>
      <c r="P26" s="20" t="str">
        <f t="shared" si="3"/>
        <v>4517</v>
      </c>
      <c r="Q26" s="15">
        <f t="shared" si="0"/>
        <v>4.343</v>
      </c>
      <c r="R26" s="15">
        <f t="shared" si="1"/>
        <v>-1627.4010000000001</v>
      </c>
      <c r="S26" s="15">
        <f t="shared" si="4"/>
        <v>5.3220000000000001</v>
      </c>
      <c r="T26" s="15">
        <f t="shared" si="5"/>
        <v>0.43430000000000002</v>
      </c>
      <c r="U26" s="15">
        <f t="shared" si="5"/>
        <v>-162.74010000000001</v>
      </c>
      <c r="V26" s="15">
        <f t="shared" si="5"/>
        <v>0.53220000000000001</v>
      </c>
    </row>
    <row r="27" spans="1:22" x14ac:dyDescent="0.3">
      <c r="A27" t="s">
        <v>178</v>
      </c>
      <c r="B27" t="s">
        <v>95</v>
      </c>
      <c r="C27">
        <v>31.950293013746101</v>
      </c>
      <c r="D27">
        <v>51.702380214576998</v>
      </c>
      <c r="E27">
        <v>1220.3103691967301</v>
      </c>
      <c r="F27">
        <v>1100.7211740533401</v>
      </c>
      <c r="G27">
        <v>49.419439780270402</v>
      </c>
      <c r="H27">
        <v>1644.1370931910201</v>
      </c>
      <c r="I27">
        <v>6.9046609375380799</v>
      </c>
      <c r="J27">
        <v>-2.3318537269630402</v>
      </c>
      <c r="K27">
        <v>-0.91887496665872104</v>
      </c>
      <c r="L27">
        <v>7.3454894779495703</v>
      </c>
      <c r="M27">
        <v>1644.1370931910201</v>
      </c>
      <c r="N27">
        <v>-3.7528716514272702</v>
      </c>
      <c r="O27">
        <v>1.7224548260499899</v>
      </c>
      <c r="P27" s="20" t="str">
        <f t="shared" si="3"/>
        <v>4519</v>
      </c>
      <c r="Q27" s="15">
        <f t="shared" si="0"/>
        <v>3.2349999999999999</v>
      </c>
      <c r="R27" s="15">
        <f t="shared" si="1"/>
        <v>-1643.394</v>
      </c>
      <c r="S27" s="15">
        <f t="shared" si="4"/>
        <v>4.931</v>
      </c>
      <c r="T27" s="15">
        <f t="shared" si="5"/>
        <v>0.32350000000000001</v>
      </c>
      <c r="U27" s="15">
        <f t="shared" si="5"/>
        <v>-164.33940000000001</v>
      </c>
      <c r="V27" s="15">
        <f t="shared" si="5"/>
        <v>0.49309999999999998</v>
      </c>
    </row>
    <row r="28" spans="1:22" x14ac:dyDescent="0.3">
      <c r="A28" t="s">
        <v>178</v>
      </c>
      <c r="B28" t="s">
        <v>94</v>
      </c>
      <c r="C28">
        <v>31.950293013746101</v>
      </c>
      <c r="D28">
        <v>51.702380214576998</v>
      </c>
      <c r="E28">
        <v>1198.6044548283301</v>
      </c>
      <c r="F28">
        <v>1106.9229635239301</v>
      </c>
      <c r="G28">
        <v>52.372962689309901</v>
      </c>
      <c r="H28">
        <v>1632.38292490817</v>
      </c>
      <c r="I28">
        <v>6.9097684062812803</v>
      </c>
      <c r="J28">
        <v>-2.3265319086929002</v>
      </c>
      <c r="K28">
        <v>-0.89411163657074599</v>
      </c>
      <c r="L28">
        <v>7.3455487044372898</v>
      </c>
      <c r="M28">
        <v>1632.38292490817</v>
      </c>
      <c r="N28">
        <v>-4.4251588712349301</v>
      </c>
      <c r="O28">
        <v>1.8385788821879101</v>
      </c>
      <c r="P28" s="20" t="str">
        <f t="shared" si="3"/>
        <v>4520</v>
      </c>
      <c r="Q28" s="15">
        <f t="shared" si="0"/>
        <v>4.0410000000000004</v>
      </c>
      <c r="R28" s="15">
        <f t="shared" si="1"/>
        <v>-1631.5429999999999</v>
      </c>
      <c r="S28" s="15">
        <f t="shared" si="4"/>
        <v>5.2220000000000004</v>
      </c>
      <c r="T28" s="15">
        <f t="shared" si="5"/>
        <v>0.40410000000000001</v>
      </c>
      <c r="U28" s="15">
        <f t="shared" si="5"/>
        <v>-163.15429999999998</v>
      </c>
      <c r="V28" s="15">
        <f t="shared" si="5"/>
        <v>0.5222</v>
      </c>
    </row>
    <row r="29" spans="1:22" x14ac:dyDescent="0.3">
      <c r="A29" t="s">
        <v>178</v>
      </c>
      <c r="B29" t="s">
        <v>93</v>
      </c>
      <c r="C29">
        <v>31.950293013746101</v>
      </c>
      <c r="D29">
        <v>51.702380214576998</v>
      </c>
      <c r="E29">
        <v>1191.80334746732</v>
      </c>
      <c r="F29">
        <v>1108.8189780927</v>
      </c>
      <c r="G29">
        <v>53.278574636621599</v>
      </c>
      <c r="H29">
        <v>1628.7152457468301</v>
      </c>
      <c r="I29">
        <v>6.9113338944132403</v>
      </c>
      <c r="J29">
        <v>-2.32493253445165</v>
      </c>
      <c r="K29">
        <v>-0.88636425084293702</v>
      </c>
      <c r="L29">
        <v>7.3455761567755502</v>
      </c>
      <c r="M29">
        <v>1628.7152457468301</v>
      </c>
      <c r="N29">
        <v>-4.6365940861197803</v>
      </c>
      <c r="O29">
        <v>1.87459542817181</v>
      </c>
      <c r="P29" s="20" t="str">
        <f t="shared" si="3"/>
        <v>4521</v>
      </c>
      <c r="Q29" s="15">
        <f t="shared" si="0"/>
        <v>4.3070000000000004</v>
      </c>
      <c r="R29" s="15">
        <f t="shared" si="1"/>
        <v>-1627.8440000000001</v>
      </c>
      <c r="S29" s="15">
        <f t="shared" si="4"/>
        <v>5.31</v>
      </c>
      <c r="T29" s="15">
        <f t="shared" si="5"/>
        <v>0.43070000000000003</v>
      </c>
      <c r="U29" s="15">
        <f t="shared" si="5"/>
        <v>-162.78440000000001</v>
      </c>
      <c r="V29" s="15">
        <f t="shared" si="5"/>
        <v>0.53099999999999992</v>
      </c>
    </row>
    <row r="30" spans="1:22" x14ac:dyDescent="0.3">
      <c r="A30" t="s">
        <v>178</v>
      </c>
      <c r="B30" t="s">
        <v>92</v>
      </c>
      <c r="C30">
        <v>31.950293013746101</v>
      </c>
      <c r="D30">
        <v>51.702380214576998</v>
      </c>
      <c r="E30">
        <v>1187.00348182676</v>
      </c>
      <c r="F30">
        <v>1110.23331816679</v>
      </c>
      <c r="G30">
        <v>53.919878680979501</v>
      </c>
      <c r="H30">
        <v>1626.19268229613</v>
      </c>
      <c r="I30">
        <v>6.9124659674139499</v>
      </c>
      <c r="J30">
        <v>-2.3236718952838098</v>
      </c>
      <c r="K30">
        <v>-0.88086556112831604</v>
      </c>
      <c r="L30">
        <v>7.3455810501532</v>
      </c>
      <c r="M30">
        <v>1626.19268229613</v>
      </c>
      <c r="N30">
        <v>-4.7883546253934899</v>
      </c>
      <c r="O30">
        <v>1.9001117575494699</v>
      </c>
      <c r="P30" s="20" t="str">
        <f t="shared" si="3"/>
        <v>4522</v>
      </c>
      <c r="Q30" s="15">
        <f t="shared" si="0"/>
        <v>4.5010000000000003</v>
      </c>
      <c r="R30" s="15">
        <f t="shared" si="1"/>
        <v>-1625.299</v>
      </c>
      <c r="S30" s="15">
        <f t="shared" si="4"/>
        <v>5.3730000000000002</v>
      </c>
      <c r="T30" s="15">
        <f t="shared" si="5"/>
        <v>0.45010000000000006</v>
      </c>
      <c r="U30" s="15">
        <f t="shared" si="5"/>
        <v>-162.5299</v>
      </c>
      <c r="V30" s="15">
        <f t="shared" si="5"/>
        <v>0.5373</v>
      </c>
    </row>
    <row r="31" spans="1:22" x14ac:dyDescent="0.3">
      <c r="A31" t="s">
        <v>178</v>
      </c>
      <c r="B31" t="s">
        <v>91</v>
      </c>
      <c r="C31">
        <v>31.950293013746101</v>
      </c>
      <c r="D31">
        <v>51.702380214576998</v>
      </c>
      <c r="E31">
        <v>1191.54432581796</v>
      </c>
      <c r="F31">
        <v>1108.8897042528499</v>
      </c>
      <c r="G31">
        <v>53.3179618862045</v>
      </c>
      <c r="H31">
        <v>1628.5751630325999</v>
      </c>
      <c r="I31">
        <v>6.9113883410095003</v>
      </c>
      <c r="J31">
        <v>-2.3248837847988901</v>
      </c>
      <c r="K31">
        <v>-0.88608260976530095</v>
      </c>
      <c r="L31">
        <v>7.3455779761970703</v>
      </c>
      <c r="M31">
        <v>1628.5751630325899</v>
      </c>
      <c r="N31">
        <v>-4.64462737907097</v>
      </c>
      <c r="O31">
        <v>1.87614317671841</v>
      </c>
      <c r="P31" s="20" t="str">
        <f t="shared" si="3"/>
        <v>4523</v>
      </c>
      <c r="Q31" s="15">
        <f t="shared" si="0"/>
        <v>4.3170000000000002</v>
      </c>
      <c r="R31" s="15">
        <f t="shared" si="1"/>
        <v>-1627.702</v>
      </c>
      <c r="S31" s="15">
        <f t="shared" si="4"/>
        <v>5.3140000000000001</v>
      </c>
      <c r="T31" s="15">
        <f t="shared" si="5"/>
        <v>0.43170000000000003</v>
      </c>
      <c r="U31" s="15">
        <f t="shared" si="5"/>
        <v>-162.77019999999999</v>
      </c>
      <c r="V31" s="15">
        <f t="shared" si="5"/>
        <v>0.53139999999999998</v>
      </c>
    </row>
    <row r="32" spans="1:22" x14ac:dyDescent="0.3">
      <c r="A32" t="s">
        <v>178</v>
      </c>
      <c r="B32" t="s">
        <v>90</v>
      </c>
      <c r="C32">
        <v>31.950293013746101</v>
      </c>
      <c r="D32">
        <v>51.702380214576998</v>
      </c>
      <c r="E32">
        <v>1195.6662903486399</v>
      </c>
      <c r="F32">
        <v>1107.75906016007</v>
      </c>
      <c r="G32">
        <v>52.7620369692754</v>
      </c>
      <c r="H32">
        <v>1630.80711483239</v>
      </c>
      <c r="I32">
        <v>6.9104513472385101</v>
      </c>
      <c r="J32">
        <v>-2.3258228253258801</v>
      </c>
      <c r="K32">
        <v>-0.89075832922423703</v>
      </c>
      <c r="L32">
        <v>7.3455592052913001</v>
      </c>
      <c r="M32">
        <v>1630.80711483239</v>
      </c>
      <c r="N32">
        <v>-4.5168220233036598</v>
      </c>
      <c r="O32">
        <v>1.8540326729380401</v>
      </c>
      <c r="P32" s="20" t="str">
        <f t="shared" si="3"/>
        <v>4524</v>
      </c>
      <c r="Q32" s="15">
        <f t="shared" si="0"/>
        <v>4.1550000000000002</v>
      </c>
      <c r="R32" s="15">
        <f t="shared" si="1"/>
        <v>-1629.953</v>
      </c>
      <c r="S32" s="15">
        <f t="shared" si="4"/>
        <v>5.26</v>
      </c>
      <c r="T32" s="15">
        <f t="shared" si="5"/>
        <v>0.41550000000000004</v>
      </c>
      <c r="U32" s="15">
        <f t="shared" si="5"/>
        <v>-162.99529999999999</v>
      </c>
      <c r="V32" s="15">
        <f t="shared" si="5"/>
        <v>0.52600000000000002</v>
      </c>
    </row>
    <row r="33" spans="1:22" x14ac:dyDescent="0.3">
      <c r="A33" t="s">
        <v>178</v>
      </c>
      <c r="B33" t="s">
        <v>89</v>
      </c>
      <c r="C33">
        <v>31.950293013746101</v>
      </c>
      <c r="D33">
        <v>51.702380214576998</v>
      </c>
      <c r="E33">
        <v>1196.7794639803101</v>
      </c>
      <c r="F33">
        <v>1107.4162739926101</v>
      </c>
      <c r="G33">
        <v>52.608777714551003</v>
      </c>
      <c r="H33">
        <v>1631.38578294691</v>
      </c>
      <c r="I33">
        <v>6.9101914432802696</v>
      </c>
      <c r="J33">
        <v>-2.3261262632639101</v>
      </c>
      <c r="K33">
        <v>-0.89203113949330803</v>
      </c>
      <c r="L33">
        <v>7.3455652423251703</v>
      </c>
      <c r="M33">
        <v>1631.38578294691</v>
      </c>
      <c r="N33">
        <v>-4.4814018555939104</v>
      </c>
      <c r="O33">
        <v>1.8479893842539801</v>
      </c>
      <c r="P33" s="20" t="str">
        <f t="shared" si="3"/>
        <v>4525</v>
      </c>
      <c r="Q33" s="15">
        <f t="shared" si="0"/>
        <v>4.1109999999999998</v>
      </c>
      <c r="R33" s="15">
        <f t="shared" si="1"/>
        <v>-1630.537</v>
      </c>
      <c r="S33" s="15">
        <f t="shared" si="4"/>
        <v>5.2450000000000001</v>
      </c>
      <c r="T33" s="15">
        <f t="shared" si="5"/>
        <v>0.41109999999999997</v>
      </c>
      <c r="U33" s="15">
        <f t="shared" si="5"/>
        <v>-163.05369999999999</v>
      </c>
      <c r="V33" s="15">
        <f t="shared" si="5"/>
        <v>0.52449999999999997</v>
      </c>
    </row>
    <row r="34" spans="1:22" x14ac:dyDescent="0.3">
      <c r="A34" t="s">
        <v>178</v>
      </c>
      <c r="B34" t="s">
        <v>88</v>
      </c>
      <c r="C34">
        <v>31.950293013746101</v>
      </c>
      <c r="D34">
        <v>51.702380214576998</v>
      </c>
      <c r="E34">
        <v>1218.7221414147</v>
      </c>
      <c r="F34">
        <v>1101.2178221802601</v>
      </c>
      <c r="G34">
        <v>49.6416529446767</v>
      </c>
      <c r="H34">
        <v>1643.2980994235199</v>
      </c>
      <c r="I34">
        <v>6.9050486807331</v>
      </c>
      <c r="J34">
        <v>-2.3313859308009199</v>
      </c>
      <c r="K34">
        <v>-0.91704646681712498</v>
      </c>
      <c r="L34">
        <v>7.3454769664013098</v>
      </c>
      <c r="M34">
        <v>1643.2980994235199</v>
      </c>
      <c r="N34">
        <v>-3.8028425785157598</v>
      </c>
      <c r="O34">
        <v>1.7310857789101199</v>
      </c>
      <c r="P34" s="20" t="str">
        <f t="shared" si="3"/>
        <v>4526</v>
      </c>
      <c r="Q34" s="15">
        <f t="shared" si="0"/>
        <v>3.2919999999999998</v>
      </c>
      <c r="R34" s="15">
        <f t="shared" si="1"/>
        <v>-1642.548</v>
      </c>
      <c r="S34" s="15">
        <f t="shared" si="4"/>
        <v>4.9530000000000003</v>
      </c>
      <c r="T34" s="15">
        <f t="shared" si="5"/>
        <v>0.32919999999999999</v>
      </c>
      <c r="U34" s="15">
        <f t="shared" si="5"/>
        <v>-164.25479999999999</v>
      </c>
      <c r="V34" s="15">
        <f t="shared" si="5"/>
        <v>0.49530000000000002</v>
      </c>
    </row>
    <row r="35" spans="1:22" x14ac:dyDescent="0.3">
      <c r="A35" t="s">
        <v>178</v>
      </c>
      <c r="B35" t="s">
        <v>87</v>
      </c>
      <c r="C35">
        <v>31.950293013746101</v>
      </c>
      <c r="D35">
        <v>51.702380214576998</v>
      </c>
      <c r="E35">
        <v>1218.3292447967699</v>
      </c>
      <c r="F35">
        <v>1101.3469973742399</v>
      </c>
      <c r="G35">
        <v>49.699030003494997</v>
      </c>
      <c r="H35">
        <v>1643.09505231305</v>
      </c>
      <c r="I35">
        <v>6.9051324164297601</v>
      </c>
      <c r="J35">
        <v>-2.3313146889772698</v>
      </c>
      <c r="K35">
        <v>-0.91657913523583601</v>
      </c>
      <c r="L35">
        <v>7.3454747415412101</v>
      </c>
      <c r="M35">
        <v>1643.09505231305</v>
      </c>
      <c r="N35">
        <v>-3.8153757614642898</v>
      </c>
      <c r="O35">
        <v>1.7333014543912799</v>
      </c>
      <c r="P35" s="20" t="str">
        <f t="shared" si="3"/>
        <v>4527</v>
      </c>
      <c r="Q35" s="15">
        <f t="shared" si="0"/>
        <v>3.3069999999999999</v>
      </c>
      <c r="R35" s="15">
        <f t="shared" si="1"/>
        <v>-1642.3430000000001</v>
      </c>
      <c r="S35" s="15">
        <f t="shared" si="4"/>
        <v>4.9589999999999996</v>
      </c>
      <c r="T35" s="15">
        <f t="shared" si="5"/>
        <v>0.33069999999999999</v>
      </c>
      <c r="U35" s="15">
        <f t="shared" si="5"/>
        <v>-164.23430000000002</v>
      </c>
      <c r="V35" s="15">
        <f t="shared" si="5"/>
        <v>0.49589999999999995</v>
      </c>
    </row>
    <row r="36" spans="1:22" x14ac:dyDescent="0.3">
      <c r="A36" t="s">
        <v>178</v>
      </c>
      <c r="B36" t="s">
        <v>86</v>
      </c>
      <c r="C36">
        <v>31.950293013746101</v>
      </c>
      <c r="D36">
        <v>51.702380214576998</v>
      </c>
      <c r="E36">
        <v>1195.60387025408</v>
      </c>
      <c r="F36">
        <v>1107.7491093793701</v>
      </c>
      <c r="G36">
        <v>52.7673174766621</v>
      </c>
      <c r="H36">
        <v>1630.7547619709701</v>
      </c>
      <c r="I36">
        <v>6.9104608853981997</v>
      </c>
      <c r="J36">
        <v>-2.32584860358399</v>
      </c>
      <c r="K36">
        <v>-0.89068982860293799</v>
      </c>
      <c r="L36">
        <v>7.3455680342767797</v>
      </c>
      <c r="M36">
        <v>1630.7547619709701</v>
      </c>
      <c r="N36">
        <v>-4.5180566942642804</v>
      </c>
      <c r="O36">
        <v>1.8542778398402</v>
      </c>
      <c r="P36" s="20" t="str">
        <f t="shared" si="3"/>
        <v>4528</v>
      </c>
      <c r="Q36" s="15">
        <f t="shared" si="0"/>
        <v>4.157</v>
      </c>
      <c r="R36" s="15">
        <f t="shared" si="1"/>
        <v>-1629.9010000000001</v>
      </c>
      <c r="S36" s="15">
        <f t="shared" si="4"/>
        <v>5.26</v>
      </c>
      <c r="T36" s="15">
        <f t="shared" si="5"/>
        <v>0.41570000000000001</v>
      </c>
      <c r="U36" s="15">
        <f t="shared" si="5"/>
        <v>-162.99010000000001</v>
      </c>
      <c r="V36" s="15">
        <f t="shared" si="5"/>
        <v>0.52600000000000002</v>
      </c>
    </row>
    <row r="37" spans="1:22" x14ac:dyDescent="0.3">
      <c r="A37" t="s">
        <v>178</v>
      </c>
      <c r="B37" t="s">
        <v>85</v>
      </c>
      <c r="C37">
        <v>31.950293013746101</v>
      </c>
      <c r="D37">
        <v>51.702380214576998</v>
      </c>
      <c r="E37">
        <v>1217.19536293077</v>
      </c>
      <c r="F37">
        <v>1101.6144370050099</v>
      </c>
      <c r="G37">
        <v>49.842955532301801</v>
      </c>
      <c r="H37">
        <v>1642.43819962099</v>
      </c>
      <c r="I37">
        <v>6.9054010185358798</v>
      </c>
      <c r="J37">
        <v>-2.3310945190163799</v>
      </c>
      <c r="K37">
        <v>-0.91532723018635898</v>
      </c>
      <c r="L37">
        <v>7.34550126415518</v>
      </c>
      <c r="M37">
        <v>1642.43819962099</v>
      </c>
      <c r="N37">
        <v>-3.8488374174507598</v>
      </c>
      <c r="O37">
        <v>1.7390179468409199</v>
      </c>
      <c r="P37" s="20" t="str">
        <f t="shared" si="3"/>
        <v>4529</v>
      </c>
      <c r="Q37" s="15">
        <f t="shared" si="0"/>
        <v>3.3460000000000001</v>
      </c>
      <c r="R37" s="15">
        <f t="shared" si="1"/>
        <v>-1641.682</v>
      </c>
      <c r="S37" s="15">
        <f t="shared" si="4"/>
        <v>4.9729999999999999</v>
      </c>
      <c r="T37" s="15">
        <f t="shared" si="5"/>
        <v>0.33460000000000001</v>
      </c>
      <c r="U37" s="15">
        <f t="shared" si="5"/>
        <v>-164.16820000000001</v>
      </c>
      <c r="V37" s="15">
        <f t="shared" si="5"/>
        <v>0.49729999999999996</v>
      </c>
    </row>
    <row r="38" spans="1:22" x14ac:dyDescent="0.3">
      <c r="A38" t="s">
        <v>178</v>
      </c>
      <c r="B38" t="s">
        <v>84</v>
      </c>
      <c r="C38">
        <v>31.950293013746101</v>
      </c>
      <c r="D38">
        <v>51.702380214576998</v>
      </c>
      <c r="E38">
        <v>1193.0477410686401</v>
      </c>
      <c r="F38">
        <v>1108.47655700664</v>
      </c>
      <c r="G38">
        <v>53.117031283852498</v>
      </c>
      <c r="H38">
        <v>1629.38780187981</v>
      </c>
      <c r="I38">
        <v>6.9110432772586599</v>
      </c>
      <c r="J38">
        <v>-2.3252380629126801</v>
      </c>
      <c r="K38">
        <v>-0.88778171462729205</v>
      </c>
      <c r="L38">
        <v>7.3455706110680499</v>
      </c>
      <c r="M38">
        <v>1629.38780187981</v>
      </c>
      <c r="N38">
        <v>-4.5979519555755601</v>
      </c>
      <c r="O38">
        <v>1.8681378434287399</v>
      </c>
      <c r="P38" s="20" t="str">
        <f t="shared" si="3"/>
        <v>4530</v>
      </c>
      <c r="Q38" s="15">
        <f t="shared" si="0"/>
        <v>4.258</v>
      </c>
      <c r="R38" s="15">
        <f t="shared" si="1"/>
        <v>-1628.5219999999999</v>
      </c>
      <c r="S38" s="15">
        <f t="shared" si="4"/>
        <v>5.2949999999999999</v>
      </c>
      <c r="T38" s="15">
        <f t="shared" si="5"/>
        <v>0.42580000000000001</v>
      </c>
      <c r="U38" s="15">
        <f t="shared" si="5"/>
        <v>-162.85219999999998</v>
      </c>
      <c r="V38" s="15">
        <f t="shared" si="5"/>
        <v>0.52949999999999997</v>
      </c>
    </row>
    <row r="39" spans="1:22" x14ac:dyDescent="0.3">
      <c r="A39" t="s">
        <v>178</v>
      </c>
      <c r="B39" t="s">
        <v>83</v>
      </c>
      <c r="C39">
        <v>31.950293013746101</v>
      </c>
      <c r="D39">
        <v>51.702380214576998</v>
      </c>
      <c r="E39">
        <v>1210.1901174796801</v>
      </c>
      <c r="F39">
        <v>1103.6135914338499</v>
      </c>
      <c r="G39">
        <v>50.805252040481598</v>
      </c>
      <c r="H39">
        <v>1638.62877225988</v>
      </c>
      <c r="I39">
        <v>6.90704990097968</v>
      </c>
      <c r="J39">
        <v>-2.3293743571541299</v>
      </c>
      <c r="K39">
        <v>-0.90732752098645897</v>
      </c>
      <c r="L39">
        <v>7.3455133558336199</v>
      </c>
      <c r="M39">
        <v>1638.62877225988</v>
      </c>
      <c r="N39">
        <v>-4.0651331127340704</v>
      </c>
      <c r="O39">
        <v>1.77672523882344</v>
      </c>
      <c r="P39" s="20" t="str">
        <f t="shared" si="3"/>
        <v>4531</v>
      </c>
      <c r="Q39" s="15">
        <f t="shared" ref="Q39:Q58" si="6">ROUND(-M39*SIN(O39*PI()/180)*SIN(N39*PI()/180),3)</f>
        <v>3.6019999999999999</v>
      </c>
      <c r="R39" s="15">
        <f t="shared" ref="R39:R58" si="7">ROUND(-M39*COS(O39*PI()/180),3)</f>
        <v>-1637.8409999999999</v>
      </c>
      <c r="S39" s="15">
        <f t="shared" si="4"/>
        <v>5.0679999999999996</v>
      </c>
      <c r="T39" s="15">
        <f t="shared" si="5"/>
        <v>0.36019999999999996</v>
      </c>
      <c r="U39" s="15">
        <f t="shared" si="5"/>
        <v>-163.7841</v>
      </c>
      <c r="V39" s="15">
        <f t="shared" si="5"/>
        <v>0.50679999999999992</v>
      </c>
    </row>
    <row r="40" spans="1:22" x14ac:dyDescent="0.3">
      <c r="A40" t="s">
        <v>178</v>
      </c>
      <c r="B40" t="s">
        <v>82</v>
      </c>
      <c r="C40">
        <v>31.950293013746101</v>
      </c>
      <c r="D40">
        <v>51.702380214576998</v>
      </c>
      <c r="E40">
        <v>1211.3803953833201</v>
      </c>
      <c r="F40">
        <v>1103.3017616442401</v>
      </c>
      <c r="G40">
        <v>50.649247987865401</v>
      </c>
      <c r="H40">
        <v>1639.29331905186</v>
      </c>
      <c r="I40">
        <v>6.9067756799289803</v>
      </c>
      <c r="J40">
        <v>-2.3296223574762198</v>
      </c>
      <c r="K40">
        <v>-0.90868536564211599</v>
      </c>
      <c r="L40">
        <v>7.3455020056524098</v>
      </c>
      <c r="M40">
        <v>1639.29331905186</v>
      </c>
      <c r="N40">
        <v>-4.0290303718296601</v>
      </c>
      <c r="O40">
        <v>1.7705495582764901</v>
      </c>
      <c r="P40" s="20" t="str">
        <f t="shared" si="3"/>
        <v>4532</v>
      </c>
      <c r="Q40" s="15">
        <f t="shared" si="6"/>
        <v>3.5590000000000002</v>
      </c>
      <c r="R40" s="15">
        <f t="shared" si="7"/>
        <v>-1638.511</v>
      </c>
      <c r="S40" s="15">
        <f t="shared" si="4"/>
        <v>5.0519999999999996</v>
      </c>
      <c r="T40" s="15">
        <f t="shared" si="5"/>
        <v>0.35589999999999999</v>
      </c>
      <c r="U40" s="15">
        <f t="shared" si="5"/>
        <v>-163.8511</v>
      </c>
      <c r="V40" s="15">
        <f t="shared" si="5"/>
        <v>0.50519999999999998</v>
      </c>
    </row>
    <row r="41" spans="1:22" x14ac:dyDescent="0.3">
      <c r="A41" t="s">
        <v>178</v>
      </c>
      <c r="B41" t="s">
        <v>81</v>
      </c>
      <c r="C41">
        <v>31.950293013746101</v>
      </c>
      <c r="D41">
        <v>51.702380214576998</v>
      </c>
      <c r="E41">
        <v>1203.52641019879</v>
      </c>
      <c r="F41">
        <v>1105.5258856344001</v>
      </c>
      <c r="G41">
        <v>51.642721111601702</v>
      </c>
      <c r="H41">
        <v>1635.0321937189899</v>
      </c>
      <c r="I41">
        <v>6.9086703684578596</v>
      </c>
      <c r="J41">
        <v>-2.3277510019137302</v>
      </c>
      <c r="K41">
        <v>-0.899745127613232</v>
      </c>
      <c r="L41">
        <v>7.3455899886654299</v>
      </c>
      <c r="M41">
        <v>1635.0321937189899</v>
      </c>
      <c r="N41">
        <v>-4.27209804690838</v>
      </c>
      <c r="O41">
        <v>1.8099962637573499</v>
      </c>
      <c r="P41" s="20" t="str">
        <f t="shared" si="3"/>
        <v>4533</v>
      </c>
      <c r="Q41" s="15">
        <f t="shared" si="6"/>
        <v>3.847</v>
      </c>
      <c r="R41" s="15">
        <f t="shared" si="7"/>
        <v>-1634.2159999999999</v>
      </c>
      <c r="S41" s="15">
        <f t="shared" si="4"/>
        <v>5.15</v>
      </c>
      <c r="T41" s="15">
        <f t="shared" si="5"/>
        <v>0.38469999999999999</v>
      </c>
      <c r="U41" s="15">
        <f t="shared" si="5"/>
        <v>-163.42159999999998</v>
      </c>
      <c r="V41" s="15">
        <f t="shared" si="5"/>
        <v>0.51500000000000001</v>
      </c>
    </row>
    <row r="42" spans="1:22" x14ac:dyDescent="0.3">
      <c r="A42" t="s">
        <v>178</v>
      </c>
      <c r="B42" t="s">
        <v>80</v>
      </c>
      <c r="C42">
        <v>31.950293013746101</v>
      </c>
      <c r="D42">
        <v>51.702380214576998</v>
      </c>
      <c r="E42">
        <v>1194.13011757453</v>
      </c>
      <c r="F42">
        <v>1108.1782867949501</v>
      </c>
      <c r="G42">
        <v>52.971933936144197</v>
      </c>
      <c r="H42">
        <v>1629.9729687351601</v>
      </c>
      <c r="I42">
        <v>6.9107930940362197</v>
      </c>
      <c r="J42">
        <v>-2.3255032820444201</v>
      </c>
      <c r="K42">
        <v>-0.88899365627438898</v>
      </c>
      <c r="L42">
        <v>7.3455657661118297</v>
      </c>
      <c r="M42">
        <v>1629.9729687351601</v>
      </c>
      <c r="N42">
        <v>-4.5643559895458496</v>
      </c>
      <c r="O42">
        <v>1.8623638635953901</v>
      </c>
      <c r="P42" s="20" t="str">
        <f t="shared" si="3"/>
        <v>4534</v>
      </c>
      <c r="Q42" s="15">
        <f t="shared" si="6"/>
        <v>4.2149999999999999</v>
      </c>
      <c r="R42" s="15">
        <f t="shared" si="7"/>
        <v>-1629.1120000000001</v>
      </c>
      <c r="S42" s="15">
        <f t="shared" si="4"/>
        <v>5.28</v>
      </c>
      <c r="T42" s="15">
        <f t="shared" si="5"/>
        <v>0.42149999999999999</v>
      </c>
      <c r="U42" s="15">
        <f t="shared" si="5"/>
        <v>-162.91120000000001</v>
      </c>
      <c r="V42" s="15">
        <f t="shared" si="5"/>
        <v>0.52800000000000002</v>
      </c>
    </row>
    <row r="43" spans="1:22" x14ac:dyDescent="0.3">
      <c r="A43" t="s">
        <v>178</v>
      </c>
      <c r="B43" t="s">
        <v>79</v>
      </c>
      <c r="C43">
        <v>31.950293013746101</v>
      </c>
      <c r="D43">
        <v>51.702380214576998</v>
      </c>
      <c r="E43">
        <v>1193.5353598111701</v>
      </c>
      <c r="F43">
        <v>1108.37077755326</v>
      </c>
      <c r="G43">
        <v>53.037968782142102</v>
      </c>
      <c r="H43">
        <v>1629.67035371763</v>
      </c>
      <c r="I43">
        <v>6.9109657438594798</v>
      </c>
      <c r="J43">
        <v>-2.3252906289805599</v>
      </c>
      <c r="K43">
        <v>-0.88831348104971797</v>
      </c>
      <c r="L43">
        <v>7.3455785927752997</v>
      </c>
      <c r="M43">
        <v>1629.67035371763</v>
      </c>
      <c r="N43">
        <v>-4.5835507476390802</v>
      </c>
      <c r="O43">
        <v>1.8650326847399801</v>
      </c>
      <c r="P43" s="20" t="str">
        <f t="shared" si="3"/>
        <v>4535</v>
      </c>
      <c r="Q43" s="15">
        <f t="shared" si="6"/>
        <v>4.2380000000000004</v>
      </c>
      <c r="R43" s="15">
        <f t="shared" si="7"/>
        <v>-1628.807</v>
      </c>
      <c r="S43" s="15">
        <f t="shared" si="4"/>
        <v>5.2869999999999999</v>
      </c>
      <c r="T43" s="15">
        <f t="shared" si="5"/>
        <v>0.42380000000000007</v>
      </c>
      <c r="U43" s="15">
        <f t="shared" si="5"/>
        <v>-162.88069999999999</v>
      </c>
      <c r="V43" s="15">
        <f t="shared" si="5"/>
        <v>0.52869999999999995</v>
      </c>
    </row>
    <row r="44" spans="1:22" x14ac:dyDescent="0.3">
      <c r="A44" t="s">
        <v>178</v>
      </c>
      <c r="B44" t="s">
        <v>78</v>
      </c>
      <c r="C44">
        <v>31.950293013746101</v>
      </c>
      <c r="D44">
        <v>51.702380214576998</v>
      </c>
      <c r="E44">
        <v>1199.9354609956999</v>
      </c>
      <c r="F44">
        <v>1106.53197861425</v>
      </c>
      <c r="G44">
        <v>52.1921497118025</v>
      </c>
      <c r="H44">
        <v>1633.0897558745701</v>
      </c>
      <c r="I44">
        <v>6.9094512911769499</v>
      </c>
      <c r="J44">
        <v>-2.3268847597245701</v>
      </c>
      <c r="K44">
        <v>-0.89563181265362601</v>
      </c>
      <c r="L44">
        <v>7.3455473706200101</v>
      </c>
      <c r="M44">
        <v>1633.0897558745701</v>
      </c>
      <c r="N44">
        <v>-4.3833781581127003</v>
      </c>
      <c r="O44">
        <v>1.8314358920234599</v>
      </c>
      <c r="P44" s="20" t="str">
        <f t="shared" si="3"/>
        <v>4537</v>
      </c>
      <c r="Q44" s="15">
        <f t="shared" si="6"/>
        <v>3.9889999999999999</v>
      </c>
      <c r="R44" s="15">
        <f t="shared" si="7"/>
        <v>-1632.2560000000001</v>
      </c>
      <c r="S44" s="15">
        <f t="shared" si="4"/>
        <v>5.2039999999999997</v>
      </c>
      <c r="T44" s="15">
        <f t="shared" si="5"/>
        <v>0.39889999999999998</v>
      </c>
      <c r="U44" s="15">
        <f t="shared" si="5"/>
        <v>-163.22560000000001</v>
      </c>
      <c r="V44" s="15">
        <f t="shared" si="5"/>
        <v>0.52039999999999997</v>
      </c>
    </row>
    <row r="45" spans="1:22" x14ac:dyDescent="0.3">
      <c r="A45" t="s">
        <v>178</v>
      </c>
      <c r="B45" t="s">
        <v>77</v>
      </c>
      <c r="C45">
        <v>31.950293013746101</v>
      </c>
      <c r="D45">
        <v>51.702380214576998</v>
      </c>
      <c r="E45">
        <v>1215.38616521944</v>
      </c>
      <c r="F45">
        <v>1102.165279072</v>
      </c>
      <c r="G45">
        <v>50.0911241817102</v>
      </c>
      <c r="H45">
        <v>1641.47523701105</v>
      </c>
      <c r="I45">
        <v>6.9058437952972804</v>
      </c>
      <c r="J45">
        <v>-2.33059794307542</v>
      </c>
      <c r="K45">
        <v>-0.91324785621695903</v>
      </c>
      <c r="L45">
        <v>7.3455011363553799</v>
      </c>
      <c r="M45">
        <v>1641.47523701105</v>
      </c>
      <c r="N45">
        <v>-3.90549496717346</v>
      </c>
      <c r="O45">
        <v>1.7487048019036699</v>
      </c>
      <c r="P45" s="20" t="str">
        <f t="shared" si="3"/>
        <v>4538</v>
      </c>
      <c r="Q45" s="15">
        <f t="shared" si="6"/>
        <v>3.4119999999999999</v>
      </c>
      <c r="R45" s="15">
        <f t="shared" si="7"/>
        <v>-1640.711</v>
      </c>
      <c r="S45" s="15">
        <f t="shared" si="4"/>
        <v>4.9969999999999999</v>
      </c>
      <c r="T45" s="15">
        <f t="shared" si="5"/>
        <v>0.3412</v>
      </c>
      <c r="U45" s="15">
        <f t="shared" si="5"/>
        <v>-164.0711</v>
      </c>
      <c r="V45" s="15">
        <f t="shared" si="5"/>
        <v>0.49969999999999998</v>
      </c>
    </row>
    <row r="46" spans="1:22" x14ac:dyDescent="0.3">
      <c r="A46" t="s">
        <v>178</v>
      </c>
      <c r="B46" t="s">
        <v>76</v>
      </c>
      <c r="C46">
        <v>31.950293013746101</v>
      </c>
      <c r="D46">
        <v>51.702380214576998</v>
      </c>
      <c r="E46">
        <v>1209.0240073663001</v>
      </c>
      <c r="F46">
        <v>1103.9468275715201</v>
      </c>
      <c r="G46">
        <v>50.963934931900297</v>
      </c>
      <c r="H46">
        <v>1637.9972439406099</v>
      </c>
      <c r="I46">
        <v>6.9073255029276099</v>
      </c>
      <c r="J46">
        <v>-2.32909262838219</v>
      </c>
      <c r="K46">
        <v>-0.90599575485824402</v>
      </c>
      <c r="L46">
        <v>7.34551879602793</v>
      </c>
      <c r="M46">
        <v>1637.9972439406099</v>
      </c>
      <c r="N46">
        <v>-4.1012482924751001</v>
      </c>
      <c r="O46">
        <v>1.7829637489911501</v>
      </c>
      <c r="P46" s="20" t="str">
        <f t="shared" si="3"/>
        <v>4539</v>
      </c>
      <c r="Q46" s="15">
        <f t="shared" si="6"/>
        <v>3.645</v>
      </c>
      <c r="R46" s="15">
        <f t="shared" si="7"/>
        <v>-1637.204</v>
      </c>
      <c r="S46" s="15">
        <f t="shared" si="4"/>
        <v>5.0830000000000002</v>
      </c>
      <c r="T46" s="15">
        <f t="shared" si="5"/>
        <v>0.36449999999999999</v>
      </c>
      <c r="U46" s="15">
        <f t="shared" si="5"/>
        <v>-163.72039999999998</v>
      </c>
      <c r="V46" s="15">
        <f t="shared" si="5"/>
        <v>0.50829999999999997</v>
      </c>
    </row>
    <row r="47" spans="1:22" x14ac:dyDescent="0.3">
      <c r="A47" t="s">
        <v>178</v>
      </c>
      <c r="B47" t="s">
        <v>75</v>
      </c>
      <c r="C47">
        <v>31.950293013746101</v>
      </c>
      <c r="D47">
        <v>51.702380214576998</v>
      </c>
      <c r="E47">
        <v>1214.74664856959</v>
      </c>
      <c r="F47">
        <v>1102.3268946467399</v>
      </c>
      <c r="G47">
        <v>50.1425513201415</v>
      </c>
      <c r="H47">
        <v>1641.1119030478999</v>
      </c>
      <c r="I47">
        <v>6.9060282087076299</v>
      </c>
      <c r="J47">
        <v>-2.3304539596218801</v>
      </c>
      <c r="K47">
        <v>-0.91252409730455097</v>
      </c>
      <c r="L47">
        <v>7.3455388846254399</v>
      </c>
      <c r="M47">
        <v>1641.1119030478999</v>
      </c>
      <c r="N47">
        <v>-3.9246822811127</v>
      </c>
      <c r="O47">
        <v>1.7508883788879399</v>
      </c>
      <c r="P47" s="20" t="str">
        <f t="shared" si="3"/>
        <v>4540</v>
      </c>
      <c r="Q47" s="15">
        <f t="shared" si="6"/>
        <v>3.4319999999999999</v>
      </c>
      <c r="R47" s="15">
        <f t="shared" si="7"/>
        <v>-1640.346</v>
      </c>
      <c r="S47" s="15">
        <f t="shared" si="4"/>
        <v>5.0019999999999998</v>
      </c>
      <c r="T47" s="15">
        <f t="shared" si="5"/>
        <v>0.34320000000000001</v>
      </c>
      <c r="U47" s="15">
        <f t="shared" si="5"/>
        <v>-164.03460000000001</v>
      </c>
      <c r="V47" s="15">
        <f t="shared" si="5"/>
        <v>0.50019999999999998</v>
      </c>
    </row>
    <row r="48" spans="1:22" x14ac:dyDescent="0.3">
      <c r="A48" t="s">
        <v>178</v>
      </c>
      <c r="B48" t="s">
        <v>74</v>
      </c>
      <c r="C48">
        <v>31.950293013746101</v>
      </c>
      <c r="D48">
        <v>51.702380214576998</v>
      </c>
      <c r="E48">
        <v>1211.2743454722099</v>
      </c>
      <c r="F48">
        <v>1103.3022950335901</v>
      </c>
      <c r="G48">
        <v>50.657230584603298</v>
      </c>
      <c r="H48">
        <v>1639.2155591123601</v>
      </c>
      <c r="I48">
        <v>6.9067995080709697</v>
      </c>
      <c r="J48">
        <v>-2.3296426649313999</v>
      </c>
      <c r="K48">
        <v>-0.90856810553844403</v>
      </c>
      <c r="L48">
        <v>7.3455163462727304</v>
      </c>
      <c r="M48">
        <v>1639.2155591123601</v>
      </c>
      <c r="N48">
        <v>-4.0315413393542796</v>
      </c>
      <c r="O48">
        <v>1.7709127254569501</v>
      </c>
      <c r="P48" s="20" t="str">
        <f t="shared" si="3"/>
        <v>4541</v>
      </c>
      <c r="Q48" s="15">
        <f t="shared" si="6"/>
        <v>3.5609999999999999</v>
      </c>
      <c r="R48" s="15">
        <f t="shared" si="7"/>
        <v>-1638.433</v>
      </c>
      <c r="S48" s="15">
        <f t="shared" si="4"/>
        <v>5.0529999999999999</v>
      </c>
      <c r="T48" s="15">
        <f t="shared" si="5"/>
        <v>0.35609999999999997</v>
      </c>
      <c r="U48" s="15">
        <f t="shared" si="5"/>
        <v>-163.8433</v>
      </c>
      <c r="V48" s="15">
        <f t="shared" si="5"/>
        <v>0.50529999999999997</v>
      </c>
    </row>
    <row r="49" spans="1:22" x14ac:dyDescent="0.3">
      <c r="A49" t="s">
        <v>178</v>
      </c>
      <c r="B49" t="s">
        <v>73</v>
      </c>
      <c r="C49">
        <v>31.950293013746101</v>
      </c>
      <c r="D49">
        <v>51.702380214576998</v>
      </c>
      <c r="E49">
        <v>1216.3328046924</v>
      </c>
      <c r="F49">
        <v>1101.87500166262</v>
      </c>
      <c r="G49">
        <v>49.978405577076998</v>
      </c>
      <c r="H49">
        <v>1641.97803032925</v>
      </c>
      <c r="I49">
        <v>6.9055891376356104</v>
      </c>
      <c r="J49">
        <v>-2.33088299023985</v>
      </c>
      <c r="K49">
        <v>-0.91430718096258901</v>
      </c>
      <c r="L49">
        <v>7.3454839509170702</v>
      </c>
      <c r="M49">
        <v>1641.97803032925</v>
      </c>
      <c r="N49">
        <v>-3.8757880659642199</v>
      </c>
      <c r="O49">
        <v>1.74423408987271</v>
      </c>
      <c r="P49" s="20" t="str">
        <f t="shared" si="3"/>
        <v>4542</v>
      </c>
      <c r="Q49" s="15">
        <f t="shared" si="6"/>
        <v>3.3780000000000001</v>
      </c>
      <c r="R49" s="15">
        <f t="shared" si="7"/>
        <v>-1641.2170000000001</v>
      </c>
      <c r="S49" s="15">
        <f t="shared" si="4"/>
        <v>4.9859999999999998</v>
      </c>
      <c r="T49" s="15">
        <f t="shared" si="5"/>
        <v>0.33779999999999999</v>
      </c>
      <c r="U49" s="15">
        <f t="shared" si="5"/>
        <v>-164.1217</v>
      </c>
      <c r="V49" s="15">
        <f t="shared" si="5"/>
        <v>0.49859999999999999</v>
      </c>
    </row>
    <row r="50" spans="1:22" x14ac:dyDescent="0.3">
      <c r="A50" t="s">
        <v>178</v>
      </c>
      <c r="B50" t="s">
        <v>72</v>
      </c>
      <c r="C50">
        <v>31.950293013746101</v>
      </c>
      <c r="D50">
        <v>51.702380214576998</v>
      </c>
      <c r="E50">
        <v>1213.6368379887899</v>
      </c>
      <c r="F50">
        <v>1102.6284356681099</v>
      </c>
      <c r="G50">
        <v>50.294519136392502</v>
      </c>
      <c r="H50">
        <v>1640.49790622314</v>
      </c>
      <c r="I50">
        <v>6.90625299322374</v>
      </c>
      <c r="J50">
        <v>-2.3302352445291201</v>
      </c>
      <c r="K50">
        <v>-0.91131507585874705</v>
      </c>
      <c r="L50">
        <v>7.3455307411204096</v>
      </c>
      <c r="M50">
        <v>1640.49790622314</v>
      </c>
      <c r="N50">
        <v>-3.9585450734814001</v>
      </c>
      <c r="O50">
        <v>1.7568539895823501</v>
      </c>
      <c r="P50" s="20" t="str">
        <f t="shared" si="3"/>
        <v>4543</v>
      </c>
      <c r="Q50" s="15">
        <f t="shared" si="6"/>
        <v>3.472</v>
      </c>
      <c r="R50" s="15">
        <f t="shared" si="7"/>
        <v>-1639.7270000000001</v>
      </c>
      <c r="S50" s="15">
        <f t="shared" si="4"/>
        <v>5.0170000000000003</v>
      </c>
      <c r="T50" s="15">
        <f t="shared" si="5"/>
        <v>0.34720000000000001</v>
      </c>
      <c r="U50" s="15">
        <f t="shared" si="5"/>
        <v>-163.9727</v>
      </c>
      <c r="V50" s="15">
        <f t="shared" si="5"/>
        <v>0.50170000000000003</v>
      </c>
    </row>
    <row r="51" spans="1:22" x14ac:dyDescent="0.3">
      <c r="A51" t="s">
        <v>178</v>
      </c>
      <c r="B51" t="s">
        <v>71</v>
      </c>
      <c r="C51">
        <v>31.950293013746101</v>
      </c>
      <c r="D51">
        <v>51.702380214576998</v>
      </c>
      <c r="E51">
        <v>1195.0732869139199</v>
      </c>
      <c r="F51">
        <v>1107.9258221889399</v>
      </c>
      <c r="G51">
        <v>52.817126733599402</v>
      </c>
      <c r="H51">
        <v>1630.4874846022799</v>
      </c>
      <c r="I51">
        <v>6.9106216359657404</v>
      </c>
      <c r="J51">
        <v>-2.3256790800310698</v>
      </c>
      <c r="K51">
        <v>-0.890084759413308</v>
      </c>
      <c r="L51">
        <v>7.3455922468996198</v>
      </c>
      <c r="M51">
        <v>1630.4874846022799</v>
      </c>
      <c r="N51">
        <v>-4.53529267506004</v>
      </c>
      <c r="O51">
        <v>1.85633313739759</v>
      </c>
      <c r="P51" s="20" t="str">
        <f t="shared" si="3"/>
        <v>4544</v>
      </c>
      <c r="Q51" s="15">
        <f t="shared" si="6"/>
        <v>4.1760000000000002</v>
      </c>
      <c r="R51" s="15">
        <f t="shared" si="7"/>
        <v>-1629.6320000000001</v>
      </c>
      <c r="S51" s="15">
        <f t="shared" si="4"/>
        <v>5.2649999999999997</v>
      </c>
      <c r="T51" s="15">
        <f t="shared" si="5"/>
        <v>0.41760000000000003</v>
      </c>
      <c r="U51" s="15">
        <f t="shared" si="5"/>
        <v>-162.9632</v>
      </c>
      <c r="V51" s="15">
        <f t="shared" si="5"/>
        <v>0.52649999999999997</v>
      </c>
    </row>
    <row r="52" spans="1:22" x14ac:dyDescent="0.3">
      <c r="A52" t="s">
        <v>178</v>
      </c>
      <c r="B52" t="s">
        <v>70</v>
      </c>
      <c r="C52">
        <v>31.950293013746101</v>
      </c>
      <c r="D52">
        <v>51.702380214576998</v>
      </c>
      <c r="E52">
        <v>1207.88370993848</v>
      </c>
      <c r="F52">
        <v>1104.2707002753</v>
      </c>
      <c r="G52">
        <v>51.116992757076503</v>
      </c>
      <c r="H52">
        <v>1637.3789369506901</v>
      </c>
      <c r="I52">
        <v>6.9075916744776</v>
      </c>
      <c r="J52">
        <v>-2.3288214642555101</v>
      </c>
      <c r="K52">
        <v>-0.90469815340133297</v>
      </c>
      <c r="L52">
        <v>7.3455231877965801</v>
      </c>
      <c r="M52">
        <v>1637.3789369506901</v>
      </c>
      <c r="N52">
        <v>-4.1365398582911199</v>
      </c>
      <c r="O52">
        <v>1.7889957102615399</v>
      </c>
      <c r="P52" s="20" t="str">
        <f t="shared" si="3"/>
        <v>4545</v>
      </c>
      <c r="Q52" s="15">
        <f t="shared" si="6"/>
        <v>3.6869999999999998</v>
      </c>
      <c r="R52" s="15">
        <f t="shared" si="7"/>
        <v>-1636.5809999999999</v>
      </c>
      <c r="S52" s="15">
        <f t="shared" si="4"/>
        <v>5.0979999999999999</v>
      </c>
      <c r="T52" s="15">
        <f t="shared" si="5"/>
        <v>0.36869999999999997</v>
      </c>
      <c r="U52" s="15">
        <f t="shared" si="5"/>
        <v>-163.65809999999999</v>
      </c>
      <c r="V52" s="15">
        <f t="shared" si="5"/>
        <v>0.50980000000000003</v>
      </c>
    </row>
    <row r="53" spans="1:22" x14ac:dyDescent="0.3">
      <c r="A53" t="s">
        <v>178</v>
      </c>
      <c r="B53" t="s">
        <v>69</v>
      </c>
      <c r="C53">
        <v>31.950293013746101</v>
      </c>
      <c r="D53">
        <v>51.702380214576998</v>
      </c>
      <c r="E53">
        <v>1210.7740361194899</v>
      </c>
      <c r="F53">
        <v>1103.4806020318499</v>
      </c>
      <c r="G53">
        <v>50.7287988453606</v>
      </c>
      <c r="H53">
        <v>1638.9681560768499</v>
      </c>
      <c r="I53">
        <v>6.9069194175959598</v>
      </c>
      <c r="J53">
        <v>-2.3294897915067398</v>
      </c>
      <c r="K53">
        <v>-0.90796280446067401</v>
      </c>
      <c r="L53">
        <v>7.3455057677591098</v>
      </c>
      <c r="M53">
        <v>1638.9681560768499</v>
      </c>
      <c r="N53">
        <v>-4.0479350236199503</v>
      </c>
      <c r="O53">
        <v>1.77368324352761</v>
      </c>
      <c r="P53" s="20" t="str">
        <f t="shared" si="3"/>
        <v>4546</v>
      </c>
      <c r="Q53" s="15">
        <f t="shared" si="6"/>
        <v>3.581</v>
      </c>
      <c r="R53" s="15">
        <f t="shared" si="7"/>
        <v>-1638.183</v>
      </c>
      <c r="S53" s="15">
        <f t="shared" si="4"/>
        <v>5.0599999999999996</v>
      </c>
      <c r="T53" s="15">
        <f t="shared" si="5"/>
        <v>0.35809999999999997</v>
      </c>
      <c r="U53" s="15">
        <f t="shared" si="5"/>
        <v>-163.81829999999999</v>
      </c>
      <c r="V53" s="15">
        <f t="shared" si="5"/>
        <v>0.50600000000000001</v>
      </c>
    </row>
    <row r="54" spans="1:22" x14ac:dyDescent="0.3">
      <c r="A54" t="s">
        <v>178</v>
      </c>
      <c r="B54" t="s">
        <v>68</v>
      </c>
      <c r="C54">
        <v>31.950293013746101</v>
      </c>
      <c r="D54">
        <v>51.702380214576998</v>
      </c>
      <c r="E54">
        <v>1213.93341446817</v>
      </c>
      <c r="F54">
        <v>1102.5555984396301</v>
      </c>
      <c r="G54">
        <v>50.296427021306201</v>
      </c>
      <c r="H54">
        <v>1640.6684348106501</v>
      </c>
      <c r="I54">
        <v>6.9061659746836703</v>
      </c>
      <c r="J54">
        <v>-2.33028300148779</v>
      </c>
      <c r="K54">
        <v>-0.91159819894007899</v>
      </c>
      <c r="L54">
        <v>7.34549920789678</v>
      </c>
      <c r="M54">
        <v>1640.6684348106501</v>
      </c>
      <c r="N54">
        <v>-3.9496936499825699</v>
      </c>
      <c r="O54">
        <v>1.7567379865033199</v>
      </c>
      <c r="P54" s="20" t="str">
        <f t="shared" si="3"/>
        <v>4548</v>
      </c>
      <c r="Q54" s="15">
        <f t="shared" si="6"/>
        <v>3.464</v>
      </c>
      <c r="R54" s="15">
        <f t="shared" si="7"/>
        <v>-1639.8969999999999</v>
      </c>
      <c r="S54" s="15">
        <f t="shared" si="4"/>
        <v>5.0179999999999998</v>
      </c>
      <c r="T54" s="15">
        <f t="shared" si="5"/>
        <v>0.34639999999999999</v>
      </c>
      <c r="U54" s="15">
        <f t="shared" si="5"/>
        <v>-163.9897</v>
      </c>
      <c r="V54" s="15">
        <f t="shared" si="5"/>
        <v>0.50180000000000002</v>
      </c>
    </row>
    <row r="55" spans="1:22" x14ac:dyDescent="0.3">
      <c r="A55" t="s">
        <v>178</v>
      </c>
      <c r="B55" t="s">
        <v>67</v>
      </c>
      <c r="C55">
        <v>31.950293013746101</v>
      </c>
      <c r="D55">
        <v>51.702380214576998</v>
      </c>
      <c r="E55">
        <v>1215.51889949567</v>
      </c>
      <c r="F55">
        <v>1102.0968348004401</v>
      </c>
      <c r="G55">
        <v>50.078468605662998</v>
      </c>
      <c r="H55">
        <v>1641.5271795880201</v>
      </c>
      <c r="I55">
        <v>6.90579229523913</v>
      </c>
      <c r="J55">
        <v>-2.33067920107767</v>
      </c>
      <c r="K55">
        <v>-0.91339645728923402</v>
      </c>
      <c r="L55">
        <v>7.3454969778435499</v>
      </c>
      <c r="M55">
        <v>1641.5271795880201</v>
      </c>
      <c r="N55">
        <v>-3.9006107824833198</v>
      </c>
      <c r="O55">
        <v>1.7482075154132299</v>
      </c>
      <c r="P55" s="20" t="str">
        <f t="shared" si="3"/>
        <v>4549</v>
      </c>
      <c r="Q55" s="15">
        <f t="shared" si="6"/>
        <v>3.407</v>
      </c>
      <c r="R55" s="15">
        <f t="shared" si="7"/>
        <v>-1640.7629999999999</v>
      </c>
      <c r="S55" s="15">
        <f t="shared" si="4"/>
        <v>4.9960000000000004</v>
      </c>
      <c r="T55" s="15">
        <f t="shared" si="5"/>
        <v>0.3407</v>
      </c>
      <c r="U55" s="15">
        <f t="shared" si="5"/>
        <v>-164.0763</v>
      </c>
      <c r="V55" s="15">
        <f t="shared" si="5"/>
        <v>0.49960000000000004</v>
      </c>
    </row>
    <row r="56" spans="1:22" x14ac:dyDescent="0.3">
      <c r="A56" t="s">
        <v>178</v>
      </c>
      <c r="B56" t="s">
        <v>66</v>
      </c>
      <c r="C56">
        <v>31.950293013746101</v>
      </c>
      <c r="D56">
        <v>51.702380214576998</v>
      </c>
      <c r="E56">
        <v>1209.8654567242299</v>
      </c>
      <c r="F56">
        <v>1103.7332866148599</v>
      </c>
      <c r="G56">
        <v>50.852125460629999</v>
      </c>
      <c r="H56">
        <v>1638.47109526535</v>
      </c>
      <c r="I56">
        <v>6.9071358609154601</v>
      </c>
      <c r="J56">
        <v>-2.3292585506822299</v>
      </c>
      <c r="K56">
        <v>-0.90695390288865196</v>
      </c>
      <c r="L56">
        <v>7.3455113218233903</v>
      </c>
      <c r="M56">
        <v>1638.47109526535</v>
      </c>
      <c r="N56">
        <v>-4.07588097939853</v>
      </c>
      <c r="O56">
        <v>1.7785361837446501</v>
      </c>
      <c r="P56" s="20" t="str">
        <f t="shared" si="3"/>
        <v>4552</v>
      </c>
      <c r="Q56" s="15">
        <f t="shared" si="6"/>
        <v>3.6139999999999999</v>
      </c>
      <c r="R56" s="15">
        <f t="shared" si="7"/>
        <v>-1637.682</v>
      </c>
      <c r="S56" s="15">
        <f t="shared" si="4"/>
        <v>5.0720000000000001</v>
      </c>
      <c r="T56" s="15">
        <f t="shared" si="5"/>
        <v>0.3614</v>
      </c>
      <c r="U56" s="15">
        <f t="shared" si="5"/>
        <v>-163.76820000000001</v>
      </c>
      <c r="V56" s="15">
        <f t="shared" si="5"/>
        <v>0.50719999999999998</v>
      </c>
    </row>
    <row r="57" spans="1:22" x14ac:dyDescent="0.3">
      <c r="A57" t="s">
        <v>178</v>
      </c>
      <c r="B57" t="s">
        <v>65</v>
      </c>
      <c r="C57">
        <v>31.950293013746101</v>
      </c>
      <c r="D57">
        <v>51.702380214576998</v>
      </c>
      <c r="E57">
        <v>1216.3382819744299</v>
      </c>
      <c r="F57">
        <v>1101.8946550138501</v>
      </c>
      <c r="G57">
        <v>49.966105367036597</v>
      </c>
      <c r="H57">
        <v>1641.99490213282</v>
      </c>
      <c r="I57">
        <v>6.9056147670399701</v>
      </c>
      <c r="J57">
        <v>-2.3308252061259598</v>
      </c>
      <c r="K57">
        <v>-0.91433153924894495</v>
      </c>
      <c r="L57">
        <v>7.3454927415346303</v>
      </c>
      <c r="M57">
        <v>1641.99490213282</v>
      </c>
      <c r="N57">
        <v>-3.8761681713801801</v>
      </c>
      <c r="O57">
        <v>1.7437867594976699</v>
      </c>
      <c r="P57" s="20" t="str">
        <f t="shared" si="3"/>
        <v>4557</v>
      </c>
      <c r="Q57" s="15">
        <f t="shared" si="6"/>
        <v>3.3780000000000001</v>
      </c>
      <c r="R57" s="15">
        <f t="shared" si="7"/>
        <v>-1641.2339999999999</v>
      </c>
      <c r="S57" s="15">
        <f t="shared" si="4"/>
        <v>4.9850000000000003</v>
      </c>
      <c r="T57" s="15">
        <f t="shared" si="5"/>
        <v>0.33779999999999999</v>
      </c>
      <c r="U57" s="15">
        <f t="shared" si="5"/>
        <v>-164.1234</v>
      </c>
      <c r="V57" s="15">
        <f t="shared" si="5"/>
        <v>0.49850000000000005</v>
      </c>
    </row>
    <row r="58" spans="1:22" x14ac:dyDescent="0.3">
      <c r="A58" t="s">
        <v>178</v>
      </c>
      <c r="B58" t="s">
        <v>63</v>
      </c>
      <c r="C58">
        <v>31.950293013746101</v>
      </c>
      <c r="D58">
        <v>51.702380214576998</v>
      </c>
      <c r="E58">
        <v>1213.3806537707701</v>
      </c>
      <c r="F58">
        <v>1102.7246421953801</v>
      </c>
      <c r="G58">
        <v>50.368837172899802</v>
      </c>
      <c r="H58">
        <v>1640.3753433919501</v>
      </c>
      <c r="I58">
        <v>6.9063117508534599</v>
      </c>
      <c r="J58">
        <v>-2.3301178777242599</v>
      </c>
      <c r="K58">
        <v>-0.91096326437475705</v>
      </c>
      <c r="L58">
        <v>7.3455051149057899</v>
      </c>
      <c r="M58">
        <v>1640.3753433919501</v>
      </c>
      <c r="N58">
        <v>-3.9670533621277002</v>
      </c>
      <c r="O58">
        <v>1.75958233354253</v>
      </c>
      <c r="P58" s="20" t="str">
        <f t="shared" si="3"/>
        <v>4558</v>
      </c>
      <c r="Q58" s="15">
        <f t="shared" si="6"/>
        <v>3.4849999999999999</v>
      </c>
      <c r="R58" s="15">
        <f t="shared" si="7"/>
        <v>-1639.6020000000001</v>
      </c>
      <c r="S58" s="15">
        <f t="shared" si="4"/>
        <v>5.0250000000000004</v>
      </c>
      <c r="T58" s="15">
        <f t="shared" si="5"/>
        <v>0.34849999999999998</v>
      </c>
      <c r="U58" s="15">
        <f t="shared" si="5"/>
        <v>-163.96020000000001</v>
      </c>
      <c r="V58" s="15">
        <f t="shared" si="5"/>
        <v>0.50250000000000006</v>
      </c>
    </row>
    <row r="59" spans="1:22" x14ac:dyDescent="0.3">
      <c r="A59" t="s">
        <v>116</v>
      </c>
      <c r="B59" t="s">
        <v>13</v>
      </c>
      <c r="C59" t="s">
        <v>177</v>
      </c>
      <c r="D59">
        <v>145206587.38249999</v>
      </c>
      <c r="E59">
        <v>16548380.877800001</v>
      </c>
      <c r="F59">
        <v>40473646.838199899</v>
      </c>
    </row>
    <row r="60" spans="1:22" x14ac:dyDescent="0.3">
      <c r="A60" t="s">
        <v>116</v>
      </c>
      <c r="B60" t="s">
        <v>115</v>
      </c>
      <c r="C60">
        <v>31.965354711703</v>
      </c>
      <c r="D60">
        <v>50.883317054843197</v>
      </c>
      <c r="E60">
        <v>1203.36087652015</v>
      </c>
      <c r="F60">
        <v>1102.5357591540401</v>
      </c>
      <c r="G60">
        <v>52.264328186193602</v>
      </c>
      <c r="H60">
        <v>1632.9096911199599</v>
      </c>
      <c r="I60">
        <v>6.9251357957095196</v>
      </c>
      <c r="J60">
        <v>-2.3211076945142102</v>
      </c>
      <c r="K60">
        <v>-0.89972915739916803</v>
      </c>
      <c r="L60">
        <v>7.35897814069485</v>
      </c>
      <c r="M60">
        <v>1632.9096911199599</v>
      </c>
      <c r="N60">
        <v>-3.3796591303276702</v>
      </c>
      <c r="O60">
        <v>1.8341718231097599</v>
      </c>
      <c r="Q60" s="15">
        <f t="shared" ref="Q60:Q91" si="8">ROUND(-M60*SIN(O60*PI()/180)*SIN(N60*PI()/180),3)</f>
        <v>3.081</v>
      </c>
      <c r="R60" s="15">
        <f t="shared" ref="R60:R91" si="9">ROUND(-M60*COS(O60*PI()/180),3)</f>
        <v>-1632.0730000000001</v>
      </c>
      <c r="S60" s="15">
        <f>ROUND(M60*SIN(O60*PI()/180)*COS(N60*PI()/180)/10,3)</f>
        <v>5.2169999999999996</v>
      </c>
      <c r="T60" s="15">
        <f>Q60/10</f>
        <v>0.30809999999999998</v>
      </c>
      <c r="U60" s="15">
        <f t="shared" ref="U60:V111" si="10">R60/10</f>
        <v>-163.2073</v>
      </c>
      <c r="V60" s="15">
        <f t="shared" si="10"/>
        <v>0.52169999999999994</v>
      </c>
    </row>
    <row r="61" spans="1:22" x14ac:dyDescent="0.3">
      <c r="A61" t="s">
        <v>116</v>
      </c>
      <c r="B61" t="s">
        <v>114</v>
      </c>
      <c r="C61">
        <v>31.965354711703</v>
      </c>
      <c r="D61">
        <v>50.883317054843197</v>
      </c>
      <c r="E61">
        <v>1204.68531260954</v>
      </c>
      <c r="F61">
        <v>1102.1155147644499</v>
      </c>
      <c r="G61">
        <v>52.083839438263801</v>
      </c>
      <c r="H61">
        <v>1633.59665665435</v>
      </c>
      <c r="I61">
        <v>6.9248180078506696</v>
      </c>
      <c r="J61">
        <v>-2.3214762437038701</v>
      </c>
      <c r="K61">
        <v>-0.90127033848656901</v>
      </c>
      <c r="L61">
        <v>7.3589839390346503</v>
      </c>
      <c r="M61">
        <v>1633.59665665435</v>
      </c>
      <c r="N61">
        <v>-3.3373893311412601</v>
      </c>
      <c r="O61">
        <v>1.8270666635070001</v>
      </c>
      <c r="Q61" s="15">
        <f t="shared" si="8"/>
        <v>3.032</v>
      </c>
      <c r="R61" s="15">
        <f t="shared" si="9"/>
        <v>-1632.7660000000001</v>
      </c>
      <c r="S61" s="15">
        <f t="shared" ref="S61:S111" si="11">ROUND(M61*SIN(O61*PI()/180)*COS(N61*PI()/180)/10,3)</f>
        <v>5.2</v>
      </c>
      <c r="T61" s="15">
        <f t="shared" ref="T61:T111" si="12">Q61/10</f>
        <v>0.30320000000000003</v>
      </c>
      <c r="U61" s="15">
        <f t="shared" si="10"/>
        <v>-163.2766</v>
      </c>
      <c r="V61" s="15">
        <f t="shared" si="10"/>
        <v>0.52</v>
      </c>
    </row>
    <row r="62" spans="1:22" x14ac:dyDescent="0.3">
      <c r="A62" t="s">
        <v>116</v>
      </c>
      <c r="B62" t="s">
        <v>113</v>
      </c>
      <c r="C62">
        <v>31.965354711703</v>
      </c>
      <c r="D62">
        <v>50.883317054843197</v>
      </c>
      <c r="E62">
        <v>1203.16665865492</v>
      </c>
      <c r="F62">
        <v>1102.5451345696399</v>
      </c>
      <c r="G62">
        <v>52.256924645900398</v>
      </c>
      <c r="H62">
        <v>1632.77266281485</v>
      </c>
      <c r="I62">
        <v>6.9252085459249502</v>
      </c>
      <c r="J62">
        <v>-2.3211095919062399</v>
      </c>
      <c r="K62">
        <v>-0.89952722108678695</v>
      </c>
      <c r="L62">
        <v>7.3590225141432501</v>
      </c>
      <c r="M62">
        <v>1632.77266281485</v>
      </c>
      <c r="N62">
        <v>-3.38450822910744</v>
      </c>
      <c r="O62">
        <v>1.8340658746752601</v>
      </c>
      <c r="Q62" s="15">
        <f t="shared" si="8"/>
        <v>3.085</v>
      </c>
      <c r="R62" s="15">
        <f t="shared" si="9"/>
        <v>-1631.9359999999999</v>
      </c>
      <c r="S62" s="15">
        <f t="shared" si="11"/>
        <v>5.2169999999999996</v>
      </c>
      <c r="T62" s="15">
        <f t="shared" si="12"/>
        <v>0.3085</v>
      </c>
      <c r="U62" s="15">
        <f t="shared" si="10"/>
        <v>-163.1936</v>
      </c>
      <c r="V62" s="15">
        <f t="shared" si="10"/>
        <v>0.52169999999999994</v>
      </c>
    </row>
    <row r="63" spans="1:22" x14ac:dyDescent="0.3">
      <c r="A63" t="s">
        <v>116</v>
      </c>
      <c r="B63" t="s">
        <v>112</v>
      </c>
      <c r="C63">
        <v>31.965354711703</v>
      </c>
      <c r="D63">
        <v>50.883317054843197</v>
      </c>
      <c r="E63">
        <v>1204.9038101573501</v>
      </c>
      <c r="F63">
        <v>1102.0825230196699</v>
      </c>
      <c r="G63">
        <v>52.049674889716101</v>
      </c>
      <c r="H63">
        <v>1633.7344484135799</v>
      </c>
      <c r="I63">
        <v>6.9247780529165004</v>
      </c>
      <c r="J63">
        <v>-2.3214791015066201</v>
      </c>
      <c r="K63">
        <v>-0.90151443549924803</v>
      </c>
      <c r="L63">
        <v>7.35897714212373</v>
      </c>
      <c r="M63">
        <v>1633.7344484135799</v>
      </c>
      <c r="N63">
        <v>-3.3313602034163101</v>
      </c>
      <c r="O63">
        <v>1.82571373899726</v>
      </c>
      <c r="Q63" s="15">
        <f t="shared" si="8"/>
        <v>3.0249999999999999</v>
      </c>
      <c r="R63" s="15">
        <f t="shared" si="9"/>
        <v>-1632.905</v>
      </c>
      <c r="S63" s="15">
        <f t="shared" si="11"/>
        <v>5.1959999999999997</v>
      </c>
      <c r="T63" s="15">
        <f t="shared" si="12"/>
        <v>0.30249999999999999</v>
      </c>
      <c r="U63" s="15">
        <f t="shared" si="10"/>
        <v>-163.29050000000001</v>
      </c>
      <c r="V63" s="15">
        <f t="shared" si="10"/>
        <v>0.51959999999999995</v>
      </c>
    </row>
    <row r="64" spans="1:22" x14ac:dyDescent="0.3">
      <c r="A64" t="s">
        <v>116</v>
      </c>
      <c r="B64" t="s">
        <v>111</v>
      </c>
      <c r="C64">
        <v>31.965354711703</v>
      </c>
      <c r="D64">
        <v>50.883317054843197</v>
      </c>
      <c r="E64">
        <v>1206.52810836555</v>
      </c>
      <c r="F64">
        <v>1101.6112630774401</v>
      </c>
      <c r="G64">
        <v>51.813355745991302</v>
      </c>
      <c r="H64">
        <v>1634.60762112774</v>
      </c>
      <c r="I64">
        <v>6.9244170006036203</v>
      </c>
      <c r="J64">
        <v>-2.3218840104929201</v>
      </c>
      <c r="K64">
        <v>-0.90336227086496101</v>
      </c>
      <c r="L64">
        <v>7.35899174811696</v>
      </c>
      <c r="M64">
        <v>1634.60762112774</v>
      </c>
      <c r="N64">
        <v>-3.2807196928567599</v>
      </c>
      <c r="O64">
        <v>1.81645057972818</v>
      </c>
      <c r="Q64" s="15">
        <f t="shared" si="8"/>
        <v>2.9649999999999999</v>
      </c>
      <c r="R64" s="15">
        <f t="shared" si="9"/>
        <v>-1633.7860000000001</v>
      </c>
      <c r="S64" s="15">
        <f t="shared" si="11"/>
        <v>5.173</v>
      </c>
      <c r="T64" s="15">
        <f t="shared" si="12"/>
        <v>0.29649999999999999</v>
      </c>
      <c r="U64" s="15">
        <f t="shared" si="10"/>
        <v>-163.37860000000001</v>
      </c>
      <c r="V64" s="15">
        <f t="shared" si="10"/>
        <v>0.51729999999999998</v>
      </c>
    </row>
    <row r="65" spans="1:22" x14ac:dyDescent="0.3">
      <c r="A65" t="s">
        <v>116</v>
      </c>
      <c r="B65" t="s">
        <v>110</v>
      </c>
      <c r="C65">
        <v>31.965354711703</v>
      </c>
      <c r="D65">
        <v>50.883317054843197</v>
      </c>
      <c r="E65">
        <v>1203.4770885932501</v>
      </c>
      <c r="F65">
        <v>1102.4709246621401</v>
      </c>
      <c r="G65">
        <v>52.256392650563598</v>
      </c>
      <c r="H65">
        <v>1632.95130762283</v>
      </c>
      <c r="I65">
        <v>6.9250877570109202</v>
      </c>
      <c r="J65">
        <v>-2.3211909888578899</v>
      </c>
      <c r="K65">
        <v>-0.89986424825543598</v>
      </c>
      <c r="L65">
        <v>7.3589757245384302</v>
      </c>
      <c r="M65">
        <v>1632.95130762283</v>
      </c>
      <c r="N65">
        <v>-3.3752249857439298</v>
      </c>
      <c r="O65">
        <v>1.83384648357097</v>
      </c>
      <c r="Q65" s="15">
        <f t="shared" si="8"/>
        <v>3.077</v>
      </c>
      <c r="R65" s="15">
        <f t="shared" si="9"/>
        <v>-1632.115</v>
      </c>
      <c r="S65" s="15">
        <f t="shared" si="11"/>
        <v>5.2169999999999996</v>
      </c>
      <c r="T65" s="15">
        <f t="shared" si="12"/>
        <v>0.30769999999999997</v>
      </c>
      <c r="U65" s="15">
        <f t="shared" si="10"/>
        <v>-163.2115</v>
      </c>
      <c r="V65" s="15">
        <f t="shared" si="10"/>
        <v>0.52169999999999994</v>
      </c>
    </row>
    <row r="66" spans="1:22" x14ac:dyDescent="0.3">
      <c r="A66" t="s">
        <v>116</v>
      </c>
      <c r="B66" t="s">
        <v>109</v>
      </c>
      <c r="C66">
        <v>31.965354711703</v>
      </c>
      <c r="D66">
        <v>50.883317054843197</v>
      </c>
      <c r="E66">
        <v>1198.8307543154599</v>
      </c>
      <c r="F66">
        <v>1103.7836678246699</v>
      </c>
      <c r="G66">
        <v>52.873029706168602</v>
      </c>
      <c r="H66">
        <v>1630.4383214704501</v>
      </c>
      <c r="I66">
        <v>6.92618504315565</v>
      </c>
      <c r="J66">
        <v>-2.3200406699370202</v>
      </c>
      <c r="K66">
        <v>-0.89458964653288098</v>
      </c>
      <c r="L66">
        <v>7.3590025545503499</v>
      </c>
      <c r="M66">
        <v>1630.4383214704501</v>
      </c>
      <c r="N66">
        <v>-3.5196095017187399</v>
      </c>
      <c r="O66">
        <v>1.85835466937905</v>
      </c>
      <c r="Q66" s="15">
        <f t="shared" si="8"/>
        <v>3.246</v>
      </c>
      <c r="R66" s="15">
        <f t="shared" si="9"/>
        <v>-1629.5809999999999</v>
      </c>
      <c r="S66" s="15">
        <f t="shared" si="11"/>
        <v>5.2770000000000001</v>
      </c>
      <c r="T66" s="15">
        <f t="shared" si="12"/>
        <v>0.3246</v>
      </c>
      <c r="U66" s="15">
        <f t="shared" si="10"/>
        <v>-162.9581</v>
      </c>
      <c r="V66" s="15">
        <f t="shared" si="10"/>
        <v>0.52770000000000006</v>
      </c>
    </row>
    <row r="67" spans="1:22" x14ac:dyDescent="0.3">
      <c r="A67" t="s">
        <v>116</v>
      </c>
      <c r="B67" t="s">
        <v>108</v>
      </c>
      <c r="C67">
        <v>31.965354711703</v>
      </c>
      <c r="D67">
        <v>50.883317054843197</v>
      </c>
      <c r="E67">
        <v>1200.2873878078999</v>
      </c>
      <c r="F67">
        <v>1103.39438636931</v>
      </c>
      <c r="G67">
        <v>52.679919019687802</v>
      </c>
      <c r="H67">
        <v>1631.2400678839299</v>
      </c>
      <c r="I67">
        <v>6.9258529033167298</v>
      </c>
      <c r="J67">
        <v>-2.3203523137251398</v>
      </c>
      <c r="K67">
        <v>-0.89624158210391103</v>
      </c>
      <c r="L67">
        <v>7.3589892153530503</v>
      </c>
      <c r="M67">
        <v>1631.2400678839299</v>
      </c>
      <c r="N67">
        <v>-3.4748724862851099</v>
      </c>
      <c r="O67">
        <v>1.8506545923154401</v>
      </c>
      <c r="Q67" s="15">
        <f t="shared" si="8"/>
        <v>3.1930000000000001</v>
      </c>
      <c r="R67" s="15">
        <f t="shared" si="9"/>
        <v>-1630.3889999999999</v>
      </c>
      <c r="S67" s="15">
        <f t="shared" si="11"/>
        <v>5.258</v>
      </c>
      <c r="T67" s="15">
        <f t="shared" si="12"/>
        <v>0.31930000000000003</v>
      </c>
      <c r="U67" s="15">
        <f t="shared" si="10"/>
        <v>-163.03889999999998</v>
      </c>
      <c r="V67" s="15">
        <f t="shared" si="10"/>
        <v>0.52580000000000005</v>
      </c>
    </row>
    <row r="68" spans="1:22" x14ac:dyDescent="0.3">
      <c r="A68" t="s">
        <v>116</v>
      </c>
      <c r="B68" t="s">
        <v>107</v>
      </c>
      <c r="C68">
        <v>31.965354711703</v>
      </c>
      <c r="D68">
        <v>50.883317054843197</v>
      </c>
      <c r="E68">
        <v>1201.04873797389</v>
      </c>
      <c r="F68">
        <v>1103.1904438965701</v>
      </c>
      <c r="G68">
        <v>52.571547978549198</v>
      </c>
      <c r="H68">
        <v>1631.6589699291501</v>
      </c>
      <c r="I68">
        <v>6.9256825907628299</v>
      </c>
      <c r="J68">
        <v>-2.3205324558689</v>
      </c>
      <c r="K68">
        <v>-0.89710955358369804</v>
      </c>
      <c r="L68">
        <v>7.3589914919007304</v>
      </c>
      <c r="M68">
        <v>1631.6589699291501</v>
      </c>
      <c r="N68">
        <v>-3.4514948377528398</v>
      </c>
      <c r="O68">
        <v>1.84637186651633</v>
      </c>
      <c r="Q68" s="15">
        <f t="shared" si="8"/>
        <v>3.165</v>
      </c>
      <c r="R68" s="15">
        <f t="shared" si="9"/>
        <v>-1630.8119999999999</v>
      </c>
      <c r="S68" s="15">
        <f t="shared" si="11"/>
        <v>5.2480000000000002</v>
      </c>
      <c r="T68" s="15">
        <f t="shared" si="12"/>
        <v>0.3165</v>
      </c>
      <c r="U68" s="15">
        <f t="shared" si="10"/>
        <v>-163.0812</v>
      </c>
      <c r="V68" s="15">
        <f t="shared" si="10"/>
        <v>0.52480000000000004</v>
      </c>
    </row>
    <row r="69" spans="1:22" x14ac:dyDescent="0.3">
      <c r="A69" t="s">
        <v>116</v>
      </c>
      <c r="B69" t="s">
        <v>106</v>
      </c>
      <c r="C69">
        <v>31.965354711703</v>
      </c>
      <c r="D69">
        <v>50.883317054843197</v>
      </c>
      <c r="E69">
        <v>1202.0244414111601</v>
      </c>
      <c r="F69">
        <v>1102.9098722287099</v>
      </c>
      <c r="G69">
        <v>52.4415757442585</v>
      </c>
      <c r="H69">
        <v>1632.1835261011299</v>
      </c>
      <c r="I69">
        <v>6.92545015173173</v>
      </c>
      <c r="J69">
        <v>-2.3207737788113398</v>
      </c>
      <c r="K69">
        <v>-0.89822893905813095</v>
      </c>
      <c r="L69">
        <v>7.3589853895425499</v>
      </c>
      <c r="M69">
        <v>1632.1835261011299</v>
      </c>
      <c r="N69">
        <v>-3.4210559328708201</v>
      </c>
      <c r="O69">
        <v>1.8412133916067499</v>
      </c>
      <c r="Q69" s="15">
        <f t="shared" si="8"/>
        <v>3.129</v>
      </c>
      <c r="R69" s="15">
        <f t="shared" si="9"/>
        <v>-1631.3409999999999</v>
      </c>
      <c r="S69" s="15">
        <f t="shared" si="11"/>
        <v>5.2350000000000003</v>
      </c>
      <c r="T69" s="15">
        <f t="shared" si="12"/>
        <v>0.31290000000000001</v>
      </c>
      <c r="U69" s="15">
        <f t="shared" si="10"/>
        <v>-163.13409999999999</v>
      </c>
      <c r="V69" s="15">
        <f t="shared" si="10"/>
        <v>0.52350000000000008</v>
      </c>
    </row>
    <row r="70" spans="1:22" x14ac:dyDescent="0.3">
      <c r="A70" t="s">
        <v>116</v>
      </c>
      <c r="B70" t="s">
        <v>105</v>
      </c>
      <c r="C70">
        <v>31.965354711703</v>
      </c>
      <c r="D70">
        <v>50.883317054843197</v>
      </c>
      <c r="E70">
        <v>1199.47405094392</v>
      </c>
      <c r="F70">
        <v>1103.61015453804</v>
      </c>
      <c r="G70">
        <v>52.781219972619603</v>
      </c>
      <c r="H70">
        <v>1630.7909827041301</v>
      </c>
      <c r="I70">
        <v>6.9260393805259497</v>
      </c>
      <c r="J70">
        <v>-2.3202015467811501</v>
      </c>
      <c r="K70">
        <v>-0.89532263873327</v>
      </c>
      <c r="L70">
        <v>7.3590053231201198</v>
      </c>
      <c r="M70">
        <v>1630.7909827041301</v>
      </c>
      <c r="N70">
        <v>-3.49980547877544</v>
      </c>
      <c r="O70">
        <v>1.8547253435433999</v>
      </c>
      <c r="Q70" s="15">
        <f t="shared" si="8"/>
        <v>3.222</v>
      </c>
      <c r="R70" s="15">
        <f t="shared" si="9"/>
        <v>-1629.9369999999999</v>
      </c>
      <c r="S70" s="15">
        <f t="shared" si="11"/>
        <v>5.2679999999999998</v>
      </c>
      <c r="T70" s="15">
        <f t="shared" si="12"/>
        <v>0.32219999999999999</v>
      </c>
      <c r="U70" s="15">
        <f t="shared" si="10"/>
        <v>-162.99369999999999</v>
      </c>
      <c r="V70" s="15">
        <f t="shared" si="10"/>
        <v>0.52679999999999993</v>
      </c>
    </row>
    <row r="71" spans="1:22" x14ac:dyDescent="0.3">
      <c r="A71" t="s">
        <v>116</v>
      </c>
      <c r="B71" t="s">
        <v>104</v>
      </c>
      <c r="C71">
        <v>31.965354711703</v>
      </c>
      <c r="D71">
        <v>50.883317054843197</v>
      </c>
      <c r="E71">
        <v>1214.74924428496</v>
      </c>
      <c r="F71">
        <v>1099.2803552467799</v>
      </c>
      <c r="G71">
        <v>50.715716329132</v>
      </c>
      <c r="H71">
        <v>1639.0866694001199</v>
      </c>
      <c r="I71">
        <v>6.92246251387499</v>
      </c>
      <c r="J71">
        <v>-2.3238483804525898</v>
      </c>
      <c r="K71">
        <v>-0.91274200839112596</v>
      </c>
      <c r="L71">
        <v>7.35893039274176</v>
      </c>
      <c r="M71">
        <v>1639.0866694001199</v>
      </c>
      <c r="N71">
        <v>-3.0266564884402301</v>
      </c>
      <c r="O71">
        <v>1.7730974268006801</v>
      </c>
      <c r="Q71" s="15">
        <f t="shared" si="8"/>
        <v>2.6779999999999999</v>
      </c>
      <c r="R71" s="15">
        <f t="shared" si="9"/>
        <v>-1638.3019999999999</v>
      </c>
      <c r="S71" s="15">
        <f t="shared" si="11"/>
        <v>5.0640000000000001</v>
      </c>
      <c r="T71" s="15">
        <f t="shared" si="12"/>
        <v>0.26779999999999998</v>
      </c>
      <c r="U71" s="15">
        <f t="shared" si="10"/>
        <v>-163.83019999999999</v>
      </c>
      <c r="V71" s="15">
        <f t="shared" si="10"/>
        <v>0.50639999999999996</v>
      </c>
    </row>
    <row r="72" spans="1:22" x14ac:dyDescent="0.3">
      <c r="A72" t="s">
        <v>116</v>
      </c>
      <c r="B72" t="s">
        <v>103</v>
      </c>
      <c r="C72">
        <v>31.965354711703</v>
      </c>
      <c r="D72">
        <v>50.883317054843197</v>
      </c>
      <c r="E72">
        <v>1197.0075209947299</v>
      </c>
      <c r="F72">
        <v>1104.32745781215</v>
      </c>
      <c r="G72">
        <v>53.120847699191501</v>
      </c>
      <c r="H72">
        <v>1629.4747509108799</v>
      </c>
      <c r="I72">
        <v>6.92660981077917</v>
      </c>
      <c r="J72">
        <v>-2.3195728937608</v>
      </c>
      <c r="K72">
        <v>-0.89250673465681196</v>
      </c>
      <c r="L72">
        <v>7.3590019806805298</v>
      </c>
      <c r="M72">
        <v>1629.4747509108799</v>
      </c>
      <c r="N72">
        <v>-3.57713020258503</v>
      </c>
      <c r="O72">
        <v>1.8681723885568999</v>
      </c>
      <c r="Q72" s="15">
        <f t="shared" si="8"/>
        <v>3.3140000000000001</v>
      </c>
      <c r="R72" s="15">
        <f t="shared" si="9"/>
        <v>-1628.6089999999999</v>
      </c>
      <c r="S72" s="15">
        <f t="shared" si="11"/>
        <v>5.3019999999999996</v>
      </c>
      <c r="T72" s="15">
        <f t="shared" si="12"/>
        <v>0.33140000000000003</v>
      </c>
      <c r="U72" s="15">
        <f t="shared" si="10"/>
        <v>-162.86089999999999</v>
      </c>
      <c r="V72" s="15">
        <f t="shared" si="10"/>
        <v>0.5302</v>
      </c>
    </row>
    <row r="73" spans="1:22" x14ac:dyDescent="0.3">
      <c r="A73" t="s">
        <v>116</v>
      </c>
      <c r="B73" t="s">
        <v>102</v>
      </c>
      <c r="C73">
        <v>31.965354711703</v>
      </c>
      <c r="D73">
        <v>50.883317054843197</v>
      </c>
      <c r="E73">
        <v>1200.9753173546801</v>
      </c>
      <c r="F73">
        <v>1103.18200159598</v>
      </c>
      <c r="G73">
        <v>52.580803800289999</v>
      </c>
      <c r="H73">
        <v>1631.59951656918</v>
      </c>
      <c r="I73">
        <v>6.9256885289810199</v>
      </c>
      <c r="J73">
        <v>-2.3205611894510101</v>
      </c>
      <c r="K73">
        <v>-0.89703218226651005</v>
      </c>
      <c r="L73">
        <v>7.3589967095024198</v>
      </c>
      <c r="M73">
        <v>1631.59951656918</v>
      </c>
      <c r="N73">
        <v>-3.4530214035008</v>
      </c>
      <c r="O73">
        <v>1.8467643685308099</v>
      </c>
      <c r="Q73" s="15">
        <f t="shared" si="8"/>
        <v>3.1669999999999998</v>
      </c>
      <c r="R73" s="15">
        <f t="shared" si="9"/>
        <v>-1630.752</v>
      </c>
      <c r="S73" s="15">
        <f t="shared" si="11"/>
        <v>5.2489999999999997</v>
      </c>
      <c r="T73" s="15">
        <f t="shared" si="12"/>
        <v>0.31669999999999998</v>
      </c>
      <c r="U73" s="15">
        <f t="shared" si="10"/>
        <v>-163.0752</v>
      </c>
      <c r="V73" s="15">
        <f t="shared" si="10"/>
        <v>0.52489999999999992</v>
      </c>
    </row>
    <row r="74" spans="1:22" x14ac:dyDescent="0.3">
      <c r="A74" t="s">
        <v>116</v>
      </c>
      <c r="B74" t="s">
        <v>101</v>
      </c>
      <c r="C74">
        <v>31.965354711703</v>
      </c>
      <c r="D74">
        <v>50.883317054843197</v>
      </c>
      <c r="E74">
        <v>1195.4892127007199</v>
      </c>
      <c r="F74">
        <v>1104.73513375009</v>
      </c>
      <c r="G74">
        <v>53.318868768722602</v>
      </c>
      <c r="H74">
        <v>1628.6427094953599</v>
      </c>
      <c r="I74">
        <v>6.9269598000422903</v>
      </c>
      <c r="J74">
        <v>-2.3192417424687299</v>
      </c>
      <c r="K74">
        <v>-0.89078023153154395</v>
      </c>
      <c r="L74">
        <v>7.3590178524242402</v>
      </c>
      <c r="M74">
        <v>1628.6427094953599</v>
      </c>
      <c r="N74">
        <v>-3.62391565603011</v>
      </c>
      <c r="O74">
        <v>1.87609725888968</v>
      </c>
      <c r="Q74" s="15">
        <f t="shared" si="8"/>
        <v>3.37</v>
      </c>
      <c r="R74" s="15">
        <f t="shared" si="9"/>
        <v>-1627.77</v>
      </c>
      <c r="S74" s="15">
        <f t="shared" si="11"/>
        <v>5.3209999999999997</v>
      </c>
      <c r="T74" s="15">
        <f t="shared" si="12"/>
        <v>0.33700000000000002</v>
      </c>
      <c r="U74" s="15">
        <f t="shared" si="10"/>
        <v>-162.77699999999999</v>
      </c>
      <c r="V74" s="15">
        <f t="shared" si="10"/>
        <v>0.53210000000000002</v>
      </c>
    </row>
    <row r="75" spans="1:22" x14ac:dyDescent="0.3">
      <c r="A75" t="s">
        <v>116</v>
      </c>
      <c r="B75" t="s">
        <v>100</v>
      </c>
      <c r="C75">
        <v>31.965354711703</v>
      </c>
      <c r="D75">
        <v>50.883317054843197</v>
      </c>
      <c r="E75">
        <v>1198.10975509683</v>
      </c>
      <c r="F75">
        <v>1104.01213906867</v>
      </c>
      <c r="G75">
        <v>52.967141700066698</v>
      </c>
      <c r="H75">
        <v>1630.06604362187</v>
      </c>
      <c r="I75">
        <v>6.9263657830922396</v>
      </c>
      <c r="J75">
        <v>-2.3198383585215501</v>
      </c>
      <c r="K75">
        <v>-0.89375881605041796</v>
      </c>
      <c r="L75">
        <v>7.3590079353216398</v>
      </c>
      <c r="M75">
        <v>1630.06604362187</v>
      </c>
      <c r="N75">
        <v>-3.54269521499686</v>
      </c>
      <c r="O75">
        <v>1.8620889542694301</v>
      </c>
      <c r="Q75" s="15">
        <f t="shared" si="8"/>
        <v>3.2730000000000001</v>
      </c>
      <c r="R75" s="15">
        <f t="shared" si="9"/>
        <v>-1629.2049999999999</v>
      </c>
      <c r="S75" s="15">
        <f t="shared" si="11"/>
        <v>5.2869999999999999</v>
      </c>
      <c r="T75" s="15">
        <f t="shared" si="12"/>
        <v>0.32730000000000004</v>
      </c>
      <c r="U75" s="15">
        <f t="shared" si="10"/>
        <v>-162.9205</v>
      </c>
      <c r="V75" s="15">
        <f t="shared" si="10"/>
        <v>0.52869999999999995</v>
      </c>
    </row>
    <row r="76" spans="1:22" x14ac:dyDescent="0.3">
      <c r="A76" t="s">
        <v>116</v>
      </c>
      <c r="B76" t="s">
        <v>99</v>
      </c>
      <c r="C76">
        <v>31.965354711703</v>
      </c>
      <c r="D76">
        <v>50.883317054843197</v>
      </c>
      <c r="E76">
        <v>1196.98408567978</v>
      </c>
      <c r="F76">
        <v>1104.30199532091</v>
      </c>
      <c r="G76">
        <v>53.100012451350402</v>
      </c>
      <c r="H76">
        <v>1629.4395998510399</v>
      </c>
      <c r="I76">
        <v>6.9266314413085102</v>
      </c>
      <c r="J76">
        <v>-2.3196150585729698</v>
      </c>
      <c r="K76">
        <v>-0.89249300201992499</v>
      </c>
      <c r="L76">
        <v>7.3590339652930403</v>
      </c>
      <c r="M76">
        <v>1629.4395998510399</v>
      </c>
      <c r="N76">
        <v>-3.57703086409742</v>
      </c>
      <c r="O76">
        <v>1.86747968729013</v>
      </c>
      <c r="Q76" s="15">
        <f t="shared" si="8"/>
        <v>3.3130000000000002</v>
      </c>
      <c r="R76" s="15">
        <f t="shared" si="9"/>
        <v>-1628.5740000000001</v>
      </c>
      <c r="S76" s="15">
        <f t="shared" si="11"/>
        <v>5.3</v>
      </c>
      <c r="T76" s="15">
        <f t="shared" si="12"/>
        <v>0.33130000000000004</v>
      </c>
      <c r="U76" s="15">
        <f t="shared" si="10"/>
        <v>-162.85740000000001</v>
      </c>
      <c r="V76" s="15">
        <f t="shared" si="10"/>
        <v>0.53</v>
      </c>
    </row>
    <row r="77" spans="1:22" x14ac:dyDescent="0.3">
      <c r="A77" t="s">
        <v>116</v>
      </c>
      <c r="B77" t="s">
        <v>98</v>
      </c>
      <c r="C77">
        <v>31.965354711703</v>
      </c>
      <c r="D77">
        <v>50.883317054843197</v>
      </c>
      <c r="E77">
        <v>1194.8786880964101</v>
      </c>
      <c r="F77">
        <v>1104.9195031312699</v>
      </c>
      <c r="G77">
        <v>53.391294239464798</v>
      </c>
      <c r="H77">
        <v>1628.3220866792301</v>
      </c>
      <c r="I77">
        <v>6.9271210418469504</v>
      </c>
      <c r="J77">
        <v>-2.3190621669037501</v>
      </c>
      <c r="K77">
        <v>-0.89007808738694805</v>
      </c>
      <c r="L77">
        <v>7.3590280787621403</v>
      </c>
      <c r="M77">
        <v>1628.3220866792301</v>
      </c>
      <c r="N77">
        <v>-3.6432704056230998</v>
      </c>
      <c r="O77">
        <v>1.8790166063876499</v>
      </c>
      <c r="Q77" s="15">
        <f t="shared" si="8"/>
        <v>3.3929999999999998</v>
      </c>
      <c r="R77" s="15">
        <f t="shared" si="9"/>
        <v>-1627.4469999999999</v>
      </c>
      <c r="S77" s="15">
        <f t="shared" si="11"/>
        <v>5.3280000000000003</v>
      </c>
      <c r="T77" s="15">
        <f t="shared" si="12"/>
        <v>0.33929999999999999</v>
      </c>
      <c r="U77" s="15">
        <f t="shared" si="10"/>
        <v>-162.74469999999999</v>
      </c>
      <c r="V77" s="15">
        <f t="shared" si="10"/>
        <v>0.53280000000000005</v>
      </c>
    </row>
    <row r="78" spans="1:22" x14ac:dyDescent="0.3">
      <c r="A78" t="s">
        <v>116</v>
      </c>
      <c r="B78" t="s">
        <v>97</v>
      </c>
      <c r="C78">
        <v>31.965354711703</v>
      </c>
      <c r="D78">
        <v>50.883317054843197</v>
      </c>
      <c r="E78">
        <v>1191.8539131483401</v>
      </c>
      <c r="F78">
        <v>1105.75697508095</v>
      </c>
      <c r="G78">
        <v>53.804368345457704</v>
      </c>
      <c r="H78">
        <v>1626.6865550192099</v>
      </c>
      <c r="I78">
        <v>6.9278023511294702</v>
      </c>
      <c r="J78">
        <v>-2.3183725642020998</v>
      </c>
      <c r="K78">
        <v>-0.88663163264939104</v>
      </c>
      <c r="L78">
        <v>7.3590361063643703</v>
      </c>
      <c r="M78">
        <v>1626.6865550192099</v>
      </c>
      <c r="N78">
        <v>-3.7373121700412502</v>
      </c>
      <c r="O78">
        <v>1.8954638780247499</v>
      </c>
      <c r="Q78" s="15">
        <f t="shared" si="8"/>
        <v>3.5070000000000001</v>
      </c>
      <c r="R78" s="15">
        <f t="shared" si="9"/>
        <v>-1625.796</v>
      </c>
      <c r="S78" s="15">
        <f t="shared" si="11"/>
        <v>5.3689999999999998</v>
      </c>
      <c r="T78" s="15">
        <f t="shared" si="12"/>
        <v>0.35070000000000001</v>
      </c>
      <c r="U78" s="15">
        <f t="shared" si="10"/>
        <v>-162.5796</v>
      </c>
      <c r="V78" s="15">
        <f t="shared" si="10"/>
        <v>0.53689999999999993</v>
      </c>
    </row>
    <row r="79" spans="1:22" x14ac:dyDescent="0.3">
      <c r="A79" t="s">
        <v>116</v>
      </c>
      <c r="B79" t="s">
        <v>96</v>
      </c>
      <c r="C79">
        <v>31.965354711703</v>
      </c>
      <c r="D79">
        <v>50.883317054843197</v>
      </c>
      <c r="E79">
        <v>1188.1774364758601</v>
      </c>
      <c r="F79">
        <v>1106.8350839495899</v>
      </c>
      <c r="G79">
        <v>54.2973310966849</v>
      </c>
      <c r="H79">
        <v>1624.7454335299101</v>
      </c>
      <c r="I79">
        <v>6.9286597156635104</v>
      </c>
      <c r="J79">
        <v>-2.3174353213990302</v>
      </c>
      <c r="K79">
        <v>-0.88240901724696796</v>
      </c>
      <c r="L79">
        <v>7.3590405351543504</v>
      </c>
      <c r="M79">
        <v>1624.7454335299101</v>
      </c>
      <c r="N79">
        <v>-3.8534268622346</v>
      </c>
      <c r="O79">
        <v>1.91512295679845</v>
      </c>
      <c r="Q79" s="15">
        <f t="shared" si="8"/>
        <v>3.649</v>
      </c>
      <c r="R79" s="15">
        <f t="shared" si="9"/>
        <v>-1623.838</v>
      </c>
      <c r="S79" s="15">
        <f t="shared" si="11"/>
        <v>5.4169999999999998</v>
      </c>
      <c r="T79" s="15">
        <f t="shared" si="12"/>
        <v>0.3649</v>
      </c>
      <c r="U79" s="15">
        <f t="shared" si="10"/>
        <v>-162.38380000000001</v>
      </c>
      <c r="V79" s="15">
        <f t="shared" si="10"/>
        <v>0.54169999999999996</v>
      </c>
    </row>
    <row r="80" spans="1:22" x14ac:dyDescent="0.3">
      <c r="A80" t="s">
        <v>116</v>
      </c>
      <c r="B80" t="s">
        <v>95</v>
      </c>
      <c r="C80">
        <v>31.965354711703</v>
      </c>
      <c r="D80">
        <v>50.883317054843197</v>
      </c>
      <c r="E80">
        <v>1217.55747872297</v>
      </c>
      <c r="F80">
        <v>1098.4356823967801</v>
      </c>
      <c r="G80">
        <v>50.330783376944197</v>
      </c>
      <c r="H80">
        <v>1640.5914635009101</v>
      </c>
      <c r="I80">
        <v>6.92178735172903</v>
      </c>
      <c r="J80">
        <v>-2.3246045228139001</v>
      </c>
      <c r="K80">
        <v>-0.91595740619780697</v>
      </c>
      <c r="L80">
        <v>7.3589336387829603</v>
      </c>
      <c r="M80">
        <v>1640.5914635009101</v>
      </c>
      <c r="N80">
        <v>-2.9389357166857302</v>
      </c>
      <c r="O80">
        <v>1.75802085392749</v>
      </c>
      <c r="Q80" s="15">
        <f t="shared" si="8"/>
        <v>2.581</v>
      </c>
      <c r="R80" s="15">
        <f t="shared" si="9"/>
        <v>-1639.819</v>
      </c>
      <c r="S80" s="15">
        <f t="shared" si="11"/>
        <v>5.0259999999999998</v>
      </c>
      <c r="T80" s="15">
        <f t="shared" si="12"/>
        <v>0.2581</v>
      </c>
      <c r="U80" s="15">
        <f t="shared" si="10"/>
        <v>-163.9819</v>
      </c>
      <c r="V80" s="15">
        <f t="shared" si="10"/>
        <v>0.50259999999999994</v>
      </c>
    </row>
    <row r="81" spans="1:22" x14ac:dyDescent="0.3">
      <c r="A81" t="s">
        <v>116</v>
      </c>
      <c r="B81" t="s">
        <v>94</v>
      </c>
      <c r="C81">
        <v>31.965354711703</v>
      </c>
      <c r="D81">
        <v>50.883317054843197</v>
      </c>
      <c r="E81">
        <v>1195.85265182885</v>
      </c>
      <c r="F81">
        <v>1104.6455833912</v>
      </c>
      <c r="G81">
        <v>53.275240528212002</v>
      </c>
      <c r="H81">
        <v>1628.84734737333</v>
      </c>
      <c r="I81">
        <v>6.9268846976516398</v>
      </c>
      <c r="J81">
        <v>-2.3192916829729202</v>
      </c>
      <c r="K81">
        <v>-0.89119006275773205</v>
      </c>
      <c r="L81">
        <v>7.3590125188931399</v>
      </c>
      <c r="M81">
        <v>1628.84734737333</v>
      </c>
      <c r="N81">
        <v>-3.6129199199705102</v>
      </c>
      <c r="O81">
        <v>1.8743259995463599</v>
      </c>
      <c r="Q81" s="15">
        <f t="shared" si="8"/>
        <v>3.3570000000000002</v>
      </c>
      <c r="R81" s="15">
        <f t="shared" si="9"/>
        <v>-1627.9760000000001</v>
      </c>
      <c r="S81" s="15">
        <f t="shared" si="11"/>
        <v>5.3170000000000002</v>
      </c>
      <c r="T81" s="15">
        <f t="shared" si="12"/>
        <v>0.3357</v>
      </c>
      <c r="U81" s="15">
        <f t="shared" si="10"/>
        <v>-162.79760000000002</v>
      </c>
      <c r="V81" s="15">
        <f t="shared" si="10"/>
        <v>0.53170000000000006</v>
      </c>
    </row>
    <row r="82" spans="1:22" x14ac:dyDescent="0.3">
      <c r="A82" t="s">
        <v>116</v>
      </c>
      <c r="B82" t="s">
        <v>93</v>
      </c>
      <c r="C82">
        <v>31.965354711703</v>
      </c>
      <c r="D82">
        <v>50.883317054843197</v>
      </c>
      <c r="E82">
        <v>1189.0518756434301</v>
      </c>
      <c r="F82">
        <v>1106.5441450488399</v>
      </c>
      <c r="G82">
        <v>54.177998794886399</v>
      </c>
      <c r="H82">
        <v>1625.18293230837</v>
      </c>
      <c r="I82">
        <v>6.9284469918087801</v>
      </c>
      <c r="J82">
        <v>-2.31769510434816</v>
      </c>
      <c r="K82">
        <v>-0.88344145576473598</v>
      </c>
      <c r="L82">
        <v>7.3590459382169504</v>
      </c>
      <c r="M82">
        <v>1625.18293230837</v>
      </c>
      <c r="N82">
        <v>-3.82489272193436</v>
      </c>
      <c r="O82">
        <v>1.9103978124116701</v>
      </c>
      <c r="Q82" s="15">
        <f t="shared" si="8"/>
        <v>3.6139999999999999</v>
      </c>
      <c r="R82" s="15">
        <f t="shared" si="9"/>
        <v>-1624.28</v>
      </c>
      <c r="S82" s="15">
        <f t="shared" si="11"/>
        <v>5.4059999999999997</v>
      </c>
      <c r="T82" s="15">
        <f t="shared" si="12"/>
        <v>0.3614</v>
      </c>
      <c r="U82" s="15">
        <f t="shared" si="10"/>
        <v>-162.428</v>
      </c>
      <c r="V82" s="15">
        <f t="shared" si="10"/>
        <v>0.54059999999999997</v>
      </c>
    </row>
    <row r="83" spans="1:22" x14ac:dyDescent="0.3">
      <c r="A83" t="s">
        <v>116</v>
      </c>
      <c r="B83" t="s">
        <v>92</v>
      </c>
      <c r="C83">
        <v>31.965354711703</v>
      </c>
      <c r="D83">
        <v>50.883317054843197</v>
      </c>
      <c r="E83">
        <v>1184.2522740106201</v>
      </c>
      <c r="F83">
        <v>1107.9602821128699</v>
      </c>
      <c r="G83">
        <v>54.817310043197402</v>
      </c>
      <c r="H83">
        <v>1622.6627415206599</v>
      </c>
      <c r="I83">
        <v>6.9295768495114602</v>
      </c>
      <c r="J83">
        <v>-2.31643645800842</v>
      </c>
      <c r="K83">
        <v>-0.87794185396721902</v>
      </c>
      <c r="L83">
        <v>7.3590553113985502</v>
      </c>
      <c r="M83">
        <v>1622.6627415206599</v>
      </c>
      <c r="N83">
        <v>-3.9770382876241301</v>
      </c>
      <c r="O83">
        <v>1.9359526414275801</v>
      </c>
      <c r="Q83" s="15">
        <f t="shared" si="8"/>
        <v>3.802</v>
      </c>
      <c r="R83" s="15">
        <f t="shared" si="9"/>
        <v>-1621.7370000000001</v>
      </c>
      <c r="S83" s="15">
        <f t="shared" si="11"/>
        <v>5.4690000000000003</v>
      </c>
      <c r="T83" s="15">
        <f t="shared" si="12"/>
        <v>0.38019999999999998</v>
      </c>
      <c r="U83" s="15">
        <f t="shared" si="10"/>
        <v>-162.1737</v>
      </c>
      <c r="V83" s="15">
        <f t="shared" si="10"/>
        <v>0.54690000000000005</v>
      </c>
    </row>
    <row r="84" spans="1:22" x14ac:dyDescent="0.3">
      <c r="A84" t="s">
        <v>116</v>
      </c>
      <c r="B84" t="s">
        <v>91</v>
      </c>
      <c r="C84">
        <v>31.965354711703</v>
      </c>
      <c r="D84">
        <v>50.883317054843197</v>
      </c>
      <c r="E84">
        <v>1188.7928635620401</v>
      </c>
      <c r="F84">
        <v>1106.6149668559201</v>
      </c>
      <c r="G84">
        <v>54.2172769482776</v>
      </c>
      <c r="H84">
        <v>1625.04297495335</v>
      </c>
      <c r="I84">
        <v>6.9285013184309596</v>
      </c>
      <c r="J84">
        <v>-2.3176464553095801</v>
      </c>
      <c r="K84">
        <v>-0.88315977412481705</v>
      </c>
      <c r="L84">
        <v>7.3590479545890197</v>
      </c>
      <c r="M84">
        <v>1625.04297495335</v>
      </c>
      <c r="N84">
        <v>-3.8329465236809299</v>
      </c>
      <c r="O84">
        <v>1.9119480473850801</v>
      </c>
      <c r="Q84" s="15">
        <f t="shared" si="8"/>
        <v>3.6240000000000001</v>
      </c>
      <c r="R84" s="15">
        <f t="shared" si="9"/>
        <v>-1624.1379999999999</v>
      </c>
      <c r="S84" s="15">
        <f t="shared" si="11"/>
        <v>5.41</v>
      </c>
      <c r="T84" s="15">
        <f t="shared" si="12"/>
        <v>0.3624</v>
      </c>
      <c r="U84" s="15">
        <f t="shared" si="10"/>
        <v>-162.41379999999998</v>
      </c>
      <c r="V84" s="15">
        <f t="shared" si="10"/>
        <v>0.54100000000000004</v>
      </c>
    </row>
    <row r="85" spans="1:22" x14ac:dyDescent="0.3">
      <c r="A85" t="s">
        <v>116</v>
      </c>
      <c r="B85" t="s">
        <v>90</v>
      </c>
      <c r="C85">
        <v>31.965354711703</v>
      </c>
      <c r="D85">
        <v>50.883317054843197</v>
      </c>
      <c r="E85">
        <v>1192.91463848695</v>
      </c>
      <c r="F85">
        <v>1105.48278100008</v>
      </c>
      <c r="G85">
        <v>53.663086704606698</v>
      </c>
      <c r="H85">
        <v>1627.2729459678201</v>
      </c>
      <c r="I85">
        <v>6.9275662630784298</v>
      </c>
      <c r="J85">
        <v>-2.3185838118383599</v>
      </c>
      <c r="K85">
        <v>-0.887836219475997</v>
      </c>
      <c r="L85">
        <v>7.3590256402919803</v>
      </c>
      <c r="M85">
        <v>1627.2729459678201</v>
      </c>
      <c r="N85">
        <v>-3.70481557807032</v>
      </c>
      <c r="O85">
        <v>1.8898033974905499</v>
      </c>
      <c r="Q85" s="15">
        <f t="shared" si="8"/>
        <v>3.468</v>
      </c>
      <c r="R85" s="15">
        <f t="shared" si="9"/>
        <v>-1626.3879999999999</v>
      </c>
      <c r="S85" s="15">
        <f t="shared" si="11"/>
        <v>5.3550000000000004</v>
      </c>
      <c r="T85" s="15">
        <f t="shared" si="12"/>
        <v>0.3468</v>
      </c>
      <c r="U85" s="15">
        <f t="shared" si="10"/>
        <v>-162.6388</v>
      </c>
      <c r="V85" s="15">
        <f t="shared" si="10"/>
        <v>0.53550000000000009</v>
      </c>
    </row>
    <row r="86" spans="1:22" x14ac:dyDescent="0.3">
      <c r="A86" t="s">
        <v>116</v>
      </c>
      <c r="B86" t="s">
        <v>89</v>
      </c>
      <c r="C86">
        <v>31.965354711703</v>
      </c>
      <c r="D86">
        <v>50.883317054843197</v>
      </c>
      <c r="E86">
        <v>1194.0277470639601</v>
      </c>
      <c r="F86">
        <v>1105.1395793384299</v>
      </c>
      <c r="G86">
        <v>53.510285509472901</v>
      </c>
      <c r="H86">
        <v>1627.85106850543</v>
      </c>
      <c r="I86">
        <v>6.9273068671214197</v>
      </c>
      <c r="J86">
        <v>-2.3188867893665099</v>
      </c>
      <c r="K86">
        <v>-0.88910924303654804</v>
      </c>
      <c r="L86">
        <v>7.35903061681491</v>
      </c>
      <c r="M86">
        <v>1627.85106850543</v>
      </c>
      <c r="N86">
        <v>-3.6693060711149199</v>
      </c>
      <c r="O86">
        <v>1.8837509119290501</v>
      </c>
      <c r="Q86" s="15">
        <f t="shared" si="8"/>
        <v>3.4249999999999998</v>
      </c>
      <c r="R86" s="15">
        <f t="shared" si="9"/>
        <v>-1626.971</v>
      </c>
      <c r="S86" s="15">
        <f t="shared" si="11"/>
        <v>5.34</v>
      </c>
      <c r="T86" s="15">
        <f t="shared" si="12"/>
        <v>0.34249999999999997</v>
      </c>
      <c r="U86" s="15">
        <f t="shared" si="10"/>
        <v>-162.69710000000001</v>
      </c>
      <c r="V86" s="15">
        <f t="shared" si="10"/>
        <v>0.53400000000000003</v>
      </c>
    </row>
    <row r="87" spans="1:22" x14ac:dyDescent="0.3">
      <c r="A87" t="s">
        <v>116</v>
      </c>
      <c r="B87" t="s">
        <v>88</v>
      </c>
      <c r="C87">
        <v>31.965354711703</v>
      </c>
      <c r="D87">
        <v>50.883317054843197</v>
      </c>
      <c r="E87">
        <v>1215.9693451099699</v>
      </c>
      <c r="F87">
        <v>1098.9329223462501</v>
      </c>
      <c r="G87">
        <v>50.552345106323102</v>
      </c>
      <c r="H87">
        <v>1639.7531996185901</v>
      </c>
      <c r="I87">
        <v>6.9221743782497898</v>
      </c>
      <c r="J87">
        <v>-2.3241373939866699</v>
      </c>
      <c r="K87">
        <v>-0.91412858394392005</v>
      </c>
      <c r="L87">
        <v>7.3589227348171304</v>
      </c>
      <c r="M87">
        <v>1639.7531996185901</v>
      </c>
      <c r="N87">
        <v>-2.9890314279286301</v>
      </c>
      <c r="O87">
        <v>1.7666652712514901</v>
      </c>
      <c r="Q87" s="15">
        <f t="shared" si="8"/>
        <v>2.6360000000000001</v>
      </c>
      <c r="R87" s="15">
        <f t="shared" si="9"/>
        <v>-1638.9739999999999</v>
      </c>
      <c r="S87" s="15">
        <f t="shared" si="11"/>
        <v>5.048</v>
      </c>
      <c r="T87" s="15">
        <f t="shared" si="12"/>
        <v>0.2636</v>
      </c>
      <c r="U87" s="15">
        <f t="shared" si="10"/>
        <v>-163.8974</v>
      </c>
      <c r="V87" s="15">
        <f t="shared" si="10"/>
        <v>0.50480000000000003</v>
      </c>
    </row>
    <row r="88" spans="1:22" x14ac:dyDescent="0.3">
      <c r="A88" t="s">
        <v>116</v>
      </c>
      <c r="B88" t="s">
        <v>87</v>
      </c>
      <c r="C88">
        <v>31.965354711703</v>
      </c>
      <c r="D88">
        <v>50.883317054843197</v>
      </c>
      <c r="E88">
        <v>1215.5764731890699</v>
      </c>
      <c r="F88">
        <v>1099.0622432768</v>
      </c>
      <c r="G88">
        <v>50.609562766927702</v>
      </c>
      <c r="H88">
        <v>1639.5503361015999</v>
      </c>
      <c r="I88">
        <v>6.9222579109033697</v>
      </c>
      <c r="J88">
        <v>-2.3240663163930799</v>
      </c>
      <c r="K88">
        <v>-0.91366119102284205</v>
      </c>
      <c r="L88">
        <v>7.3589208176225496</v>
      </c>
      <c r="M88">
        <v>1639.5503361015999</v>
      </c>
      <c r="N88">
        <v>-3.0015958041470099</v>
      </c>
      <c r="O88">
        <v>1.7688844146082701</v>
      </c>
      <c r="Q88" s="15">
        <f t="shared" si="8"/>
        <v>2.65</v>
      </c>
      <c r="R88" s="15">
        <f t="shared" si="9"/>
        <v>-1638.769</v>
      </c>
      <c r="S88" s="15">
        <f t="shared" si="11"/>
        <v>5.0540000000000003</v>
      </c>
      <c r="T88" s="15">
        <f t="shared" si="12"/>
        <v>0.26500000000000001</v>
      </c>
      <c r="U88" s="15">
        <f t="shared" si="10"/>
        <v>-163.87690000000001</v>
      </c>
      <c r="V88" s="15">
        <f t="shared" si="10"/>
        <v>0.50540000000000007</v>
      </c>
    </row>
    <row r="89" spans="1:22" x14ac:dyDescent="0.3">
      <c r="A89" t="s">
        <v>116</v>
      </c>
      <c r="B89" t="s">
        <v>86</v>
      </c>
      <c r="C89">
        <v>31.965354711703</v>
      </c>
      <c r="D89">
        <v>50.883317054843197</v>
      </c>
      <c r="E89">
        <v>1192.85221168663</v>
      </c>
      <c r="F89">
        <v>1105.4728544413999</v>
      </c>
      <c r="G89">
        <v>53.668333421187299</v>
      </c>
      <c r="H89">
        <v>1627.2206122234099</v>
      </c>
      <c r="I89">
        <v>6.9275757565765002</v>
      </c>
      <c r="J89">
        <v>-2.3186096130387699</v>
      </c>
      <c r="K89">
        <v>-0.88776772128805204</v>
      </c>
      <c r="L89">
        <v>7.3590344426251599</v>
      </c>
      <c r="M89">
        <v>1627.2206122234099</v>
      </c>
      <c r="N89">
        <v>-3.70605397035296</v>
      </c>
      <c r="O89">
        <v>1.8900490400929899</v>
      </c>
      <c r="Q89" s="15">
        <f t="shared" si="8"/>
        <v>3.4689999999999999</v>
      </c>
      <c r="R89" s="15">
        <f t="shared" si="9"/>
        <v>-1626.335</v>
      </c>
      <c r="S89" s="15">
        <f t="shared" si="11"/>
        <v>5.3559999999999999</v>
      </c>
      <c r="T89" s="15">
        <f t="shared" si="12"/>
        <v>0.34689999999999999</v>
      </c>
      <c r="U89" s="15">
        <f t="shared" si="10"/>
        <v>-162.6335</v>
      </c>
      <c r="V89" s="15">
        <f t="shared" si="10"/>
        <v>0.53559999999999997</v>
      </c>
    </row>
    <row r="90" spans="1:22" x14ac:dyDescent="0.3">
      <c r="A90" t="s">
        <v>116</v>
      </c>
      <c r="B90" t="s">
        <v>85</v>
      </c>
      <c r="C90">
        <v>31.965354711703</v>
      </c>
      <c r="D90">
        <v>50.883317054843197</v>
      </c>
      <c r="E90">
        <v>1214.4426300262</v>
      </c>
      <c r="F90">
        <v>1099.3301095245299</v>
      </c>
      <c r="G90">
        <v>50.752999008312997</v>
      </c>
      <c r="H90">
        <v>1638.8939740692499</v>
      </c>
      <c r="I90">
        <v>6.9225259811446502</v>
      </c>
      <c r="J90">
        <v>-2.3238466046065702</v>
      </c>
      <c r="K90">
        <v>-0.91240909149300697</v>
      </c>
      <c r="L90">
        <v>7.3589482503686101</v>
      </c>
      <c r="M90">
        <v>1638.8939740692499</v>
      </c>
      <c r="N90">
        <v>-3.0351427570471499</v>
      </c>
      <c r="O90">
        <v>1.7746099963758799</v>
      </c>
      <c r="Q90" s="15">
        <f t="shared" si="8"/>
        <v>2.6869999999999998</v>
      </c>
      <c r="R90" s="15">
        <f t="shared" si="9"/>
        <v>-1638.1079999999999</v>
      </c>
      <c r="S90" s="15">
        <f t="shared" si="11"/>
        <v>5.0679999999999996</v>
      </c>
      <c r="T90" s="15">
        <f t="shared" si="12"/>
        <v>0.26869999999999999</v>
      </c>
      <c r="U90" s="15">
        <f t="shared" si="10"/>
        <v>-163.8108</v>
      </c>
      <c r="V90" s="15">
        <f t="shared" si="10"/>
        <v>0.50679999999999992</v>
      </c>
    </row>
    <row r="91" spans="1:22" x14ac:dyDescent="0.3">
      <c r="A91" t="s">
        <v>116</v>
      </c>
      <c r="B91" t="s">
        <v>84</v>
      </c>
      <c r="C91">
        <v>31.965354711703</v>
      </c>
      <c r="D91">
        <v>50.883317054843197</v>
      </c>
      <c r="E91">
        <v>1190.2962084313799</v>
      </c>
      <c r="F91">
        <v>1106.20125676933</v>
      </c>
      <c r="G91">
        <v>54.016978825290899</v>
      </c>
      <c r="H91">
        <v>1625.8548884465699</v>
      </c>
      <c r="I91">
        <v>6.9281569537160799</v>
      </c>
      <c r="J91">
        <v>-2.3180001195945299</v>
      </c>
      <c r="K91">
        <v>-0.884859148663521</v>
      </c>
      <c r="L91">
        <v>7.3590392744391702</v>
      </c>
      <c r="M91">
        <v>1625.8548884465699</v>
      </c>
      <c r="N91">
        <v>-3.7861521581234201</v>
      </c>
      <c r="O91">
        <v>1.90393041170356</v>
      </c>
      <c r="Q91" s="15">
        <f t="shared" si="8"/>
        <v>3.5670000000000002</v>
      </c>
      <c r="R91" s="15">
        <f t="shared" si="9"/>
        <v>-1624.9570000000001</v>
      </c>
      <c r="S91" s="15">
        <f t="shared" si="11"/>
        <v>5.39</v>
      </c>
      <c r="T91" s="15">
        <f t="shared" si="12"/>
        <v>0.35670000000000002</v>
      </c>
      <c r="U91" s="15">
        <f t="shared" si="10"/>
        <v>-162.4957</v>
      </c>
      <c r="V91" s="15">
        <f t="shared" si="10"/>
        <v>0.53899999999999992</v>
      </c>
    </row>
    <row r="92" spans="1:22" x14ac:dyDescent="0.3">
      <c r="A92" t="s">
        <v>116</v>
      </c>
      <c r="B92" t="s">
        <v>83</v>
      </c>
      <c r="C92">
        <v>31.965354711703</v>
      </c>
      <c r="D92">
        <v>50.883317054843197</v>
      </c>
      <c r="E92">
        <v>1207.43773004227</v>
      </c>
      <c r="F92">
        <v>1101.33187929669</v>
      </c>
      <c r="G92">
        <v>51.712369022697303</v>
      </c>
      <c r="H92">
        <v>1635.0877497537399</v>
      </c>
      <c r="I92">
        <v>6.9241715938437096</v>
      </c>
      <c r="J92">
        <v>-2.3221293427558498</v>
      </c>
      <c r="K92">
        <v>-0.90440808605559198</v>
      </c>
      <c r="L92">
        <v>7.3589667027105596</v>
      </c>
      <c r="M92">
        <v>1635.0877497537399</v>
      </c>
      <c r="N92">
        <v>-3.2519836040303698</v>
      </c>
      <c r="O92">
        <v>1.8123765251500099</v>
      </c>
      <c r="Q92" s="15">
        <f t="shared" ref="Q92:Q111" si="13">ROUND(-M92*SIN(O92*PI()/180)*SIN(N92*PI()/180),3)</f>
        <v>2.9340000000000002</v>
      </c>
      <c r="R92" s="15">
        <f t="shared" ref="R92:R111" si="14">ROUND(-M92*COS(O92*PI()/180),3)</f>
        <v>-1634.27</v>
      </c>
      <c r="S92" s="15">
        <f t="shared" si="11"/>
        <v>5.1630000000000003</v>
      </c>
      <c r="T92" s="15">
        <f t="shared" si="12"/>
        <v>0.29339999999999999</v>
      </c>
      <c r="U92" s="15">
        <f t="shared" si="10"/>
        <v>-163.42699999999999</v>
      </c>
      <c r="V92" s="15">
        <f t="shared" si="10"/>
        <v>0.51629999999999998</v>
      </c>
    </row>
    <row r="93" spans="1:22" x14ac:dyDescent="0.3">
      <c r="A93" t="s">
        <v>116</v>
      </c>
      <c r="B93" t="s">
        <v>82</v>
      </c>
      <c r="C93">
        <v>31.965354711703</v>
      </c>
      <c r="D93">
        <v>50.883317054843197</v>
      </c>
      <c r="E93">
        <v>1208.62795697461</v>
      </c>
      <c r="F93">
        <v>1101.0196030413799</v>
      </c>
      <c r="G93">
        <v>51.556869955457202</v>
      </c>
      <c r="H93">
        <v>1635.7517585201099</v>
      </c>
      <c r="I93">
        <v>6.9238979458778704</v>
      </c>
      <c r="J93">
        <v>-2.32237685317192</v>
      </c>
      <c r="K93">
        <v>-0.90576613570049902</v>
      </c>
      <c r="L93">
        <v>7.3589543622489098</v>
      </c>
      <c r="M93">
        <v>1635.7517585201099</v>
      </c>
      <c r="N93">
        <v>-3.2157892174683398</v>
      </c>
      <c r="O93">
        <v>1.8061911626362901</v>
      </c>
      <c r="Q93" s="15">
        <f t="shared" si="13"/>
        <v>2.8919999999999999</v>
      </c>
      <c r="R93" s="15">
        <f t="shared" si="14"/>
        <v>-1634.9390000000001</v>
      </c>
      <c r="S93" s="15">
        <f t="shared" si="11"/>
        <v>5.1479999999999997</v>
      </c>
      <c r="T93" s="15">
        <f t="shared" si="12"/>
        <v>0.28920000000000001</v>
      </c>
      <c r="U93" s="15">
        <f t="shared" si="10"/>
        <v>-163.4939</v>
      </c>
      <c r="V93" s="15">
        <f t="shared" si="10"/>
        <v>0.51479999999999992</v>
      </c>
    </row>
    <row r="94" spans="1:22" x14ac:dyDescent="0.3">
      <c r="A94" t="s">
        <v>116</v>
      </c>
      <c r="B94" t="s">
        <v>81</v>
      </c>
      <c r="C94">
        <v>31.965354711703</v>
      </c>
      <c r="D94">
        <v>50.883317054843197</v>
      </c>
      <c r="E94">
        <v>1200.7743944826</v>
      </c>
      <c r="F94">
        <v>1103.24668296245</v>
      </c>
      <c r="G94">
        <v>52.547057240391197</v>
      </c>
      <c r="H94">
        <v>1631.4942792229799</v>
      </c>
      <c r="I94">
        <v>6.92578895922661</v>
      </c>
      <c r="J94">
        <v>-2.32050875994701</v>
      </c>
      <c r="K94">
        <v>-0.89682443740018802</v>
      </c>
      <c r="L94">
        <v>7.3590493736795999</v>
      </c>
      <c r="M94">
        <v>1631.4942792229799</v>
      </c>
      <c r="N94">
        <v>-3.4594709969648698</v>
      </c>
      <c r="O94">
        <v>1.84569778566765</v>
      </c>
      <c r="Q94" s="15">
        <f t="shared" si="13"/>
        <v>3.1709999999999998</v>
      </c>
      <c r="R94" s="15">
        <f t="shared" si="14"/>
        <v>-1630.6479999999999</v>
      </c>
      <c r="S94" s="15">
        <f t="shared" si="11"/>
        <v>5.2450000000000001</v>
      </c>
      <c r="T94" s="15">
        <f t="shared" si="12"/>
        <v>0.31709999999999999</v>
      </c>
      <c r="U94" s="15">
        <f t="shared" si="10"/>
        <v>-163.06479999999999</v>
      </c>
      <c r="V94" s="15">
        <f t="shared" si="10"/>
        <v>0.52449999999999997</v>
      </c>
    </row>
    <row r="95" spans="1:22" x14ac:dyDescent="0.3">
      <c r="A95" t="s">
        <v>116</v>
      </c>
      <c r="B95" t="s">
        <v>80</v>
      </c>
      <c r="C95">
        <v>31.965354711703</v>
      </c>
      <c r="D95">
        <v>50.883317054843197</v>
      </c>
      <c r="E95">
        <v>1191.3785341443299</v>
      </c>
      <c r="F95">
        <v>1105.90258146526</v>
      </c>
      <c r="G95">
        <v>53.8723365983397</v>
      </c>
      <c r="H95">
        <v>1626.43953467751</v>
      </c>
      <c r="I95">
        <v>6.9279072639545696</v>
      </c>
      <c r="J95">
        <v>-2.3182648992225601</v>
      </c>
      <c r="K95">
        <v>-0.88607128816051794</v>
      </c>
      <c r="L95">
        <v>7.35903346429573</v>
      </c>
      <c r="M95">
        <v>1626.43953467751</v>
      </c>
      <c r="N95">
        <v>-3.7524706387586302</v>
      </c>
      <c r="O95">
        <v>1.8981475427532899</v>
      </c>
      <c r="Q95" s="15">
        <f t="shared" si="13"/>
        <v>3.5259999999999998</v>
      </c>
      <c r="R95" s="15">
        <f t="shared" si="14"/>
        <v>-1625.547</v>
      </c>
      <c r="S95" s="15">
        <f t="shared" si="11"/>
        <v>5.3760000000000003</v>
      </c>
      <c r="T95" s="15">
        <f t="shared" si="12"/>
        <v>0.35259999999999997</v>
      </c>
      <c r="U95" s="15">
        <f t="shared" si="10"/>
        <v>-162.5547</v>
      </c>
      <c r="V95" s="15">
        <f t="shared" si="10"/>
        <v>0.53760000000000008</v>
      </c>
    </row>
    <row r="96" spans="1:22" x14ac:dyDescent="0.3">
      <c r="A96" t="s">
        <v>116</v>
      </c>
      <c r="B96" t="s">
        <v>79</v>
      </c>
      <c r="C96">
        <v>31.965354711703</v>
      </c>
      <c r="D96">
        <v>50.883317054843197</v>
      </c>
      <c r="E96">
        <v>1190.7838228625999</v>
      </c>
      <c r="F96">
        <v>1106.09529861793</v>
      </c>
      <c r="G96">
        <v>53.938129306438803</v>
      </c>
      <c r="H96">
        <v>1626.13721567678</v>
      </c>
      <c r="I96">
        <v>6.9280796630752004</v>
      </c>
      <c r="J96">
        <v>-2.3180525060955901</v>
      </c>
      <c r="K96">
        <v>-0.88539096814308005</v>
      </c>
      <c r="L96">
        <v>7.3590469767084397</v>
      </c>
      <c r="M96">
        <v>1626.13721567678</v>
      </c>
      <c r="N96">
        <v>-3.7717135783015099</v>
      </c>
      <c r="O96">
        <v>1.90081999468414</v>
      </c>
      <c r="Q96" s="15">
        <f t="shared" si="13"/>
        <v>3.548</v>
      </c>
      <c r="R96" s="15">
        <f t="shared" si="14"/>
        <v>-1625.242</v>
      </c>
      <c r="S96" s="15">
        <f t="shared" si="11"/>
        <v>5.3819999999999997</v>
      </c>
      <c r="T96" s="15">
        <f t="shared" si="12"/>
        <v>0.3548</v>
      </c>
      <c r="U96" s="15">
        <f t="shared" si="10"/>
        <v>-162.52420000000001</v>
      </c>
      <c r="V96" s="15">
        <f t="shared" si="10"/>
        <v>0.53820000000000001</v>
      </c>
    </row>
    <row r="97" spans="1:22" x14ac:dyDescent="0.3">
      <c r="A97" t="s">
        <v>116</v>
      </c>
      <c r="B97" t="s">
        <v>78</v>
      </c>
      <c r="C97">
        <v>31.965354711703</v>
      </c>
      <c r="D97">
        <v>50.883317054843197</v>
      </c>
      <c r="E97">
        <v>1197.1835867664699</v>
      </c>
      <c r="F97">
        <v>1104.2541010019299</v>
      </c>
      <c r="G97">
        <v>53.094980491901097</v>
      </c>
      <c r="H97">
        <v>1629.55353914993</v>
      </c>
      <c r="I97">
        <v>6.9265681932103798</v>
      </c>
      <c r="J97">
        <v>-2.3196439813599001</v>
      </c>
      <c r="K97">
        <v>-0.89271049425836102</v>
      </c>
      <c r="L97">
        <v>7.35900993082711</v>
      </c>
      <c r="M97">
        <v>1629.55353914993</v>
      </c>
      <c r="N97">
        <v>-3.5710335567254101</v>
      </c>
      <c r="O97">
        <v>1.86717204602488</v>
      </c>
      <c r="Q97" s="15">
        <f t="shared" si="13"/>
        <v>3.3069999999999999</v>
      </c>
      <c r="R97" s="15">
        <f t="shared" si="14"/>
        <v>-1628.6880000000001</v>
      </c>
      <c r="S97" s="15">
        <f t="shared" si="11"/>
        <v>5.2990000000000004</v>
      </c>
      <c r="T97" s="15">
        <f t="shared" si="12"/>
        <v>0.33069999999999999</v>
      </c>
      <c r="U97" s="15">
        <f t="shared" si="10"/>
        <v>-162.86880000000002</v>
      </c>
      <c r="V97" s="15">
        <f t="shared" si="10"/>
        <v>0.52990000000000004</v>
      </c>
    </row>
    <row r="98" spans="1:22" x14ac:dyDescent="0.3">
      <c r="A98" t="s">
        <v>116</v>
      </c>
      <c r="B98" t="s">
        <v>77</v>
      </c>
      <c r="C98">
        <v>31.965354711703</v>
      </c>
      <c r="D98">
        <v>50.883317054843197</v>
      </c>
      <c r="E98">
        <v>1212.6335359205</v>
      </c>
      <c r="F98">
        <v>1099.88162713361</v>
      </c>
      <c r="G98">
        <v>51.000421447849803</v>
      </c>
      <c r="H98">
        <v>1637.93184508178</v>
      </c>
      <c r="I98">
        <v>6.9229679283380996</v>
      </c>
      <c r="J98">
        <v>-2.32335078831081</v>
      </c>
      <c r="K98">
        <v>-0.91032935980135599</v>
      </c>
      <c r="L98">
        <v>7.3589498819912302</v>
      </c>
      <c r="M98">
        <v>1637.93184508178</v>
      </c>
      <c r="N98">
        <v>-3.0919422449368801</v>
      </c>
      <c r="O98">
        <v>1.7843118992460401</v>
      </c>
      <c r="Q98" s="15">
        <f t="shared" si="13"/>
        <v>2.7509999999999999</v>
      </c>
      <c r="R98" s="15">
        <f t="shared" si="14"/>
        <v>-1637.1379999999999</v>
      </c>
      <c r="S98" s="15">
        <f t="shared" si="11"/>
        <v>5.093</v>
      </c>
      <c r="T98" s="15">
        <f t="shared" si="12"/>
        <v>0.27510000000000001</v>
      </c>
      <c r="U98" s="15">
        <f t="shared" si="10"/>
        <v>-163.71379999999999</v>
      </c>
      <c r="V98" s="15">
        <f t="shared" si="10"/>
        <v>0.50929999999999997</v>
      </c>
    </row>
    <row r="99" spans="1:22" x14ac:dyDescent="0.3">
      <c r="A99" t="s">
        <v>116</v>
      </c>
      <c r="B99" t="s">
        <v>76</v>
      </c>
      <c r="C99">
        <v>31.965354711703</v>
      </c>
      <c r="D99">
        <v>50.883317054843197</v>
      </c>
      <c r="E99">
        <v>1206.27167836953</v>
      </c>
      <c r="F99">
        <v>1101.6655512080999</v>
      </c>
      <c r="G99">
        <v>51.8705648887316</v>
      </c>
      <c r="H99">
        <v>1634.45676120752</v>
      </c>
      <c r="I99">
        <v>6.9244466495466099</v>
      </c>
      <c r="J99">
        <v>-2.3218480972212201</v>
      </c>
      <c r="K99">
        <v>-0.90307610487537504</v>
      </c>
      <c r="L99">
        <v>7.35897319197346</v>
      </c>
      <c r="M99">
        <v>1634.45676120752</v>
      </c>
      <c r="N99">
        <v>-3.2881899397719598</v>
      </c>
      <c r="O99">
        <v>1.81862476630069</v>
      </c>
      <c r="Q99" s="15">
        <f t="shared" si="13"/>
        <v>2.9750000000000001</v>
      </c>
      <c r="R99" s="15">
        <f t="shared" si="14"/>
        <v>-1633.633</v>
      </c>
      <c r="S99" s="15">
        <f t="shared" si="11"/>
        <v>5.1790000000000003</v>
      </c>
      <c r="T99" s="15">
        <f t="shared" si="12"/>
        <v>0.29749999999999999</v>
      </c>
      <c r="U99" s="15">
        <f t="shared" si="10"/>
        <v>-163.36330000000001</v>
      </c>
      <c r="V99" s="15">
        <f t="shared" si="10"/>
        <v>0.51790000000000003</v>
      </c>
    </row>
    <row r="100" spans="1:22" x14ac:dyDescent="0.3">
      <c r="A100" t="s">
        <v>116</v>
      </c>
      <c r="B100" t="s">
        <v>75</v>
      </c>
      <c r="C100">
        <v>31.965354711703</v>
      </c>
      <c r="D100">
        <v>50.883317054843197</v>
      </c>
      <c r="E100">
        <v>1211.9940603223399</v>
      </c>
      <c r="F100">
        <v>1100.0434915817</v>
      </c>
      <c r="G100">
        <v>51.0515756247298</v>
      </c>
      <c r="H100">
        <v>1637.56879214331</v>
      </c>
      <c r="I100">
        <v>6.92315204112648</v>
      </c>
      <c r="J100">
        <v>-2.3232070817283899</v>
      </c>
      <c r="K100">
        <v>-0.90960546933766195</v>
      </c>
      <c r="L100">
        <v>7.3589882075592197</v>
      </c>
      <c r="M100">
        <v>1637.56879214331</v>
      </c>
      <c r="N100">
        <v>-3.11117815916292</v>
      </c>
      <c r="O100">
        <v>1.78649828163628</v>
      </c>
      <c r="Q100" s="15">
        <f t="shared" si="13"/>
        <v>2.7709999999999999</v>
      </c>
      <c r="R100" s="15">
        <f t="shared" si="14"/>
        <v>-1636.7729999999999</v>
      </c>
      <c r="S100" s="15">
        <f t="shared" si="11"/>
        <v>5.0979999999999999</v>
      </c>
      <c r="T100" s="15">
        <f t="shared" si="12"/>
        <v>0.27710000000000001</v>
      </c>
      <c r="U100" s="15">
        <f t="shared" si="10"/>
        <v>-163.6773</v>
      </c>
      <c r="V100" s="15">
        <f t="shared" si="10"/>
        <v>0.50980000000000003</v>
      </c>
    </row>
    <row r="101" spans="1:22" x14ac:dyDescent="0.3">
      <c r="A101" t="s">
        <v>116</v>
      </c>
      <c r="B101" t="s">
        <v>74</v>
      </c>
      <c r="C101">
        <v>31.965354711703</v>
      </c>
      <c r="D101">
        <v>50.883317054843197</v>
      </c>
      <c r="E101">
        <v>1208.5219033364799</v>
      </c>
      <c r="F101">
        <v>1101.02017785566</v>
      </c>
      <c r="G101">
        <v>51.564799988696798</v>
      </c>
      <c r="H101">
        <v>1635.6740358296299</v>
      </c>
      <c r="I101">
        <v>6.9239217073651496</v>
      </c>
      <c r="J101">
        <v>-2.3223972029895599</v>
      </c>
      <c r="K101">
        <v>-0.90564886941530098</v>
      </c>
      <c r="L101">
        <v>7.3589687085113598</v>
      </c>
      <c r="M101">
        <v>1635.6740358296299</v>
      </c>
      <c r="N101">
        <v>-3.21830710968448</v>
      </c>
      <c r="O101">
        <v>1.8065549343259999</v>
      </c>
      <c r="Q101" s="15">
        <f t="shared" si="13"/>
        <v>2.895</v>
      </c>
      <c r="R101" s="15">
        <f t="shared" si="14"/>
        <v>-1634.8610000000001</v>
      </c>
      <c r="S101" s="15">
        <f t="shared" si="11"/>
        <v>5.1479999999999997</v>
      </c>
      <c r="T101" s="15">
        <f t="shared" si="12"/>
        <v>0.28949999999999998</v>
      </c>
      <c r="U101" s="15">
        <f t="shared" si="10"/>
        <v>-163.48610000000002</v>
      </c>
      <c r="V101" s="15">
        <f t="shared" si="10"/>
        <v>0.51479999999999992</v>
      </c>
    </row>
    <row r="102" spans="1:22" x14ac:dyDescent="0.3">
      <c r="A102" t="s">
        <v>116</v>
      </c>
      <c r="B102" t="s">
        <v>73</v>
      </c>
      <c r="C102">
        <v>31.965354711703</v>
      </c>
      <c r="D102">
        <v>50.883317054843197</v>
      </c>
      <c r="E102">
        <v>1213.5801118198201</v>
      </c>
      <c r="F102">
        <v>1099.5909914986501</v>
      </c>
      <c r="G102">
        <v>50.888092713766802</v>
      </c>
      <c r="H102">
        <v>1638.43420202633</v>
      </c>
      <c r="I102">
        <v>6.9227136801082096</v>
      </c>
      <c r="J102">
        <v>-2.3236354365044298</v>
      </c>
      <c r="K102">
        <v>-0.91138889015522195</v>
      </c>
      <c r="L102">
        <v>7.3589317191855201</v>
      </c>
      <c r="M102">
        <v>1638.43420202633</v>
      </c>
      <c r="N102">
        <v>-3.0621610282030001</v>
      </c>
      <c r="O102">
        <v>1.7798346202859201</v>
      </c>
      <c r="Q102" s="15">
        <f t="shared" si="13"/>
        <v>2.718</v>
      </c>
      <c r="R102" s="15">
        <f t="shared" si="14"/>
        <v>-1637.644</v>
      </c>
      <c r="S102" s="15">
        <f t="shared" si="11"/>
        <v>5.0819999999999999</v>
      </c>
      <c r="T102" s="15">
        <f t="shared" si="12"/>
        <v>0.27179999999999999</v>
      </c>
      <c r="U102" s="15">
        <f t="shared" si="10"/>
        <v>-163.76439999999999</v>
      </c>
      <c r="V102" s="15">
        <f t="shared" si="10"/>
        <v>0.50819999999999999</v>
      </c>
    </row>
    <row r="103" spans="1:22" x14ac:dyDescent="0.3">
      <c r="A103" t="s">
        <v>116</v>
      </c>
      <c r="B103" t="s">
        <v>72</v>
      </c>
      <c r="C103">
        <v>31.965354711703</v>
      </c>
      <c r="D103">
        <v>50.883317054843197</v>
      </c>
      <c r="E103">
        <v>1210.8842984701</v>
      </c>
      <c r="F103">
        <v>1100.34544707698</v>
      </c>
      <c r="G103">
        <v>51.2030755923046</v>
      </c>
      <c r="H103">
        <v>1636.9552963152601</v>
      </c>
      <c r="I103">
        <v>6.92337631450786</v>
      </c>
      <c r="J103">
        <v>-2.3229887948707302</v>
      </c>
      <c r="K103">
        <v>-0.90839627558764802</v>
      </c>
      <c r="L103">
        <v>7.3589809299172</v>
      </c>
      <c r="M103">
        <v>1636.9552963152601</v>
      </c>
      <c r="N103">
        <v>-3.1451265936317299</v>
      </c>
      <c r="O103">
        <v>1.7924733443026999</v>
      </c>
      <c r="Q103" s="15">
        <f t="shared" si="13"/>
        <v>2.8090000000000002</v>
      </c>
      <c r="R103" s="15">
        <f t="shared" si="14"/>
        <v>-1636.154</v>
      </c>
      <c r="S103" s="15">
        <f t="shared" si="11"/>
        <v>5.1130000000000004</v>
      </c>
      <c r="T103" s="15">
        <f t="shared" si="12"/>
        <v>0.28090000000000004</v>
      </c>
      <c r="U103" s="15">
        <f t="shared" si="10"/>
        <v>-163.61539999999999</v>
      </c>
      <c r="V103" s="15">
        <f t="shared" si="10"/>
        <v>0.51130000000000009</v>
      </c>
    </row>
    <row r="104" spans="1:22" x14ac:dyDescent="0.3">
      <c r="A104" t="s">
        <v>116</v>
      </c>
      <c r="B104" t="s">
        <v>71</v>
      </c>
      <c r="C104">
        <v>31.965354711703</v>
      </c>
      <c r="D104">
        <v>50.883317054843197</v>
      </c>
      <c r="E104">
        <v>1192.32167639052</v>
      </c>
      <c r="F104">
        <v>1105.64977174364</v>
      </c>
      <c r="G104">
        <v>53.717928055489999</v>
      </c>
      <c r="H104">
        <v>1626.9535990746799</v>
      </c>
      <c r="I104">
        <v>6.92773627604008</v>
      </c>
      <c r="J104">
        <v>-2.3184403236662101</v>
      </c>
      <c r="K104">
        <v>-0.88716252519227001</v>
      </c>
      <c r="L104">
        <v>7.3590592327327302</v>
      </c>
      <c r="M104">
        <v>1626.9535990746799</v>
      </c>
      <c r="N104">
        <v>-3.7233330446819002</v>
      </c>
      <c r="O104">
        <v>1.8921068511260599</v>
      </c>
      <c r="Q104" s="15">
        <f t="shared" si="13"/>
        <v>3.488</v>
      </c>
      <c r="R104" s="15">
        <f t="shared" si="14"/>
        <v>-1626.067</v>
      </c>
      <c r="S104" s="15">
        <f t="shared" si="11"/>
        <v>5.36</v>
      </c>
      <c r="T104" s="15">
        <f t="shared" si="12"/>
        <v>0.3488</v>
      </c>
      <c r="U104" s="15">
        <f t="shared" si="10"/>
        <v>-162.60669999999999</v>
      </c>
      <c r="V104" s="15">
        <f t="shared" si="10"/>
        <v>0.53600000000000003</v>
      </c>
    </row>
    <row r="105" spans="1:22" x14ac:dyDescent="0.3">
      <c r="A105" t="s">
        <v>116</v>
      </c>
      <c r="B105" t="s">
        <v>70</v>
      </c>
      <c r="C105">
        <v>31.965354711703</v>
      </c>
      <c r="D105">
        <v>50.883317054843197</v>
      </c>
      <c r="E105">
        <v>1205.1314383215299</v>
      </c>
      <c r="F105">
        <v>1101.98985062627</v>
      </c>
      <c r="G105">
        <v>52.023145917389101</v>
      </c>
      <c r="H105">
        <v>1633.8389829555999</v>
      </c>
      <c r="I105">
        <v>6.9247122874923601</v>
      </c>
      <c r="J105">
        <v>-2.32157740296336</v>
      </c>
      <c r="K105">
        <v>-0.90177829598376502</v>
      </c>
      <c r="L105">
        <v>7.3589785974417099</v>
      </c>
      <c r="M105">
        <v>1633.8389829555999</v>
      </c>
      <c r="N105">
        <v>-3.3235706552289499</v>
      </c>
      <c r="O105">
        <v>1.82466609327616</v>
      </c>
      <c r="Q105" s="15">
        <f t="shared" si="13"/>
        <v>3.016</v>
      </c>
      <c r="R105" s="15">
        <f t="shared" si="14"/>
        <v>-1633.011</v>
      </c>
      <c r="S105" s="15">
        <f t="shared" si="11"/>
        <v>5.194</v>
      </c>
      <c r="T105" s="15">
        <f t="shared" si="12"/>
        <v>0.30159999999999998</v>
      </c>
      <c r="U105" s="15">
        <f t="shared" si="10"/>
        <v>-163.30109999999999</v>
      </c>
      <c r="V105" s="15">
        <f t="shared" si="10"/>
        <v>0.51939999999999997</v>
      </c>
    </row>
    <row r="106" spans="1:22" x14ac:dyDescent="0.3">
      <c r="A106" t="s">
        <v>116</v>
      </c>
      <c r="B106" t="s">
        <v>69</v>
      </c>
      <c r="C106">
        <v>31.965354711703</v>
      </c>
      <c r="D106">
        <v>50.883317054843197</v>
      </c>
      <c r="E106">
        <v>1208.02163185986</v>
      </c>
      <c r="F106">
        <v>1101.1986708463201</v>
      </c>
      <c r="G106">
        <v>51.636169113474502</v>
      </c>
      <c r="H106">
        <v>1635.4268768966101</v>
      </c>
      <c r="I106">
        <v>6.9240413788298696</v>
      </c>
      <c r="J106">
        <v>-2.32224454700077</v>
      </c>
      <c r="K106">
        <v>-0.90504346635739896</v>
      </c>
      <c r="L106">
        <v>7.35895865104699</v>
      </c>
      <c r="M106">
        <v>1635.4268768966101</v>
      </c>
      <c r="N106">
        <v>-3.2347414276142099</v>
      </c>
      <c r="O106">
        <v>1.8093296476835601</v>
      </c>
      <c r="Q106" s="15">
        <f t="shared" si="13"/>
        <v>2.9140000000000001</v>
      </c>
      <c r="R106" s="15">
        <f t="shared" si="14"/>
        <v>-1634.6120000000001</v>
      </c>
      <c r="S106" s="15">
        <f t="shared" si="11"/>
        <v>5.1550000000000002</v>
      </c>
      <c r="T106" s="15">
        <f t="shared" si="12"/>
        <v>0.29139999999999999</v>
      </c>
      <c r="U106" s="15">
        <f t="shared" si="10"/>
        <v>-163.46120000000002</v>
      </c>
      <c r="V106" s="15">
        <f t="shared" si="10"/>
        <v>0.51550000000000007</v>
      </c>
    </row>
    <row r="107" spans="1:22" x14ac:dyDescent="0.3">
      <c r="A107" t="s">
        <v>116</v>
      </c>
      <c r="B107" t="s">
        <v>68</v>
      </c>
      <c r="C107">
        <v>31.965354711703</v>
      </c>
      <c r="D107">
        <v>50.883317054843197</v>
      </c>
      <c r="E107">
        <v>1211.18084397543</v>
      </c>
      <c r="F107">
        <v>1100.27248728104</v>
      </c>
      <c r="G107">
        <v>51.205110646139197</v>
      </c>
      <c r="H107">
        <v>1637.1256965905</v>
      </c>
      <c r="I107">
        <v>6.9232894170938097</v>
      </c>
      <c r="J107">
        <v>-2.3230364373998902</v>
      </c>
      <c r="K107">
        <v>-0.90867945514454895</v>
      </c>
      <c r="L107">
        <v>7.3589491773304498</v>
      </c>
      <c r="M107">
        <v>1637.1256965905</v>
      </c>
      <c r="N107">
        <v>-3.13625280977609</v>
      </c>
      <c r="O107">
        <v>1.7923579710283799</v>
      </c>
      <c r="Q107" s="15">
        <f t="shared" si="13"/>
        <v>2.8010000000000002</v>
      </c>
      <c r="R107" s="15">
        <f t="shared" si="14"/>
        <v>-1636.325</v>
      </c>
      <c r="S107" s="15">
        <f t="shared" si="11"/>
        <v>5.1130000000000004</v>
      </c>
      <c r="T107" s="15">
        <f t="shared" si="12"/>
        <v>0.28010000000000002</v>
      </c>
      <c r="U107" s="15">
        <f t="shared" si="10"/>
        <v>-163.63249999999999</v>
      </c>
      <c r="V107" s="15">
        <f t="shared" si="10"/>
        <v>0.51130000000000009</v>
      </c>
    </row>
    <row r="108" spans="1:22" x14ac:dyDescent="0.3">
      <c r="A108" t="s">
        <v>116</v>
      </c>
      <c r="B108" t="s">
        <v>67</v>
      </c>
      <c r="C108">
        <v>31.965354711703</v>
      </c>
      <c r="D108">
        <v>50.883317054843197</v>
      </c>
      <c r="E108">
        <v>1212.7662483041599</v>
      </c>
      <c r="F108">
        <v>1099.81313176192</v>
      </c>
      <c r="G108">
        <v>50.987812828606401</v>
      </c>
      <c r="H108">
        <v>1637.9837163045199</v>
      </c>
      <c r="I108">
        <v>6.9229164687395102</v>
      </c>
      <c r="J108">
        <v>-2.32343198384824</v>
      </c>
      <c r="K108">
        <v>-0.91047800902609599</v>
      </c>
      <c r="L108">
        <v>7.3589454965799197</v>
      </c>
      <c r="M108">
        <v>1637.9837163045199</v>
      </c>
      <c r="N108">
        <v>-3.0870464144111001</v>
      </c>
      <c r="O108">
        <v>1.7838141193372501</v>
      </c>
      <c r="Q108" s="15">
        <f t="shared" si="13"/>
        <v>2.746</v>
      </c>
      <c r="R108" s="15">
        <f t="shared" si="14"/>
        <v>-1637.19</v>
      </c>
      <c r="S108" s="15">
        <f t="shared" si="11"/>
        <v>5.0910000000000002</v>
      </c>
      <c r="T108" s="15">
        <f t="shared" si="12"/>
        <v>0.27460000000000001</v>
      </c>
      <c r="U108" s="15">
        <f t="shared" si="10"/>
        <v>-163.71899999999999</v>
      </c>
      <c r="V108" s="15">
        <f t="shared" si="10"/>
        <v>0.5091</v>
      </c>
    </row>
    <row r="109" spans="1:22" x14ac:dyDescent="0.3">
      <c r="A109" t="s">
        <v>116</v>
      </c>
      <c r="B109" t="s">
        <v>66</v>
      </c>
      <c r="C109">
        <v>31.965354711703</v>
      </c>
      <c r="D109">
        <v>50.883317054843197</v>
      </c>
      <c r="E109">
        <v>1207.1130952916201</v>
      </c>
      <c r="F109">
        <v>1101.4516950516299</v>
      </c>
      <c r="G109">
        <v>51.759114327658203</v>
      </c>
      <c r="H109">
        <v>1634.93023315143</v>
      </c>
      <c r="I109">
        <v>6.92425741565848</v>
      </c>
      <c r="J109">
        <v>-2.32201367541369</v>
      </c>
      <c r="K109">
        <v>-0.90403439311403899</v>
      </c>
      <c r="L109">
        <v>7.3589650393953301</v>
      </c>
      <c r="M109">
        <v>1634.93023315143</v>
      </c>
      <c r="N109">
        <v>-3.2627580433861199</v>
      </c>
      <c r="O109">
        <v>1.8141901960005</v>
      </c>
      <c r="Q109" s="15">
        <f t="shared" si="13"/>
        <v>2.9460000000000002</v>
      </c>
      <c r="R109" s="15">
        <f t="shared" si="14"/>
        <v>-1634.1110000000001</v>
      </c>
      <c r="S109" s="15">
        <f t="shared" si="11"/>
        <v>5.1680000000000001</v>
      </c>
      <c r="T109" s="15">
        <f t="shared" si="12"/>
        <v>0.29460000000000003</v>
      </c>
      <c r="U109" s="15">
        <f t="shared" si="10"/>
        <v>-163.4111</v>
      </c>
      <c r="V109" s="15">
        <f t="shared" si="10"/>
        <v>0.51680000000000004</v>
      </c>
    </row>
    <row r="110" spans="1:22" x14ac:dyDescent="0.3">
      <c r="A110" t="s">
        <v>116</v>
      </c>
      <c r="B110" t="s">
        <v>65</v>
      </c>
      <c r="C110">
        <v>31.965354711703</v>
      </c>
      <c r="D110">
        <v>50.883317054843197</v>
      </c>
      <c r="E110">
        <v>1213.5856033007401</v>
      </c>
      <c r="F110">
        <v>1099.6106460088099</v>
      </c>
      <c r="G110">
        <v>50.8758006892201</v>
      </c>
      <c r="H110">
        <v>1638.4510784428401</v>
      </c>
      <c r="I110">
        <v>6.9227393453881598</v>
      </c>
      <c r="J110">
        <v>-2.3235776561811501</v>
      </c>
      <c r="K110">
        <v>-0.91141321964238997</v>
      </c>
      <c r="L110">
        <v>7.3589406320086903</v>
      </c>
      <c r="M110">
        <v>1638.4510784428401</v>
      </c>
      <c r="N110">
        <v>-3.0625416022510898</v>
      </c>
      <c r="O110">
        <v>1.77938622857849</v>
      </c>
      <c r="Q110" s="15">
        <f t="shared" si="13"/>
        <v>2.718</v>
      </c>
      <c r="R110" s="15">
        <f t="shared" si="14"/>
        <v>-1637.6610000000001</v>
      </c>
      <c r="S110" s="15">
        <f t="shared" si="11"/>
        <v>5.08</v>
      </c>
      <c r="T110" s="15">
        <f t="shared" si="12"/>
        <v>0.27179999999999999</v>
      </c>
      <c r="U110" s="15">
        <f t="shared" si="10"/>
        <v>-163.76609999999999</v>
      </c>
      <c r="V110" s="15">
        <f t="shared" si="10"/>
        <v>0.50800000000000001</v>
      </c>
    </row>
    <row r="111" spans="1:22" x14ac:dyDescent="0.3">
      <c r="A111" t="s">
        <v>116</v>
      </c>
      <c r="B111" t="s">
        <v>63</v>
      </c>
      <c r="C111">
        <v>31.965354711703</v>
      </c>
      <c r="D111">
        <v>50.883317054843197</v>
      </c>
      <c r="E111">
        <v>1210.6281169358001</v>
      </c>
      <c r="F111">
        <v>1100.4417383812599</v>
      </c>
      <c r="G111">
        <v>51.277293017521799</v>
      </c>
      <c r="H111">
        <v>1636.8328619215599</v>
      </c>
      <c r="I111">
        <v>6.9234349455052504</v>
      </c>
      <c r="J111">
        <v>-2.3228715499465702</v>
      </c>
      <c r="K111">
        <v>-0.90804440234327699</v>
      </c>
      <c r="L111">
        <v>7.3589556540871603</v>
      </c>
      <c r="M111">
        <v>1636.8328619215599</v>
      </c>
      <c r="N111">
        <v>-3.15365602572771</v>
      </c>
      <c r="O111">
        <v>1.79520664864524</v>
      </c>
      <c r="Q111" s="15">
        <f t="shared" si="13"/>
        <v>2.8210000000000002</v>
      </c>
      <c r="R111" s="15">
        <f t="shared" si="14"/>
        <v>-1636.029</v>
      </c>
      <c r="S111" s="15">
        <f t="shared" si="11"/>
        <v>5.12</v>
      </c>
      <c r="T111" s="15">
        <f t="shared" si="12"/>
        <v>0.28210000000000002</v>
      </c>
      <c r="U111" s="15">
        <f t="shared" si="10"/>
        <v>-163.60290000000001</v>
      </c>
      <c r="V111" s="15">
        <f t="shared" si="10"/>
        <v>0.51200000000000001</v>
      </c>
    </row>
    <row r="112" spans="1:22" x14ac:dyDescent="0.3">
      <c r="A112" t="s">
        <v>64</v>
      </c>
      <c r="B112" t="s">
        <v>13</v>
      </c>
      <c r="C112" t="s">
        <v>177</v>
      </c>
      <c r="D112">
        <v>145206587.843299</v>
      </c>
      <c r="E112">
        <v>16548381.286900001</v>
      </c>
      <c r="F112">
        <v>40473646.328000002</v>
      </c>
    </row>
    <row r="113" spans="1:22" x14ac:dyDescent="0.3">
      <c r="A113" t="s">
        <v>64</v>
      </c>
      <c r="B113" t="s">
        <v>115</v>
      </c>
      <c r="C113">
        <v>31.9653641560006</v>
      </c>
      <c r="D113">
        <v>50.883303685863297</v>
      </c>
      <c r="E113">
        <v>1203.36084594216</v>
      </c>
      <c r="F113">
        <v>1102.53574345679</v>
      </c>
      <c r="G113">
        <v>51.464326005684804</v>
      </c>
      <c r="H113">
        <v>1632.88424819327</v>
      </c>
      <c r="I113">
        <v>6.9251146886010799</v>
      </c>
      <c r="J113">
        <v>-2.3211249234396401</v>
      </c>
      <c r="K113">
        <v>-0.89972915629059702</v>
      </c>
      <c r="L113">
        <v>7.3589637120433302</v>
      </c>
      <c r="M113">
        <v>1632.88424819327</v>
      </c>
      <c r="N113">
        <v>-3.3796460802112001</v>
      </c>
      <c r="O113">
        <v>1.8061152078754099</v>
      </c>
      <c r="Q113" s="15">
        <f t="shared" ref="Q113:Q144" si="15">ROUND(-M113*SIN(O113*PI()/180)*SIN(N113*PI()/180),3)</f>
        <v>3.0339999999999998</v>
      </c>
      <c r="R113" s="15">
        <f t="shared" ref="R113:R144" si="16">ROUND(-M113*COS(O113*PI()/180),3)</f>
        <v>-1632.0730000000001</v>
      </c>
      <c r="S113" s="15">
        <f>ROUND(M113*SIN(O113*PI()/180)*COS(N113*PI()/180)/10,3)</f>
        <v>5.1369999999999996</v>
      </c>
      <c r="T113" s="15">
        <f>Q113/10</f>
        <v>0.3034</v>
      </c>
      <c r="U113" s="15">
        <f t="shared" ref="U113:V164" si="17">R113/10</f>
        <v>-163.2073</v>
      </c>
      <c r="V113" s="15">
        <f t="shared" si="17"/>
        <v>0.51369999999999993</v>
      </c>
    </row>
    <row r="114" spans="1:22" x14ac:dyDescent="0.3">
      <c r="A114" t="s">
        <v>64</v>
      </c>
      <c r="B114" t="s">
        <v>114</v>
      </c>
      <c r="C114">
        <v>31.9653641560006</v>
      </c>
      <c r="D114">
        <v>50.883303685863297</v>
      </c>
      <c r="E114">
        <v>1204.6852820315601</v>
      </c>
      <c r="F114">
        <v>1102.1154990672001</v>
      </c>
      <c r="G114">
        <v>51.283837257755003</v>
      </c>
      <c r="H114">
        <v>1633.57131279644</v>
      </c>
      <c r="I114">
        <v>6.9247969007422201</v>
      </c>
      <c r="J114">
        <v>-2.3214934726293102</v>
      </c>
      <c r="K114">
        <v>-0.901270337377997</v>
      </c>
      <c r="L114">
        <v>7.3589695121686001</v>
      </c>
      <c r="M114">
        <v>1633.57131279644</v>
      </c>
      <c r="N114">
        <v>-3.3373762800311502</v>
      </c>
      <c r="O114">
        <v>1.7990217373284201</v>
      </c>
      <c r="Q114" s="15">
        <f t="shared" si="15"/>
        <v>2.9860000000000002</v>
      </c>
      <c r="R114" s="15">
        <f t="shared" si="16"/>
        <v>-1632.7660000000001</v>
      </c>
      <c r="S114" s="15">
        <f t="shared" ref="S114:S164" si="18">ROUND(M114*SIN(O114*PI()/180)*COS(N114*PI()/180)/10,3)</f>
        <v>5.12</v>
      </c>
      <c r="T114" s="15">
        <f t="shared" ref="T114:T164" si="19">Q114/10</f>
        <v>0.29860000000000003</v>
      </c>
      <c r="U114" s="15">
        <f t="shared" si="17"/>
        <v>-163.2766</v>
      </c>
      <c r="V114" s="15">
        <f t="shared" si="17"/>
        <v>0.51200000000000001</v>
      </c>
    </row>
    <row r="115" spans="1:22" x14ac:dyDescent="0.3">
      <c r="A115" t="s">
        <v>64</v>
      </c>
      <c r="B115" t="s">
        <v>113</v>
      </c>
      <c r="C115">
        <v>31.9653641560006</v>
      </c>
      <c r="D115">
        <v>50.883303685863297</v>
      </c>
      <c r="E115">
        <v>1203.16662807694</v>
      </c>
      <c r="F115">
        <v>1102.54511887239</v>
      </c>
      <c r="G115">
        <v>51.4569224653916</v>
      </c>
      <c r="H115">
        <v>1632.7472213839401</v>
      </c>
      <c r="I115">
        <v>6.9251874388165104</v>
      </c>
      <c r="J115">
        <v>-2.3211268208316702</v>
      </c>
      <c r="K115">
        <v>-0.89952721997821505</v>
      </c>
      <c r="L115">
        <v>7.3590080853745397</v>
      </c>
      <c r="M115">
        <v>1632.7472213839401</v>
      </c>
      <c r="N115">
        <v>-3.3844951791162101</v>
      </c>
      <c r="O115">
        <v>1.8060069031505801</v>
      </c>
      <c r="Q115" s="15">
        <f t="shared" si="15"/>
        <v>3.0379999999999998</v>
      </c>
      <c r="R115" s="15">
        <f t="shared" si="16"/>
        <v>-1631.9359999999999</v>
      </c>
      <c r="S115" s="15">
        <f t="shared" si="18"/>
        <v>5.1369999999999996</v>
      </c>
      <c r="T115" s="15">
        <f t="shared" si="19"/>
        <v>0.30379999999999996</v>
      </c>
      <c r="U115" s="15">
        <f t="shared" si="17"/>
        <v>-163.1936</v>
      </c>
      <c r="V115" s="15">
        <f t="shared" si="17"/>
        <v>0.51369999999999993</v>
      </c>
    </row>
    <row r="116" spans="1:22" x14ac:dyDescent="0.3">
      <c r="A116" t="s">
        <v>64</v>
      </c>
      <c r="B116" t="s">
        <v>112</v>
      </c>
      <c r="C116">
        <v>31.9653641560006</v>
      </c>
      <c r="D116">
        <v>50.883303685863297</v>
      </c>
      <c r="E116">
        <v>1204.9037795793699</v>
      </c>
      <c r="F116">
        <v>1102.08250732242</v>
      </c>
      <c r="G116">
        <v>51.249672709207402</v>
      </c>
      <c r="H116">
        <v>1633.7091234193199</v>
      </c>
      <c r="I116">
        <v>6.92475694580805</v>
      </c>
      <c r="J116">
        <v>-2.3214963304320602</v>
      </c>
      <c r="K116">
        <v>-0.90151443439067702</v>
      </c>
      <c r="L116">
        <v>7.3589627153655996</v>
      </c>
      <c r="M116">
        <v>1633.7091234193199</v>
      </c>
      <c r="N116">
        <v>-3.3313471521567202</v>
      </c>
      <c r="O116">
        <v>1.7976711573917901</v>
      </c>
      <c r="Q116" s="15">
        <f t="shared" si="15"/>
        <v>2.9780000000000002</v>
      </c>
      <c r="R116" s="15">
        <f t="shared" si="16"/>
        <v>-1632.905</v>
      </c>
      <c r="S116" s="15">
        <f t="shared" si="18"/>
        <v>5.1159999999999997</v>
      </c>
      <c r="T116" s="15">
        <f t="shared" si="19"/>
        <v>0.29780000000000001</v>
      </c>
      <c r="U116" s="15">
        <f t="shared" si="17"/>
        <v>-163.29050000000001</v>
      </c>
      <c r="V116" s="15">
        <f t="shared" si="17"/>
        <v>0.51159999999999994</v>
      </c>
    </row>
    <row r="117" spans="1:22" x14ac:dyDescent="0.3">
      <c r="A117" t="s">
        <v>64</v>
      </c>
      <c r="B117" t="s">
        <v>111</v>
      </c>
      <c r="C117">
        <v>31.9653641560006</v>
      </c>
      <c r="D117">
        <v>50.883303685863297</v>
      </c>
      <c r="E117">
        <v>1206.5280777875601</v>
      </c>
      <c r="F117">
        <v>1101.61124738018</v>
      </c>
      <c r="G117">
        <v>51.013353565482497</v>
      </c>
      <c r="H117">
        <v>1634.5824252959201</v>
      </c>
      <c r="I117">
        <v>6.9243958934951797</v>
      </c>
      <c r="J117">
        <v>-2.3219012394183598</v>
      </c>
      <c r="K117">
        <v>-0.903362269756389</v>
      </c>
      <c r="L117">
        <v>7.3589773233707403</v>
      </c>
      <c r="M117">
        <v>1634.5824252959201</v>
      </c>
      <c r="N117">
        <v>-3.2807066403979599</v>
      </c>
      <c r="O117">
        <v>1.7884228360727099</v>
      </c>
      <c r="Q117" s="15">
        <f t="shared" si="15"/>
        <v>2.919</v>
      </c>
      <c r="R117" s="15">
        <f t="shared" si="16"/>
        <v>-1633.7860000000001</v>
      </c>
      <c r="S117" s="15">
        <f t="shared" si="18"/>
        <v>5.093</v>
      </c>
      <c r="T117" s="15">
        <f t="shared" si="19"/>
        <v>0.29189999999999999</v>
      </c>
      <c r="U117" s="15">
        <f t="shared" si="17"/>
        <v>-163.37860000000001</v>
      </c>
      <c r="V117" s="15">
        <f t="shared" si="17"/>
        <v>0.50929999999999997</v>
      </c>
    </row>
    <row r="118" spans="1:22" x14ac:dyDescent="0.3">
      <c r="A118" t="s">
        <v>64</v>
      </c>
      <c r="B118" t="s">
        <v>110</v>
      </c>
      <c r="C118">
        <v>31.9653641560006</v>
      </c>
      <c r="D118">
        <v>50.883303685863297</v>
      </c>
      <c r="E118">
        <v>1203.4770580152599</v>
      </c>
      <c r="F118">
        <v>1102.47090896489</v>
      </c>
      <c r="G118">
        <v>51.4563904700546</v>
      </c>
      <c r="H118">
        <v>1632.9258692307999</v>
      </c>
      <c r="I118">
        <v>6.9250666499024698</v>
      </c>
      <c r="J118">
        <v>-2.3212082177833202</v>
      </c>
      <c r="K118">
        <v>-0.89986424714686497</v>
      </c>
      <c r="L118">
        <v>7.3589612962149404</v>
      </c>
      <c r="M118">
        <v>1632.9258692307999</v>
      </c>
      <c r="N118">
        <v>-3.3752119355292201</v>
      </c>
      <c r="O118">
        <v>1.80579057835432</v>
      </c>
      <c r="Q118" s="15">
        <f t="shared" si="15"/>
        <v>3.0289999999999999</v>
      </c>
      <c r="R118" s="15">
        <f t="shared" si="16"/>
        <v>-1632.115</v>
      </c>
      <c r="S118" s="15">
        <f t="shared" si="18"/>
        <v>5.1369999999999996</v>
      </c>
      <c r="T118" s="15">
        <f t="shared" si="19"/>
        <v>0.3029</v>
      </c>
      <c r="U118" s="15">
        <f t="shared" si="17"/>
        <v>-163.2115</v>
      </c>
      <c r="V118" s="15">
        <f t="shared" si="17"/>
        <v>0.51369999999999993</v>
      </c>
    </row>
    <row r="119" spans="1:22" x14ac:dyDescent="0.3">
      <c r="A119" t="s">
        <v>64</v>
      </c>
      <c r="B119" t="s">
        <v>109</v>
      </c>
      <c r="C119">
        <v>31.9653641560006</v>
      </c>
      <c r="D119">
        <v>50.883303685863297</v>
      </c>
      <c r="E119">
        <v>1198.83072373748</v>
      </c>
      <c r="F119">
        <v>1103.7836521274201</v>
      </c>
      <c r="G119">
        <v>52.073027525659803</v>
      </c>
      <c r="H119">
        <v>1630.4125413760701</v>
      </c>
      <c r="I119">
        <v>6.9261639360471996</v>
      </c>
      <c r="J119">
        <v>-2.3200578988624598</v>
      </c>
      <c r="K119">
        <v>-0.89458964542430996</v>
      </c>
      <c r="L119">
        <v>7.3589881204398804</v>
      </c>
      <c r="M119">
        <v>1630.4125413760701</v>
      </c>
      <c r="N119">
        <v>-3.51959645493594</v>
      </c>
      <c r="O119">
        <v>1.8302559030480099</v>
      </c>
      <c r="Q119" s="15">
        <f t="shared" si="15"/>
        <v>3.1970000000000001</v>
      </c>
      <c r="R119" s="15">
        <f t="shared" si="16"/>
        <v>-1629.5809999999999</v>
      </c>
      <c r="S119" s="15">
        <f t="shared" si="18"/>
        <v>5.1970000000000001</v>
      </c>
      <c r="T119" s="15">
        <f t="shared" si="19"/>
        <v>0.31969999999999998</v>
      </c>
      <c r="U119" s="15">
        <f t="shared" si="17"/>
        <v>-162.9581</v>
      </c>
      <c r="V119" s="15">
        <f t="shared" si="17"/>
        <v>0.51970000000000005</v>
      </c>
    </row>
    <row r="120" spans="1:22" x14ac:dyDescent="0.3">
      <c r="A120" t="s">
        <v>64</v>
      </c>
      <c r="B120" t="s">
        <v>108</v>
      </c>
      <c r="C120">
        <v>31.9653641560006</v>
      </c>
      <c r="D120">
        <v>50.883303685863297</v>
      </c>
      <c r="E120">
        <v>1200.28735722992</v>
      </c>
      <c r="F120">
        <v>1103.3943706720599</v>
      </c>
      <c r="G120">
        <v>51.879916839179003</v>
      </c>
      <c r="H120">
        <v>1631.21439514493</v>
      </c>
      <c r="I120">
        <v>6.9258317962082803</v>
      </c>
      <c r="J120">
        <v>-2.3203695426505799</v>
      </c>
      <c r="K120">
        <v>-0.89624158099533902</v>
      </c>
      <c r="L120">
        <v>7.3589747828984402</v>
      </c>
      <c r="M120">
        <v>1631.21439514493</v>
      </c>
      <c r="N120">
        <v>-3.4748594384334601</v>
      </c>
      <c r="O120">
        <v>1.8225695160989901</v>
      </c>
      <c r="Q120" s="15">
        <f t="shared" si="15"/>
        <v>3.1440000000000001</v>
      </c>
      <c r="R120" s="15">
        <f t="shared" si="16"/>
        <v>-1630.3889999999999</v>
      </c>
      <c r="S120" s="15">
        <f t="shared" si="18"/>
        <v>5.1779999999999999</v>
      </c>
      <c r="T120" s="15">
        <f t="shared" si="19"/>
        <v>0.31440000000000001</v>
      </c>
      <c r="U120" s="15">
        <f t="shared" si="17"/>
        <v>-163.03889999999998</v>
      </c>
      <c r="V120" s="15">
        <f t="shared" si="17"/>
        <v>0.51780000000000004</v>
      </c>
    </row>
    <row r="121" spans="1:22" x14ac:dyDescent="0.3">
      <c r="A121" t="s">
        <v>64</v>
      </c>
      <c r="B121" t="s">
        <v>107</v>
      </c>
      <c r="C121">
        <v>31.9653641560006</v>
      </c>
      <c r="D121">
        <v>50.883303685863297</v>
      </c>
      <c r="E121">
        <v>1201.04870739591</v>
      </c>
      <c r="F121">
        <v>1103.19042819932</v>
      </c>
      <c r="G121">
        <v>51.7715457980404</v>
      </c>
      <c r="H121">
        <v>1631.6333569041501</v>
      </c>
      <c r="I121">
        <v>6.9256614836543804</v>
      </c>
      <c r="J121">
        <v>-2.3205496847943401</v>
      </c>
      <c r="K121">
        <v>-0.89710955247512603</v>
      </c>
      <c r="L121">
        <v>7.3589770603606999</v>
      </c>
      <c r="M121">
        <v>1631.6333569041501</v>
      </c>
      <c r="N121">
        <v>-3.4514817893429499</v>
      </c>
      <c r="O121">
        <v>1.8182939340127</v>
      </c>
      <c r="Q121" s="15">
        <f t="shared" si="15"/>
        <v>3.117</v>
      </c>
      <c r="R121" s="15">
        <f t="shared" si="16"/>
        <v>-1630.8119999999999</v>
      </c>
      <c r="S121" s="15">
        <f t="shared" si="18"/>
        <v>5.1680000000000001</v>
      </c>
      <c r="T121" s="15">
        <f t="shared" si="19"/>
        <v>0.31169999999999998</v>
      </c>
      <c r="U121" s="15">
        <f t="shared" si="17"/>
        <v>-163.0812</v>
      </c>
      <c r="V121" s="15">
        <f t="shared" si="17"/>
        <v>0.51680000000000004</v>
      </c>
    </row>
    <row r="122" spans="1:22" x14ac:dyDescent="0.3">
      <c r="A122" t="s">
        <v>64</v>
      </c>
      <c r="B122" t="s">
        <v>106</v>
      </c>
      <c r="C122">
        <v>31.9653641560006</v>
      </c>
      <c r="D122">
        <v>50.883303685863297</v>
      </c>
      <c r="E122">
        <v>1202.0244108331799</v>
      </c>
      <c r="F122">
        <v>1102.90985653146</v>
      </c>
      <c r="G122">
        <v>51.641573563749702</v>
      </c>
      <c r="H122">
        <v>1632.1579849981499</v>
      </c>
      <c r="I122">
        <v>6.9254290446232796</v>
      </c>
      <c r="J122">
        <v>-2.3207910077367799</v>
      </c>
      <c r="K122">
        <v>-0.89822893794955905</v>
      </c>
      <c r="L122">
        <v>7.3589709592220602</v>
      </c>
      <c r="M122">
        <v>1632.1579849981499</v>
      </c>
      <c r="N122">
        <v>-3.4210428837385898</v>
      </c>
      <c r="O122">
        <v>1.8131444028042301</v>
      </c>
      <c r="Q122" s="15">
        <f t="shared" si="15"/>
        <v>3.0819999999999999</v>
      </c>
      <c r="R122" s="15">
        <f t="shared" si="16"/>
        <v>-1631.3409999999999</v>
      </c>
      <c r="S122" s="15">
        <f t="shared" si="18"/>
        <v>5.1550000000000002</v>
      </c>
      <c r="T122" s="15">
        <f t="shared" si="19"/>
        <v>0.30819999999999997</v>
      </c>
      <c r="U122" s="15">
        <f t="shared" si="17"/>
        <v>-163.13409999999999</v>
      </c>
      <c r="V122" s="15">
        <f t="shared" si="17"/>
        <v>0.51550000000000007</v>
      </c>
    </row>
    <row r="123" spans="1:22" x14ac:dyDescent="0.3">
      <c r="A123" t="s">
        <v>64</v>
      </c>
      <c r="B123" t="s">
        <v>105</v>
      </c>
      <c r="C123">
        <v>31.9653641560006</v>
      </c>
      <c r="D123">
        <v>50.883303685863297</v>
      </c>
      <c r="E123">
        <v>1199.4740203659401</v>
      </c>
      <c r="F123">
        <v>1103.6101388407899</v>
      </c>
      <c r="G123">
        <v>51.981217792110698</v>
      </c>
      <c r="H123">
        <v>1630.76525321341</v>
      </c>
      <c r="I123">
        <v>6.9260182734175002</v>
      </c>
      <c r="J123">
        <v>-2.3202187757065902</v>
      </c>
      <c r="K123">
        <v>-0.89532263762469799</v>
      </c>
      <c r="L123">
        <v>7.3589908898093999</v>
      </c>
      <c r="M123">
        <v>1630.76525321341</v>
      </c>
      <c r="N123">
        <v>-3.4997924315197899</v>
      </c>
      <c r="O123">
        <v>1.8266325968341901</v>
      </c>
      <c r="Q123" s="15">
        <f t="shared" si="15"/>
        <v>3.173</v>
      </c>
      <c r="R123" s="15">
        <f t="shared" si="16"/>
        <v>-1629.9369999999999</v>
      </c>
      <c r="S123" s="15">
        <f t="shared" si="18"/>
        <v>5.1879999999999997</v>
      </c>
      <c r="T123" s="15">
        <f t="shared" si="19"/>
        <v>0.31730000000000003</v>
      </c>
      <c r="U123" s="15">
        <f t="shared" si="17"/>
        <v>-162.99369999999999</v>
      </c>
      <c r="V123" s="15">
        <f t="shared" si="17"/>
        <v>0.51879999999999993</v>
      </c>
    </row>
    <row r="124" spans="1:22" x14ac:dyDescent="0.3">
      <c r="A124" t="s">
        <v>64</v>
      </c>
      <c r="B124" t="s">
        <v>104</v>
      </c>
      <c r="C124">
        <v>31.9653641560006</v>
      </c>
      <c r="D124">
        <v>50.883303685863297</v>
      </c>
      <c r="E124">
        <v>1214.7492137069801</v>
      </c>
      <c r="F124">
        <v>1099.28033954953</v>
      </c>
      <c r="G124">
        <v>49.915714148623202</v>
      </c>
      <c r="H124">
        <v>1639.06207803147</v>
      </c>
      <c r="I124">
        <v>6.9224414067665396</v>
      </c>
      <c r="J124">
        <v>-2.3238656093780299</v>
      </c>
      <c r="K124">
        <v>-0.91274200728255395</v>
      </c>
      <c r="L124">
        <v>7.3589159780788398</v>
      </c>
      <c r="M124">
        <v>1639.06207803147</v>
      </c>
      <c r="N124">
        <v>-3.0266434299626899</v>
      </c>
      <c r="O124">
        <v>1.7451456210598599</v>
      </c>
      <c r="Q124" s="15">
        <f t="shared" si="15"/>
        <v>2.6360000000000001</v>
      </c>
      <c r="R124" s="15">
        <f t="shared" si="16"/>
        <v>-1638.3019999999999</v>
      </c>
      <c r="S124" s="15">
        <f t="shared" si="18"/>
        <v>4.9850000000000003</v>
      </c>
      <c r="T124" s="15">
        <f t="shared" si="19"/>
        <v>0.2636</v>
      </c>
      <c r="U124" s="15">
        <f t="shared" si="17"/>
        <v>-163.83019999999999</v>
      </c>
      <c r="V124" s="15">
        <f t="shared" si="17"/>
        <v>0.49850000000000005</v>
      </c>
    </row>
    <row r="125" spans="1:22" x14ac:dyDescent="0.3">
      <c r="A125" t="s">
        <v>64</v>
      </c>
      <c r="B125" t="s">
        <v>103</v>
      </c>
      <c r="C125">
        <v>31.9653641560006</v>
      </c>
      <c r="D125">
        <v>50.883303685863297</v>
      </c>
      <c r="E125">
        <v>1197.00749041674</v>
      </c>
      <c r="F125">
        <v>1104.3274421148999</v>
      </c>
      <c r="G125">
        <v>52.320845518682603</v>
      </c>
      <c r="H125">
        <v>1629.4488339305501</v>
      </c>
      <c r="I125">
        <v>6.9265887036707197</v>
      </c>
      <c r="J125">
        <v>-2.3195901226862401</v>
      </c>
      <c r="K125">
        <v>-0.89250673354823995</v>
      </c>
      <c r="L125">
        <v>7.3589875442557604</v>
      </c>
      <c r="M125">
        <v>1629.4488339305501</v>
      </c>
      <c r="N125">
        <v>-3.5771171571644298</v>
      </c>
      <c r="O125">
        <v>1.84005716064085</v>
      </c>
      <c r="Q125" s="15">
        <f t="shared" si="15"/>
        <v>3.2639999999999998</v>
      </c>
      <c r="R125" s="15">
        <f t="shared" si="16"/>
        <v>-1628.6089999999999</v>
      </c>
      <c r="S125" s="15">
        <f t="shared" si="18"/>
        <v>5.2220000000000004</v>
      </c>
      <c r="T125" s="15">
        <f t="shared" si="19"/>
        <v>0.32639999999999997</v>
      </c>
      <c r="U125" s="15">
        <f t="shared" si="17"/>
        <v>-162.86089999999999</v>
      </c>
      <c r="V125" s="15">
        <f t="shared" si="17"/>
        <v>0.5222</v>
      </c>
    </row>
    <row r="126" spans="1:22" x14ac:dyDescent="0.3">
      <c r="A126" t="s">
        <v>64</v>
      </c>
      <c r="B126" t="s">
        <v>102</v>
      </c>
      <c r="C126">
        <v>31.9653641560006</v>
      </c>
      <c r="D126">
        <v>50.883303685863297</v>
      </c>
      <c r="E126">
        <v>1200.9752867766999</v>
      </c>
      <c r="F126">
        <v>1103.1819858987301</v>
      </c>
      <c r="G126">
        <v>51.7808016197813</v>
      </c>
      <c r="H126">
        <v>1631.57389807396</v>
      </c>
      <c r="I126">
        <v>6.9256674218725802</v>
      </c>
      <c r="J126">
        <v>-2.3205784183764502</v>
      </c>
      <c r="K126">
        <v>-0.89703218115793804</v>
      </c>
      <c r="L126">
        <v>7.3589822780228697</v>
      </c>
      <c r="M126">
        <v>1631.57389807396</v>
      </c>
      <c r="N126">
        <v>-3.4530083551336799</v>
      </c>
      <c r="O126">
        <v>1.8186854190027899</v>
      </c>
      <c r="Q126" s="15">
        <f t="shared" si="15"/>
        <v>3.1190000000000002</v>
      </c>
      <c r="R126" s="15">
        <f t="shared" si="16"/>
        <v>-1630.752</v>
      </c>
      <c r="S126" s="15">
        <f t="shared" si="18"/>
        <v>5.1689999999999996</v>
      </c>
      <c r="T126" s="15">
        <f t="shared" si="19"/>
        <v>0.31190000000000001</v>
      </c>
      <c r="U126" s="15">
        <f t="shared" si="17"/>
        <v>-163.0752</v>
      </c>
      <c r="V126" s="15">
        <f t="shared" si="17"/>
        <v>0.51689999999999992</v>
      </c>
    </row>
    <row r="127" spans="1:22" x14ac:dyDescent="0.3">
      <c r="A127" t="s">
        <v>64</v>
      </c>
      <c r="B127" t="s">
        <v>101</v>
      </c>
      <c r="C127">
        <v>31.9653641560006</v>
      </c>
      <c r="D127">
        <v>50.883303685863297</v>
      </c>
      <c r="E127">
        <v>1195.48918212274</v>
      </c>
      <c r="F127">
        <v>1104.7351180528401</v>
      </c>
      <c r="G127">
        <v>52.518866588213797</v>
      </c>
      <c r="H127">
        <v>1628.61668202786</v>
      </c>
      <c r="I127">
        <v>6.9269386929338399</v>
      </c>
      <c r="J127">
        <v>-2.31925897139417</v>
      </c>
      <c r="K127">
        <v>-0.89078023042297205</v>
      </c>
      <c r="L127">
        <v>7.35900341425174</v>
      </c>
      <c r="M127">
        <v>1628.61668202786</v>
      </c>
      <c r="N127">
        <v>-3.62390261172804</v>
      </c>
      <c r="O127">
        <v>1.8479677926479301</v>
      </c>
      <c r="Q127" s="15">
        <f t="shared" si="15"/>
        <v>3.32</v>
      </c>
      <c r="R127" s="15">
        <f t="shared" si="16"/>
        <v>-1627.77</v>
      </c>
      <c r="S127" s="15">
        <f t="shared" si="18"/>
        <v>5.2409999999999997</v>
      </c>
      <c r="T127" s="15">
        <f t="shared" si="19"/>
        <v>0.33199999999999996</v>
      </c>
      <c r="U127" s="15">
        <f t="shared" si="17"/>
        <v>-162.77699999999999</v>
      </c>
      <c r="V127" s="15">
        <f t="shared" si="17"/>
        <v>0.52410000000000001</v>
      </c>
    </row>
    <row r="128" spans="1:22" x14ac:dyDescent="0.3">
      <c r="A128" t="s">
        <v>64</v>
      </c>
      <c r="B128" t="s">
        <v>100</v>
      </c>
      <c r="C128">
        <v>31.9653641560006</v>
      </c>
      <c r="D128">
        <v>50.883303685863297</v>
      </c>
      <c r="E128">
        <v>1198.10972451885</v>
      </c>
      <c r="F128">
        <v>1104.0121233714201</v>
      </c>
      <c r="G128">
        <v>52.167139519557999</v>
      </c>
      <c r="H128">
        <v>1630.0402114620799</v>
      </c>
      <c r="I128">
        <v>6.9263446759837999</v>
      </c>
      <c r="J128">
        <v>-2.3198555874469902</v>
      </c>
      <c r="K128">
        <v>-0.89375881494184595</v>
      </c>
      <c r="L128">
        <v>7.3589935002297997</v>
      </c>
      <c r="M128">
        <v>1630.0402114620799</v>
      </c>
      <c r="N128">
        <v>-3.5426821687577101</v>
      </c>
      <c r="O128">
        <v>1.83398382924908</v>
      </c>
      <c r="Q128" s="15">
        <f t="shared" si="15"/>
        <v>3.2240000000000002</v>
      </c>
      <c r="R128" s="15">
        <f t="shared" si="16"/>
        <v>-1629.2049999999999</v>
      </c>
      <c r="S128" s="15">
        <f t="shared" si="18"/>
        <v>5.2069999999999999</v>
      </c>
      <c r="T128" s="15">
        <f t="shared" si="19"/>
        <v>0.32240000000000002</v>
      </c>
      <c r="U128" s="15">
        <f t="shared" si="17"/>
        <v>-162.9205</v>
      </c>
      <c r="V128" s="15">
        <f t="shared" si="17"/>
        <v>0.52069999999999994</v>
      </c>
    </row>
    <row r="129" spans="1:22" x14ac:dyDescent="0.3">
      <c r="A129" t="s">
        <v>64</v>
      </c>
      <c r="B129" t="s">
        <v>99</v>
      </c>
      <c r="C129">
        <v>31.9653641560006</v>
      </c>
      <c r="D129">
        <v>50.883303685863297</v>
      </c>
      <c r="E129">
        <v>1196.9840551017901</v>
      </c>
      <c r="F129">
        <v>1104.3019796236599</v>
      </c>
      <c r="G129">
        <v>52.300010270841803</v>
      </c>
      <c r="H129">
        <v>1629.41369254189</v>
      </c>
      <c r="I129">
        <v>6.9266103342000598</v>
      </c>
      <c r="J129">
        <v>-2.3196322874984001</v>
      </c>
      <c r="K129">
        <v>-0.89249300091135297</v>
      </c>
      <c r="L129">
        <v>7.3590195289676998</v>
      </c>
      <c r="M129">
        <v>1629.41369254189</v>
      </c>
      <c r="N129">
        <v>-3.5770178186816599</v>
      </c>
      <c r="O129">
        <v>1.83936384191673</v>
      </c>
      <c r="Q129" s="15">
        <f t="shared" si="15"/>
        <v>3.2629999999999999</v>
      </c>
      <c r="R129" s="15">
        <f t="shared" si="16"/>
        <v>-1628.5740000000001</v>
      </c>
      <c r="S129" s="15">
        <f t="shared" si="18"/>
        <v>5.22</v>
      </c>
      <c r="T129" s="15">
        <f t="shared" si="19"/>
        <v>0.32629999999999998</v>
      </c>
      <c r="U129" s="15">
        <f t="shared" si="17"/>
        <v>-162.85740000000001</v>
      </c>
      <c r="V129" s="15">
        <f t="shared" si="17"/>
        <v>0.52200000000000002</v>
      </c>
    </row>
    <row r="130" spans="1:22" x14ac:dyDescent="0.3">
      <c r="A130" t="s">
        <v>64</v>
      </c>
      <c r="B130" t="s">
        <v>98</v>
      </c>
      <c r="C130">
        <v>31.9653641560006</v>
      </c>
      <c r="D130">
        <v>50.883303685863297</v>
      </c>
      <c r="E130">
        <v>1194.8786575184199</v>
      </c>
      <c r="F130">
        <v>1104.9194874340201</v>
      </c>
      <c r="G130">
        <v>52.591292058956</v>
      </c>
      <c r="H130">
        <v>1628.29601851289</v>
      </c>
      <c r="I130">
        <v>6.9270999347385098</v>
      </c>
      <c r="J130">
        <v>-2.3190793958291902</v>
      </c>
      <c r="K130">
        <v>-0.89007808627837603</v>
      </c>
      <c r="L130">
        <v>7.3590136397269097</v>
      </c>
      <c r="M130">
        <v>1628.29601851289</v>
      </c>
      <c r="N130">
        <v>-3.6432573617792898</v>
      </c>
      <c r="O130">
        <v>1.8508816476038199</v>
      </c>
      <c r="Q130" s="15">
        <f t="shared" si="15"/>
        <v>3.3420000000000001</v>
      </c>
      <c r="R130" s="15">
        <f t="shared" si="16"/>
        <v>-1627.4459999999999</v>
      </c>
      <c r="S130" s="15">
        <f t="shared" si="18"/>
        <v>5.2489999999999997</v>
      </c>
      <c r="T130" s="15">
        <f t="shared" si="19"/>
        <v>0.3342</v>
      </c>
      <c r="U130" s="15">
        <f t="shared" si="17"/>
        <v>-162.74459999999999</v>
      </c>
      <c r="V130" s="15">
        <f t="shared" si="17"/>
        <v>0.52489999999999992</v>
      </c>
    </row>
    <row r="131" spans="1:22" x14ac:dyDescent="0.3">
      <c r="A131" t="s">
        <v>64</v>
      </c>
      <c r="B131" t="s">
        <v>97</v>
      </c>
      <c r="C131">
        <v>31.9653641560006</v>
      </c>
      <c r="D131">
        <v>50.883303685863297</v>
      </c>
      <c r="E131">
        <v>1191.8538825703599</v>
      </c>
      <c r="F131">
        <v>1105.7569593837</v>
      </c>
      <c r="G131">
        <v>53.004366164948898</v>
      </c>
      <c r="H131">
        <v>1626.6602575387701</v>
      </c>
      <c r="I131">
        <v>6.9277812440210198</v>
      </c>
      <c r="J131">
        <v>-2.3183897931275301</v>
      </c>
      <c r="K131">
        <v>-0.88663163154081903</v>
      </c>
      <c r="L131">
        <v>7.3590216637767902</v>
      </c>
      <c r="M131">
        <v>1626.6602575387701</v>
      </c>
      <c r="N131">
        <v>-3.73729912844205</v>
      </c>
      <c r="O131">
        <v>1.86730089357711</v>
      </c>
      <c r="Q131" s="15">
        <f t="shared" si="15"/>
        <v>3.4550000000000001</v>
      </c>
      <c r="R131" s="15">
        <f t="shared" si="16"/>
        <v>-1625.796</v>
      </c>
      <c r="S131" s="15">
        <f t="shared" si="18"/>
        <v>5.2889999999999997</v>
      </c>
      <c r="T131" s="15">
        <f t="shared" si="19"/>
        <v>0.34550000000000003</v>
      </c>
      <c r="U131" s="15">
        <f t="shared" si="17"/>
        <v>-162.5796</v>
      </c>
      <c r="V131" s="15">
        <f t="shared" si="17"/>
        <v>0.52889999999999993</v>
      </c>
    </row>
    <row r="132" spans="1:22" x14ac:dyDescent="0.3">
      <c r="A132" t="s">
        <v>64</v>
      </c>
      <c r="B132" t="s">
        <v>96</v>
      </c>
      <c r="C132">
        <v>31.9653641560006</v>
      </c>
      <c r="D132">
        <v>50.883303685863297</v>
      </c>
      <c r="E132">
        <v>1188.1774058978799</v>
      </c>
      <c r="F132">
        <v>1106.8350682523401</v>
      </c>
      <c r="G132">
        <v>53.497328916176102</v>
      </c>
      <c r="H132">
        <v>1624.7188619575199</v>
      </c>
      <c r="I132">
        <v>6.92863860855506</v>
      </c>
      <c r="J132">
        <v>-2.3174525503244698</v>
      </c>
      <c r="K132">
        <v>-0.88240901613839695</v>
      </c>
      <c r="L132">
        <v>7.3590260879227403</v>
      </c>
      <c r="M132">
        <v>1624.7188619575199</v>
      </c>
      <c r="N132">
        <v>-3.8534138233959201</v>
      </c>
      <c r="O132">
        <v>1.8869266422828801</v>
      </c>
      <c r="Q132" s="15">
        <f t="shared" si="15"/>
        <v>3.5950000000000002</v>
      </c>
      <c r="R132" s="15">
        <f t="shared" si="16"/>
        <v>-1623.838</v>
      </c>
      <c r="S132" s="15">
        <f t="shared" si="18"/>
        <v>5.3380000000000001</v>
      </c>
      <c r="T132" s="15">
        <f t="shared" si="19"/>
        <v>0.35950000000000004</v>
      </c>
      <c r="U132" s="15">
        <f t="shared" si="17"/>
        <v>-162.38380000000001</v>
      </c>
      <c r="V132" s="15">
        <f t="shared" si="17"/>
        <v>0.53380000000000005</v>
      </c>
    </row>
    <row r="133" spans="1:22" x14ac:dyDescent="0.3">
      <c r="A133" t="s">
        <v>64</v>
      </c>
      <c r="B133" t="s">
        <v>95</v>
      </c>
      <c r="C133">
        <v>31.9653641560006</v>
      </c>
      <c r="D133">
        <v>50.883303685863297</v>
      </c>
      <c r="E133">
        <v>1217.5574481449901</v>
      </c>
      <c r="F133">
        <v>1098.43566669953</v>
      </c>
      <c r="G133">
        <v>49.530781196435598</v>
      </c>
      <c r="H133">
        <v>1640.5670823519899</v>
      </c>
      <c r="I133">
        <v>6.9217662446205797</v>
      </c>
      <c r="J133">
        <v>-2.3246217517393299</v>
      </c>
      <c r="K133">
        <v>-0.91595740508923496</v>
      </c>
      <c r="L133">
        <v>7.3589192278327404</v>
      </c>
      <c r="M133">
        <v>1640.5670823519899</v>
      </c>
      <c r="N133">
        <v>-2.9389226561442201</v>
      </c>
      <c r="O133">
        <v>1.7300944634884301</v>
      </c>
      <c r="Q133" s="15">
        <f t="shared" si="15"/>
        <v>2.54</v>
      </c>
      <c r="R133" s="15">
        <f t="shared" si="16"/>
        <v>-1639.819</v>
      </c>
      <c r="S133" s="15">
        <f t="shared" si="18"/>
        <v>4.9470000000000001</v>
      </c>
      <c r="T133" s="15">
        <f t="shared" si="19"/>
        <v>0.254</v>
      </c>
      <c r="U133" s="15">
        <f t="shared" si="17"/>
        <v>-163.9819</v>
      </c>
      <c r="V133" s="15">
        <f t="shared" si="17"/>
        <v>0.49470000000000003</v>
      </c>
    </row>
    <row r="134" spans="1:22" x14ac:dyDescent="0.3">
      <c r="A134" t="s">
        <v>64</v>
      </c>
      <c r="B134" t="s">
        <v>94</v>
      </c>
      <c r="C134">
        <v>31.9653641560006</v>
      </c>
      <c r="D134">
        <v>50.883303685863297</v>
      </c>
      <c r="E134">
        <v>1195.85262125086</v>
      </c>
      <c r="F134">
        <v>1104.6455676939499</v>
      </c>
      <c r="G134">
        <v>52.475238347703304</v>
      </c>
      <c r="H134">
        <v>1628.82134459802</v>
      </c>
      <c r="I134">
        <v>6.9268635905431903</v>
      </c>
      <c r="J134">
        <v>-2.3193089118983599</v>
      </c>
      <c r="K134">
        <v>-0.89119006164916104</v>
      </c>
      <c r="L134">
        <v>7.35899808104244</v>
      </c>
      <c r="M134">
        <v>1628.82134459802</v>
      </c>
      <c r="N134">
        <v>-3.6129068754036902</v>
      </c>
      <c r="O134">
        <v>1.8462000392910101</v>
      </c>
      <c r="Q134" s="15">
        <f t="shared" si="15"/>
        <v>3.3069999999999999</v>
      </c>
      <c r="R134" s="15">
        <f t="shared" si="16"/>
        <v>-1627.9760000000001</v>
      </c>
      <c r="S134" s="15">
        <f t="shared" si="18"/>
        <v>5.2370000000000001</v>
      </c>
      <c r="T134" s="15">
        <f t="shared" si="19"/>
        <v>0.33069999999999999</v>
      </c>
      <c r="U134" s="15">
        <f t="shared" si="17"/>
        <v>-162.79760000000002</v>
      </c>
      <c r="V134" s="15">
        <f t="shared" si="17"/>
        <v>0.52370000000000005</v>
      </c>
    </row>
    <row r="135" spans="1:22" x14ac:dyDescent="0.3">
      <c r="A135" t="s">
        <v>64</v>
      </c>
      <c r="B135" t="s">
        <v>93</v>
      </c>
      <c r="C135">
        <v>31.9653641560006</v>
      </c>
      <c r="D135">
        <v>50.883303685863297</v>
      </c>
      <c r="E135">
        <v>1189.0518450654499</v>
      </c>
      <c r="F135">
        <v>1106.5441293515801</v>
      </c>
      <c r="G135">
        <v>53.3779966143777</v>
      </c>
      <c r="H135">
        <v>1625.1564266182399</v>
      </c>
      <c r="I135">
        <v>6.9284258847003404</v>
      </c>
      <c r="J135">
        <v>-2.3177123332736</v>
      </c>
      <c r="K135">
        <v>-0.88344145465616497</v>
      </c>
      <c r="L135">
        <v>7.35903149221412</v>
      </c>
      <c r="M135">
        <v>1625.1564266182399</v>
      </c>
      <c r="N135">
        <v>-3.8248796824248399</v>
      </c>
      <c r="O135">
        <v>1.88220901187576</v>
      </c>
      <c r="Q135" s="15">
        <f t="shared" si="15"/>
        <v>3.5609999999999999</v>
      </c>
      <c r="R135" s="15">
        <f t="shared" si="16"/>
        <v>-1624.28</v>
      </c>
      <c r="S135" s="15">
        <f t="shared" si="18"/>
        <v>5.3259999999999996</v>
      </c>
      <c r="T135" s="15">
        <f t="shared" si="19"/>
        <v>0.35609999999999997</v>
      </c>
      <c r="U135" s="15">
        <f t="shared" si="17"/>
        <v>-162.428</v>
      </c>
      <c r="V135" s="15">
        <f t="shared" si="17"/>
        <v>0.53259999999999996</v>
      </c>
    </row>
    <row r="136" spans="1:22" x14ac:dyDescent="0.3">
      <c r="A136" t="s">
        <v>64</v>
      </c>
      <c r="B136" t="s">
        <v>92</v>
      </c>
      <c r="C136">
        <v>31.9653641560006</v>
      </c>
      <c r="D136">
        <v>50.883303685863297</v>
      </c>
      <c r="E136">
        <v>1184.2522434326399</v>
      </c>
      <c r="F136">
        <v>1107.96026641562</v>
      </c>
      <c r="G136">
        <v>54.017307862688703</v>
      </c>
      <c r="H136">
        <v>1622.63587954284</v>
      </c>
      <c r="I136">
        <v>6.9295557424030099</v>
      </c>
      <c r="J136">
        <v>-2.3164536869338601</v>
      </c>
      <c r="K136">
        <v>-0.87794185285864701</v>
      </c>
      <c r="L136">
        <v>7.35904085922758</v>
      </c>
      <c r="M136">
        <v>1622.63587954284</v>
      </c>
      <c r="N136">
        <v>-3.9770252517333802</v>
      </c>
      <c r="O136">
        <v>1.9077204766826801</v>
      </c>
      <c r="Q136" s="15">
        <f t="shared" si="15"/>
        <v>3.746</v>
      </c>
      <c r="R136" s="15">
        <f t="shared" si="16"/>
        <v>-1621.7370000000001</v>
      </c>
      <c r="S136" s="15">
        <f t="shared" si="18"/>
        <v>5.3890000000000002</v>
      </c>
      <c r="T136" s="15">
        <f t="shared" si="19"/>
        <v>0.37459999999999999</v>
      </c>
      <c r="U136" s="15">
        <f t="shared" si="17"/>
        <v>-162.1737</v>
      </c>
      <c r="V136" s="15">
        <f t="shared" si="17"/>
        <v>0.53890000000000005</v>
      </c>
    </row>
    <row r="137" spans="1:22" x14ac:dyDescent="0.3">
      <c r="A137" t="s">
        <v>64</v>
      </c>
      <c r="B137" t="s">
        <v>91</v>
      </c>
      <c r="C137">
        <v>31.9653641560006</v>
      </c>
      <c r="D137">
        <v>50.883303685863297</v>
      </c>
      <c r="E137">
        <v>1188.7928329840499</v>
      </c>
      <c r="F137">
        <v>1106.61495115867</v>
      </c>
      <c r="G137">
        <v>53.417274767768703</v>
      </c>
      <c r="H137">
        <v>1625.0164476477701</v>
      </c>
      <c r="I137">
        <v>6.9284802113225101</v>
      </c>
      <c r="J137">
        <v>-2.3176636842350198</v>
      </c>
      <c r="K137">
        <v>-0.88315977301624504</v>
      </c>
      <c r="L137">
        <v>7.3590335083204801</v>
      </c>
      <c r="M137">
        <v>1625.0164476477701</v>
      </c>
      <c r="N137">
        <v>-3.8329334843641099</v>
      </c>
      <c r="O137">
        <v>1.88375684414709</v>
      </c>
      <c r="Q137" s="15">
        <f t="shared" si="15"/>
        <v>3.5710000000000002</v>
      </c>
      <c r="R137" s="15">
        <f t="shared" si="16"/>
        <v>-1624.1379999999999</v>
      </c>
      <c r="S137" s="15">
        <f t="shared" si="18"/>
        <v>5.33</v>
      </c>
      <c r="T137" s="15">
        <f t="shared" si="19"/>
        <v>0.35710000000000003</v>
      </c>
      <c r="U137" s="15">
        <f t="shared" si="17"/>
        <v>-162.41379999999998</v>
      </c>
      <c r="V137" s="15">
        <f t="shared" si="17"/>
        <v>0.53300000000000003</v>
      </c>
    </row>
    <row r="138" spans="1:22" x14ac:dyDescent="0.3">
      <c r="A138" t="s">
        <v>64</v>
      </c>
      <c r="B138" t="s">
        <v>90</v>
      </c>
      <c r="C138">
        <v>31.9653641560006</v>
      </c>
      <c r="D138">
        <v>50.883303685863297</v>
      </c>
      <c r="E138">
        <v>1192.9146079089701</v>
      </c>
      <c r="F138">
        <v>1105.4827653028301</v>
      </c>
      <c r="G138">
        <v>52.8630845240979</v>
      </c>
      <c r="H138">
        <v>1627.2467274047899</v>
      </c>
      <c r="I138">
        <v>6.9275451559699901</v>
      </c>
      <c r="J138">
        <v>-2.3186010407638</v>
      </c>
      <c r="K138">
        <v>-0.88783621836742499</v>
      </c>
      <c r="L138">
        <v>7.3590111988554003</v>
      </c>
      <c r="M138">
        <v>1627.2467274047899</v>
      </c>
      <c r="N138">
        <v>-3.7048025356908099</v>
      </c>
      <c r="O138">
        <v>1.8616504711413999</v>
      </c>
      <c r="Q138" s="15">
        <f t="shared" si="15"/>
        <v>3.4159999999999999</v>
      </c>
      <c r="R138" s="15">
        <f t="shared" si="16"/>
        <v>-1626.3879999999999</v>
      </c>
      <c r="S138" s="15">
        <f t="shared" si="18"/>
        <v>5.2750000000000004</v>
      </c>
      <c r="T138" s="15">
        <f t="shared" si="19"/>
        <v>0.34160000000000001</v>
      </c>
      <c r="U138" s="15">
        <f t="shared" si="17"/>
        <v>-162.6388</v>
      </c>
      <c r="V138" s="15">
        <f t="shared" si="17"/>
        <v>0.52750000000000008</v>
      </c>
    </row>
    <row r="139" spans="1:22" x14ac:dyDescent="0.3">
      <c r="A139" t="s">
        <v>64</v>
      </c>
      <c r="B139" t="s">
        <v>89</v>
      </c>
      <c r="C139">
        <v>31.9653641560006</v>
      </c>
      <c r="D139">
        <v>50.883303685863297</v>
      </c>
      <c r="E139">
        <v>1194.0277164859799</v>
      </c>
      <c r="F139">
        <v>1105.1395636411801</v>
      </c>
      <c r="G139">
        <v>52.710283328964103</v>
      </c>
      <c r="H139">
        <v>1627.82493433119</v>
      </c>
      <c r="I139">
        <v>6.92728576001298</v>
      </c>
      <c r="J139">
        <v>-2.31890401829195</v>
      </c>
      <c r="K139">
        <v>-0.88910924192797702</v>
      </c>
      <c r="L139">
        <v>7.3590161768412301</v>
      </c>
      <c r="M139">
        <v>1627.82493433119</v>
      </c>
      <c r="N139">
        <v>-3.6692930278958502</v>
      </c>
      <c r="O139">
        <v>1.8556078875097499</v>
      </c>
      <c r="Q139" s="15">
        <f t="shared" si="15"/>
        <v>3.3730000000000002</v>
      </c>
      <c r="R139" s="15">
        <f t="shared" si="16"/>
        <v>-1626.971</v>
      </c>
      <c r="S139" s="15">
        <f t="shared" si="18"/>
        <v>5.26</v>
      </c>
      <c r="T139" s="15">
        <f t="shared" si="19"/>
        <v>0.33730000000000004</v>
      </c>
      <c r="U139" s="15">
        <f t="shared" si="17"/>
        <v>-162.69710000000001</v>
      </c>
      <c r="V139" s="15">
        <f t="shared" si="17"/>
        <v>0.52600000000000002</v>
      </c>
    </row>
    <row r="140" spans="1:22" x14ac:dyDescent="0.3">
      <c r="A140" t="s">
        <v>64</v>
      </c>
      <c r="B140" t="s">
        <v>88</v>
      </c>
      <c r="C140">
        <v>31.9653641560006</v>
      </c>
      <c r="D140">
        <v>50.883303685863297</v>
      </c>
      <c r="E140">
        <v>1215.96931453199</v>
      </c>
      <c r="F140">
        <v>1098.932906649</v>
      </c>
      <c r="G140">
        <v>49.752342925814403</v>
      </c>
      <c r="H140">
        <v>1639.7286979333001</v>
      </c>
      <c r="I140">
        <v>6.9221532711413403</v>
      </c>
      <c r="J140">
        <v>-2.3241546229121099</v>
      </c>
      <c r="K140">
        <v>-0.91412858283534904</v>
      </c>
      <c r="L140">
        <v>7.3589083216420796</v>
      </c>
      <c r="M140">
        <v>1639.7286979333001</v>
      </c>
      <c r="N140">
        <v>-2.9890183685614602</v>
      </c>
      <c r="O140">
        <v>1.73872473206982</v>
      </c>
      <c r="Q140" s="15">
        <f t="shared" si="15"/>
        <v>2.5939999999999999</v>
      </c>
      <c r="R140" s="15">
        <f t="shared" si="16"/>
        <v>-1638.9739999999999</v>
      </c>
      <c r="S140" s="15">
        <f t="shared" si="18"/>
        <v>4.968</v>
      </c>
      <c r="T140" s="15">
        <f t="shared" si="19"/>
        <v>0.25939999999999996</v>
      </c>
      <c r="U140" s="15">
        <f t="shared" si="17"/>
        <v>-163.8974</v>
      </c>
      <c r="V140" s="15">
        <f t="shared" si="17"/>
        <v>0.49680000000000002</v>
      </c>
    </row>
    <row r="141" spans="1:22" x14ac:dyDescent="0.3">
      <c r="A141" t="s">
        <v>64</v>
      </c>
      <c r="B141" t="s">
        <v>87</v>
      </c>
      <c r="C141">
        <v>31.9653641560006</v>
      </c>
      <c r="D141">
        <v>50.883303685863297</v>
      </c>
      <c r="E141">
        <v>1215.57644261109</v>
      </c>
      <c r="F141">
        <v>1099.0622275795499</v>
      </c>
      <c r="G141">
        <v>49.809560586418897</v>
      </c>
      <c r="H141">
        <v>1639.52580347153</v>
      </c>
      <c r="I141">
        <v>6.92223680379493</v>
      </c>
      <c r="J141">
        <v>-2.32408354531852</v>
      </c>
      <c r="K141">
        <v>-0.91366118991427003</v>
      </c>
      <c r="L141">
        <v>7.3589064040378203</v>
      </c>
      <c r="M141">
        <v>1639.52580347153</v>
      </c>
      <c r="N141">
        <v>-3.00158274507314</v>
      </c>
      <c r="O141">
        <v>1.7409404511775</v>
      </c>
      <c r="Q141" s="15">
        <f t="shared" si="15"/>
        <v>2.6080000000000001</v>
      </c>
      <c r="R141" s="15">
        <f t="shared" si="16"/>
        <v>-1638.769</v>
      </c>
      <c r="S141" s="15">
        <f t="shared" si="18"/>
        <v>4.9740000000000002</v>
      </c>
      <c r="T141" s="15">
        <f t="shared" si="19"/>
        <v>0.26080000000000003</v>
      </c>
      <c r="U141" s="15">
        <f t="shared" si="17"/>
        <v>-163.87690000000001</v>
      </c>
      <c r="V141" s="15">
        <f t="shared" si="17"/>
        <v>0.49740000000000001</v>
      </c>
    </row>
    <row r="142" spans="1:22" x14ac:dyDescent="0.3">
      <c r="A142" t="s">
        <v>64</v>
      </c>
      <c r="B142" t="s">
        <v>86</v>
      </c>
      <c r="C142">
        <v>31.9653641560006</v>
      </c>
      <c r="D142">
        <v>50.883303685863297</v>
      </c>
      <c r="E142">
        <v>1192.85218110865</v>
      </c>
      <c r="F142">
        <v>1105.4728387441501</v>
      </c>
      <c r="G142">
        <v>52.868331240678501</v>
      </c>
      <c r="H142">
        <v>1627.19439023888</v>
      </c>
      <c r="I142">
        <v>6.9275546494680604</v>
      </c>
      <c r="J142">
        <v>-2.31862684196421</v>
      </c>
      <c r="K142">
        <v>-0.88776772017948102</v>
      </c>
      <c r="L142">
        <v>7.3590200012390303</v>
      </c>
      <c r="M142">
        <v>1627.19439023888</v>
      </c>
      <c r="N142">
        <v>-3.7060409280091902</v>
      </c>
      <c r="O142">
        <v>1.8618952122192201</v>
      </c>
      <c r="Q142" s="15">
        <f t="shared" si="15"/>
        <v>3.4169999999999998</v>
      </c>
      <c r="R142" s="15">
        <f t="shared" si="16"/>
        <v>-1626.335</v>
      </c>
      <c r="S142" s="15">
        <f t="shared" si="18"/>
        <v>5.2759999999999998</v>
      </c>
      <c r="T142" s="15">
        <f t="shared" si="19"/>
        <v>0.3417</v>
      </c>
      <c r="U142" s="15">
        <f t="shared" si="17"/>
        <v>-162.6335</v>
      </c>
      <c r="V142" s="15">
        <f t="shared" si="17"/>
        <v>0.52759999999999996</v>
      </c>
    </row>
    <row r="143" spans="1:22" x14ac:dyDescent="0.3">
      <c r="A143" t="s">
        <v>64</v>
      </c>
      <c r="B143" t="s">
        <v>85</v>
      </c>
      <c r="C143">
        <v>31.9653641560006</v>
      </c>
      <c r="D143">
        <v>50.883303685863297</v>
      </c>
      <c r="E143">
        <v>1214.4425994482201</v>
      </c>
      <c r="F143">
        <v>1099.3300938272801</v>
      </c>
      <c r="G143">
        <v>49.952996827804299</v>
      </c>
      <c r="H143">
        <v>1638.86936161517</v>
      </c>
      <c r="I143">
        <v>6.9225048740361999</v>
      </c>
      <c r="J143">
        <v>-2.3238638335320099</v>
      </c>
      <c r="K143">
        <v>-0.91240909038443496</v>
      </c>
      <c r="L143">
        <v>7.3589338355545202</v>
      </c>
      <c r="M143">
        <v>1638.86936161517</v>
      </c>
      <c r="N143">
        <v>-3.03512969877838</v>
      </c>
      <c r="O143">
        <v>1.74665492663637</v>
      </c>
      <c r="Q143" s="15">
        <f t="shared" si="15"/>
        <v>2.645</v>
      </c>
      <c r="R143" s="15">
        <f t="shared" si="16"/>
        <v>-1638.1079999999999</v>
      </c>
      <c r="S143" s="15">
        <f t="shared" si="18"/>
        <v>4.9880000000000004</v>
      </c>
      <c r="T143" s="15">
        <f t="shared" si="19"/>
        <v>0.26450000000000001</v>
      </c>
      <c r="U143" s="15">
        <f t="shared" si="17"/>
        <v>-163.8108</v>
      </c>
      <c r="V143" s="15">
        <f t="shared" si="17"/>
        <v>0.49880000000000002</v>
      </c>
    </row>
    <row r="144" spans="1:22" x14ac:dyDescent="0.3">
      <c r="A144" t="s">
        <v>64</v>
      </c>
      <c r="B144" t="s">
        <v>84</v>
      </c>
      <c r="C144">
        <v>31.9653641560006</v>
      </c>
      <c r="D144">
        <v>50.883303685863297</v>
      </c>
      <c r="E144">
        <v>1190.2961778534</v>
      </c>
      <c r="F144">
        <v>1106.2012410720799</v>
      </c>
      <c r="G144">
        <v>53.2169766447821</v>
      </c>
      <c r="H144">
        <v>1625.8284729223601</v>
      </c>
      <c r="I144">
        <v>6.9281358466076304</v>
      </c>
      <c r="J144">
        <v>-2.31801734851997</v>
      </c>
      <c r="K144">
        <v>-0.88485914755494999</v>
      </c>
      <c r="L144">
        <v>7.3590248299690399</v>
      </c>
      <c r="M144">
        <v>1625.8284729223601</v>
      </c>
      <c r="N144">
        <v>-3.7861391176878101</v>
      </c>
      <c r="O144">
        <v>1.8757531571517001</v>
      </c>
      <c r="Q144" s="15">
        <f t="shared" si="15"/>
        <v>3.5139999999999998</v>
      </c>
      <c r="R144" s="15">
        <f t="shared" si="16"/>
        <v>-1624.9570000000001</v>
      </c>
      <c r="S144" s="15">
        <f t="shared" si="18"/>
        <v>5.31</v>
      </c>
      <c r="T144" s="15">
        <f t="shared" si="19"/>
        <v>0.35139999999999999</v>
      </c>
      <c r="U144" s="15">
        <f t="shared" si="17"/>
        <v>-162.4957</v>
      </c>
      <c r="V144" s="15">
        <f t="shared" si="17"/>
        <v>0.53099999999999992</v>
      </c>
    </row>
    <row r="145" spans="1:22" x14ac:dyDescent="0.3">
      <c r="A145" t="s">
        <v>64</v>
      </c>
      <c r="B145" t="s">
        <v>83</v>
      </c>
      <c r="C145">
        <v>31.9653641560006</v>
      </c>
      <c r="D145">
        <v>50.883303685863297</v>
      </c>
      <c r="E145">
        <v>1207.4376994642901</v>
      </c>
      <c r="F145">
        <v>1101.3318635994401</v>
      </c>
      <c r="G145">
        <v>50.912366842188398</v>
      </c>
      <c r="H145">
        <v>1635.0626107169501</v>
      </c>
      <c r="I145">
        <v>6.9241504867352699</v>
      </c>
      <c r="J145">
        <v>-2.3221465716812899</v>
      </c>
      <c r="K145">
        <v>-0.90440808494702096</v>
      </c>
      <c r="L145">
        <v>7.3589522791933497</v>
      </c>
      <c r="M145">
        <v>1635.0626107169501</v>
      </c>
      <c r="N145">
        <v>-3.2519705508947001</v>
      </c>
      <c r="O145">
        <v>1.7843569494955001</v>
      </c>
      <c r="Q145" s="15">
        <f t="shared" ref="Q145:Q164" si="20">ROUND(-M145*SIN(O145*PI()/180)*SIN(N145*PI()/180),3)</f>
        <v>2.8879999999999999</v>
      </c>
      <c r="R145" s="15">
        <f t="shared" ref="R145:R164" si="21">ROUND(-M145*COS(O145*PI()/180),3)</f>
        <v>-1634.27</v>
      </c>
      <c r="S145" s="15">
        <f t="shared" si="18"/>
        <v>5.0830000000000002</v>
      </c>
      <c r="T145" s="15">
        <f t="shared" si="19"/>
        <v>0.2888</v>
      </c>
      <c r="U145" s="15">
        <f t="shared" si="17"/>
        <v>-163.42699999999999</v>
      </c>
      <c r="V145" s="15">
        <f t="shared" si="17"/>
        <v>0.50829999999999997</v>
      </c>
    </row>
    <row r="146" spans="1:22" x14ac:dyDescent="0.3">
      <c r="A146" t="s">
        <v>64</v>
      </c>
      <c r="B146" t="s">
        <v>82</v>
      </c>
      <c r="C146">
        <v>31.9653641560006</v>
      </c>
      <c r="D146">
        <v>50.883303685863297</v>
      </c>
      <c r="E146">
        <v>1208.6279263966301</v>
      </c>
      <c r="F146">
        <v>1101.0195873441301</v>
      </c>
      <c r="G146">
        <v>50.756867774948603</v>
      </c>
      <c r="H146">
        <v>1635.72670572061</v>
      </c>
      <c r="I146">
        <v>6.9238768387694201</v>
      </c>
      <c r="J146">
        <v>-2.3223940820973499</v>
      </c>
      <c r="K146">
        <v>-0.90576613459192701</v>
      </c>
      <c r="L146">
        <v>7.3589399400716697</v>
      </c>
      <c r="M146">
        <v>1635.72670572061</v>
      </c>
      <c r="N146">
        <v>-3.2157761634690001</v>
      </c>
      <c r="O146">
        <v>1.77818286712744</v>
      </c>
      <c r="Q146" s="15">
        <f t="shared" si="20"/>
        <v>2.847</v>
      </c>
      <c r="R146" s="15">
        <f t="shared" si="21"/>
        <v>-1634.9390000000001</v>
      </c>
      <c r="S146" s="15">
        <f t="shared" si="18"/>
        <v>5.0679999999999996</v>
      </c>
      <c r="T146" s="15">
        <f t="shared" si="19"/>
        <v>0.28470000000000001</v>
      </c>
      <c r="U146" s="15">
        <f t="shared" si="17"/>
        <v>-163.4939</v>
      </c>
      <c r="V146" s="15">
        <f t="shared" si="17"/>
        <v>0.50679999999999992</v>
      </c>
    </row>
    <row r="147" spans="1:22" x14ac:dyDescent="0.3">
      <c r="A147" t="s">
        <v>64</v>
      </c>
      <c r="B147" t="s">
        <v>81</v>
      </c>
      <c r="C147">
        <v>31.9653641560006</v>
      </c>
      <c r="D147">
        <v>50.883303685863297</v>
      </c>
      <c r="E147">
        <v>1200.77436390462</v>
      </c>
      <c r="F147">
        <v>1103.2466672651999</v>
      </c>
      <c r="G147">
        <v>51.747055059882399</v>
      </c>
      <c r="H147">
        <v>1631.4686756262499</v>
      </c>
      <c r="I147">
        <v>6.9257678521181596</v>
      </c>
      <c r="J147">
        <v>-2.3205259888724501</v>
      </c>
      <c r="K147">
        <v>-0.89682443629161701</v>
      </c>
      <c r="L147">
        <v>7.3590349418925598</v>
      </c>
      <c r="M147">
        <v>1631.4686756262499</v>
      </c>
      <c r="N147">
        <v>-3.4594579487493098</v>
      </c>
      <c r="O147">
        <v>1.8176170082999299</v>
      </c>
      <c r="Q147" s="15">
        <f t="shared" si="20"/>
        <v>3.1230000000000002</v>
      </c>
      <c r="R147" s="15">
        <f t="shared" si="21"/>
        <v>-1630.6479999999999</v>
      </c>
      <c r="S147" s="15">
        <f t="shared" si="18"/>
        <v>5.165</v>
      </c>
      <c r="T147" s="15">
        <f t="shared" si="19"/>
        <v>0.31230000000000002</v>
      </c>
      <c r="U147" s="15">
        <f t="shared" si="17"/>
        <v>-163.06479999999999</v>
      </c>
      <c r="V147" s="15">
        <f t="shared" si="17"/>
        <v>0.51649999999999996</v>
      </c>
    </row>
    <row r="148" spans="1:22" x14ac:dyDescent="0.3">
      <c r="A148" t="s">
        <v>64</v>
      </c>
      <c r="B148" t="s">
        <v>80</v>
      </c>
      <c r="C148">
        <v>31.9653641560006</v>
      </c>
      <c r="D148">
        <v>50.883303685863297</v>
      </c>
      <c r="E148">
        <v>1191.37850356635</v>
      </c>
      <c r="F148">
        <v>1105.9025657680099</v>
      </c>
      <c r="G148">
        <v>53.072334417830902</v>
      </c>
      <c r="H148">
        <v>1626.4131997782199</v>
      </c>
      <c r="I148">
        <v>6.9278861568461299</v>
      </c>
      <c r="J148">
        <v>-2.31828212814799</v>
      </c>
      <c r="K148">
        <v>-0.88607128705194704</v>
      </c>
      <c r="L148">
        <v>7.3590190211500701</v>
      </c>
      <c r="M148">
        <v>1626.4131997782199</v>
      </c>
      <c r="N148">
        <v>-3.7524575975182399</v>
      </c>
      <c r="O148">
        <v>1.8699803239955499</v>
      </c>
      <c r="Q148" s="15">
        <f t="shared" si="20"/>
        <v>3.4729999999999999</v>
      </c>
      <c r="R148" s="15">
        <f t="shared" si="21"/>
        <v>-1625.547</v>
      </c>
      <c r="S148" s="15">
        <f t="shared" si="18"/>
        <v>5.2960000000000003</v>
      </c>
      <c r="T148" s="15">
        <f t="shared" si="19"/>
        <v>0.3473</v>
      </c>
      <c r="U148" s="15">
        <f t="shared" si="17"/>
        <v>-162.5547</v>
      </c>
      <c r="V148" s="15">
        <f t="shared" si="17"/>
        <v>0.52960000000000007</v>
      </c>
    </row>
    <row r="149" spans="1:22" x14ac:dyDescent="0.3">
      <c r="A149" t="s">
        <v>64</v>
      </c>
      <c r="B149" t="s">
        <v>79</v>
      </c>
      <c r="C149">
        <v>31.9653641560006</v>
      </c>
      <c r="D149">
        <v>50.883303685863297</v>
      </c>
      <c r="E149">
        <v>1190.7837922846099</v>
      </c>
      <c r="F149">
        <v>1106.0952829206799</v>
      </c>
      <c r="G149">
        <v>53.138127125930097</v>
      </c>
      <c r="H149">
        <v>1626.1108435225301</v>
      </c>
      <c r="I149">
        <v>6.92805855596675</v>
      </c>
      <c r="J149">
        <v>-2.3180697350210302</v>
      </c>
      <c r="K149">
        <v>-0.88539096703450904</v>
      </c>
      <c r="L149">
        <v>7.35903253259767</v>
      </c>
      <c r="M149">
        <v>1626.1108435225301</v>
      </c>
      <c r="N149">
        <v>-3.77170053751431</v>
      </c>
      <c r="O149">
        <v>1.87264758219215</v>
      </c>
      <c r="Q149" s="15">
        <f t="shared" si="20"/>
        <v>3.4950000000000001</v>
      </c>
      <c r="R149" s="15">
        <f t="shared" si="21"/>
        <v>-1625.242</v>
      </c>
      <c r="S149" s="15">
        <f t="shared" si="18"/>
        <v>5.3019999999999996</v>
      </c>
      <c r="T149" s="15">
        <f t="shared" si="19"/>
        <v>0.34950000000000003</v>
      </c>
      <c r="U149" s="15">
        <f t="shared" si="17"/>
        <v>-162.52420000000001</v>
      </c>
      <c r="V149" s="15">
        <f t="shared" si="17"/>
        <v>0.5302</v>
      </c>
    </row>
    <row r="150" spans="1:22" x14ac:dyDescent="0.3">
      <c r="A150" t="s">
        <v>64</v>
      </c>
      <c r="B150" t="s">
        <v>78</v>
      </c>
      <c r="C150">
        <v>31.9653641560006</v>
      </c>
      <c r="D150">
        <v>50.883303685863297</v>
      </c>
      <c r="E150">
        <v>1197.18355618849</v>
      </c>
      <c r="F150">
        <v>1104.2540853046801</v>
      </c>
      <c r="G150">
        <v>52.294978311392299</v>
      </c>
      <c r="H150">
        <v>1629.5276361193801</v>
      </c>
      <c r="I150">
        <v>6.92654708610194</v>
      </c>
      <c r="J150">
        <v>-2.3196612102853398</v>
      </c>
      <c r="K150">
        <v>-0.89271049314978901</v>
      </c>
      <c r="L150">
        <v>7.3589954947037102</v>
      </c>
      <c r="M150">
        <v>1629.5276361193801</v>
      </c>
      <c r="N150">
        <v>-3.5710205111650102</v>
      </c>
      <c r="O150">
        <v>1.8390581617057999</v>
      </c>
      <c r="Q150" s="15">
        <f t="shared" si="20"/>
        <v>3.2570000000000001</v>
      </c>
      <c r="R150" s="15">
        <f t="shared" si="21"/>
        <v>-1628.6880000000001</v>
      </c>
      <c r="S150" s="15">
        <f t="shared" si="18"/>
        <v>5.2190000000000003</v>
      </c>
      <c r="T150" s="15">
        <f t="shared" si="19"/>
        <v>0.32569999999999999</v>
      </c>
      <c r="U150" s="15">
        <f t="shared" si="17"/>
        <v>-162.86880000000002</v>
      </c>
      <c r="V150" s="15">
        <f t="shared" si="17"/>
        <v>0.52190000000000003</v>
      </c>
    </row>
    <row r="151" spans="1:22" x14ac:dyDescent="0.3">
      <c r="A151" t="s">
        <v>64</v>
      </c>
      <c r="B151" t="s">
        <v>77</v>
      </c>
      <c r="C151">
        <v>31.9653641560006</v>
      </c>
      <c r="D151">
        <v>50.883303685863297</v>
      </c>
      <c r="E151">
        <v>1212.63350534251</v>
      </c>
      <c r="F151">
        <v>1099.8816114363599</v>
      </c>
      <c r="G151">
        <v>50.200419267340997</v>
      </c>
      <c r="H151">
        <v>1637.90709735007</v>
      </c>
      <c r="I151">
        <v>6.9229468212296599</v>
      </c>
      <c r="J151">
        <v>-2.3233680172362501</v>
      </c>
      <c r="K151">
        <v>-0.91032935869278497</v>
      </c>
      <c r="L151">
        <v>7.3589354647522303</v>
      </c>
      <c r="M151">
        <v>1637.90709735007</v>
      </c>
      <c r="N151">
        <v>-3.09192918800411</v>
      </c>
      <c r="O151">
        <v>1.7563405533419501</v>
      </c>
      <c r="Q151" s="15">
        <f t="shared" si="20"/>
        <v>2.7080000000000002</v>
      </c>
      <c r="R151" s="15">
        <f t="shared" si="21"/>
        <v>-1637.1379999999999</v>
      </c>
      <c r="S151" s="15">
        <f t="shared" si="18"/>
        <v>5.0129999999999999</v>
      </c>
      <c r="T151" s="15">
        <f t="shared" si="19"/>
        <v>0.27080000000000004</v>
      </c>
      <c r="U151" s="15">
        <f t="shared" si="17"/>
        <v>-163.71379999999999</v>
      </c>
      <c r="V151" s="15">
        <f t="shared" si="17"/>
        <v>0.50129999999999997</v>
      </c>
    </row>
    <row r="152" spans="1:22" x14ac:dyDescent="0.3">
      <c r="A152" t="s">
        <v>64</v>
      </c>
      <c r="B152" t="s">
        <v>76</v>
      </c>
      <c r="C152">
        <v>31.9653641560006</v>
      </c>
      <c r="D152">
        <v>50.883303685863297</v>
      </c>
      <c r="E152">
        <v>1206.2716477915501</v>
      </c>
      <c r="F152">
        <v>1101.6655355108401</v>
      </c>
      <c r="G152">
        <v>51.070562708222901</v>
      </c>
      <c r="H152">
        <v>1634.43153505232</v>
      </c>
      <c r="I152">
        <v>6.9244255424381604</v>
      </c>
      <c r="J152">
        <v>-2.3218653261466602</v>
      </c>
      <c r="K152">
        <v>-0.90307610376680403</v>
      </c>
      <c r="L152">
        <v>7.3589587670217904</v>
      </c>
      <c r="M152">
        <v>1634.43153505232</v>
      </c>
      <c r="N152">
        <v>-3.2881768874944002</v>
      </c>
      <c r="O152">
        <v>1.79059446892741</v>
      </c>
      <c r="Q152" s="15">
        <f t="shared" si="20"/>
        <v>2.9289999999999998</v>
      </c>
      <c r="R152" s="15">
        <f t="shared" si="21"/>
        <v>-1633.633</v>
      </c>
      <c r="S152" s="15">
        <f t="shared" si="18"/>
        <v>5.0990000000000002</v>
      </c>
      <c r="T152" s="15">
        <f t="shared" si="19"/>
        <v>0.29289999999999999</v>
      </c>
      <c r="U152" s="15">
        <f t="shared" si="17"/>
        <v>-163.36330000000001</v>
      </c>
      <c r="V152" s="15">
        <f t="shared" si="17"/>
        <v>0.50990000000000002</v>
      </c>
    </row>
    <row r="153" spans="1:22" x14ac:dyDescent="0.3">
      <c r="A153" t="s">
        <v>64</v>
      </c>
      <c r="B153" t="s">
        <v>75</v>
      </c>
      <c r="C153">
        <v>31.9653641560006</v>
      </c>
      <c r="D153">
        <v>50.883303685863297</v>
      </c>
      <c r="E153">
        <v>1211.99402974436</v>
      </c>
      <c r="F153">
        <v>1100.0434758844499</v>
      </c>
      <c r="G153">
        <v>50.251573444221002</v>
      </c>
      <c r="H153">
        <v>1637.54401394453</v>
      </c>
      <c r="I153">
        <v>6.9231309340180296</v>
      </c>
      <c r="J153">
        <v>-2.3232243106538299</v>
      </c>
      <c r="K153">
        <v>-0.90960546822909105</v>
      </c>
      <c r="L153">
        <v>7.3589737895308902</v>
      </c>
      <c r="M153">
        <v>1637.54401394453</v>
      </c>
      <c r="N153">
        <v>-3.1111651026898</v>
      </c>
      <c r="O153">
        <v>1.7585207671226899</v>
      </c>
      <c r="Q153" s="15">
        <f t="shared" si="20"/>
        <v>2.7269999999999999</v>
      </c>
      <c r="R153" s="15">
        <f t="shared" si="21"/>
        <v>-1636.7729999999999</v>
      </c>
      <c r="S153" s="15">
        <f t="shared" si="18"/>
        <v>5.0179999999999998</v>
      </c>
      <c r="T153" s="15">
        <f t="shared" si="19"/>
        <v>0.2727</v>
      </c>
      <c r="U153" s="15">
        <f t="shared" si="17"/>
        <v>-163.6773</v>
      </c>
      <c r="V153" s="15">
        <f t="shared" si="17"/>
        <v>0.50180000000000002</v>
      </c>
    </row>
    <row r="154" spans="1:22" x14ac:dyDescent="0.3">
      <c r="A154" t="s">
        <v>64</v>
      </c>
      <c r="B154" t="s">
        <v>74</v>
      </c>
      <c r="C154">
        <v>31.9653641560006</v>
      </c>
      <c r="D154">
        <v>50.883303685863297</v>
      </c>
      <c r="E154">
        <v>1208.5218727585</v>
      </c>
      <c r="F154">
        <v>1101.0201621584099</v>
      </c>
      <c r="G154">
        <v>50.764797808188099</v>
      </c>
      <c r="H154">
        <v>1635.6489779630399</v>
      </c>
      <c r="I154">
        <v>6.9239006002567098</v>
      </c>
      <c r="J154">
        <v>-2.322414431915</v>
      </c>
      <c r="K154">
        <v>-0.90564886830672997</v>
      </c>
      <c r="L154">
        <v>7.3589542863417403</v>
      </c>
      <c r="M154">
        <v>1635.6489779630399</v>
      </c>
      <c r="N154">
        <v>-3.2182940557512598</v>
      </c>
      <c r="O154">
        <v>1.7785453134488101</v>
      </c>
      <c r="Q154" s="15">
        <f t="shared" si="20"/>
        <v>2.85</v>
      </c>
      <c r="R154" s="15">
        <f t="shared" si="21"/>
        <v>-1634.8610000000001</v>
      </c>
      <c r="S154" s="15">
        <f t="shared" si="18"/>
        <v>5.0679999999999996</v>
      </c>
      <c r="T154" s="15">
        <f t="shared" si="19"/>
        <v>0.28500000000000003</v>
      </c>
      <c r="U154" s="15">
        <f t="shared" si="17"/>
        <v>-163.48610000000002</v>
      </c>
      <c r="V154" s="15">
        <f t="shared" si="17"/>
        <v>0.50679999999999992</v>
      </c>
    </row>
    <row r="155" spans="1:22" x14ac:dyDescent="0.3">
      <c r="A155" t="s">
        <v>64</v>
      </c>
      <c r="B155" t="s">
        <v>73</v>
      </c>
      <c r="C155">
        <v>31.9653641560006</v>
      </c>
      <c r="D155">
        <v>50.883303685863297</v>
      </c>
      <c r="E155">
        <v>1213.5800812418399</v>
      </c>
      <c r="F155">
        <v>1099.5909758014</v>
      </c>
      <c r="G155">
        <v>50.088090533257997</v>
      </c>
      <c r="H155">
        <v>1638.4095167155499</v>
      </c>
      <c r="I155">
        <v>6.9226925729997602</v>
      </c>
      <c r="J155">
        <v>-2.3236526654298699</v>
      </c>
      <c r="K155">
        <v>-0.91138888904665005</v>
      </c>
      <c r="L155">
        <v>7.3589173033064501</v>
      </c>
      <c r="M155">
        <v>1638.4095167155499</v>
      </c>
      <c r="N155">
        <v>-3.0621479705700798</v>
      </c>
      <c r="O155">
        <v>1.75187178374324</v>
      </c>
      <c r="Q155" s="15">
        <f t="shared" si="20"/>
        <v>2.6760000000000002</v>
      </c>
      <c r="R155" s="15">
        <f t="shared" si="21"/>
        <v>-1637.644</v>
      </c>
      <c r="S155" s="15">
        <f t="shared" si="18"/>
        <v>5.0019999999999998</v>
      </c>
      <c r="T155" s="15">
        <f t="shared" si="19"/>
        <v>0.2676</v>
      </c>
      <c r="U155" s="15">
        <f t="shared" si="17"/>
        <v>-163.76439999999999</v>
      </c>
      <c r="V155" s="15">
        <f t="shared" si="17"/>
        <v>0.50019999999999998</v>
      </c>
    </row>
    <row r="156" spans="1:22" x14ac:dyDescent="0.3">
      <c r="A156" t="s">
        <v>64</v>
      </c>
      <c r="B156" t="s">
        <v>72</v>
      </c>
      <c r="C156">
        <v>31.9653641560006</v>
      </c>
      <c r="D156">
        <v>50.883303685863297</v>
      </c>
      <c r="E156">
        <v>1210.8842678921201</v>
      </c>
      <c r="F156">
        <v>1100.3454313797299</v>
      </c>
      <c r="G156">
        <v>50.403073411795901</v>
      </c>
      <c r="H156">
        <v>1636.9304348066401</v>
      </c>
      <c r="I156">
        <v>6.9233552073994096</v>
      </c>
      <c r="J156">
        <v>-2.3230060237961698</v>
      </c>
      <c r="K156">
        <v>-0.908396274479077</v>
      </c>
      <c r="L156">
        <v>7.35896651072047</v>
      </c>
      <c r="M156">
        <v>1636.9304348066401</v>
      </c>
      <c r="N156">
        <v>-3.1451135379654098</v>
      </c>
      <c r="O156">
        <v>1.7644854341346501</v>
      </c>
      <c r="Q156" s="15">
        <f t="shared" si="20"/>
        <v>2.7650000000000001</v>
      </c>
      <c r="R156" s="15">
        <f t="shared" si="21"/>
        <v>-1636.154</v>
      </c>
      <c r="S156" s="15">
        <f t="shared" si="18"/>
        <v>5.0330000000000004</v>
      </c>
      <c r="T156" s="15">
        <f t="shared" si="19"/>
        <v>0.27650000000000002</v>
      </c>
      <c r="U156" s="15">
        <f t="shared" si="17"/>
        <v>-163.61539999999999</v>
      </c>
      <c r="V156" s="15">
        <f t="shared" si="17"/>
        <v>0.50330000000000008</v>
      </c>
    </row>
    <row r="157" spans="1:22" x14ac:dyDescent="0.3">
      <c r="A157" t="s">
        <v>64</v>
      </c>
      <c r="B157" t="s">
        <v>71</v>
      </c>
      <c r="C157">
        <v>31.9653641560006</v>
      </c>
      <c r="D157">
        <v>50.883303685863297</v>
      </c>
      <c r="E157">
        <v>1192.3216458125401</v>
      </c>
      <c r="F157">
        <v>1105.6497560463799</v>
      </c>
      <c r="G157">
        <v>52.917925874981201</v>
      </c>
      <c r="H157">
        <v>1626.9273484078701</v>
      </c>
      <c r="I157">
        <v>6.9277151689316403</v>
      </c>
      <c r="J157">
        <v>-2.3184575525916502</v>
      </c>
      <c r="K157">
        <v>-0.887162524083699</v>
      </c>
      <c r="L157">
        <v>7.3590447905385998</v>
      </c>
      <c r="M157">
        <v>1626.9273484078701</v>
      </c>
      <c r="N157">
        <v>-3.7233200027438098</v>
      </c>
      <c r="O157">
        <v>1.86394843554776</v>
      </c>
      <c r="Q157" s="15">
        <f t="shared" si="20"/>
        <v>3.4359999999999999</v>
      </c>
      <c r="R157" s="15">
        <f t="shared" si="21"/>
        <v>-1626.067</v>
      </c>
      <c r="S157" s="15">
        <f t="shared" si="18"/>
        <v>5.2809999999999997</v>
      </c>
      <c r="T157" s="15">
        <f t="shared" si="19"/>
        <v>0.34360000000000002</v>
      </c>
      <c r="U157" s="15">
        <f t="shared" si="17"/>
        <v>-162.60669999999999</v>
      </c>
      <c r="V157" s="15">
        <f t="shared" si="17"/>
        <v>0.52810000000000001</v>
      </c>
    </row>
    <row r="158" spans="1:22" x14ac:dyDescent="0.3">
      <c r="A158" t="s">
        <v>64</v>
      </c>
      <c r="B158" t="s">
        <v>70</v>
      </c>
      <c r="C158">
        <v>31.9653641560006</v>
      </c>
      <c r="D158">
        <v>50.883303685863297</v>
      </c>
      <c r="E158">
        <v>1205.13140774355</v>
      </c>
      <c r="F158">
        <v>1101.9898349290199</v>
      </c>
      <c r="G158">
        <v>51.223143736880402</v>
      </c>
      <c r="H158">
        <v>1633.8136725683</v>
      </c>
      <c r="I158">
        <v>6.9246911803839097</v>
      </c>
      <c r="J158">
        <v>-2.3215946318888001</v>
      </c>
      <c r="K158">
        <v>-0.90177829487519301</v>
      </c>
      <c r="L158">
        <v>7.3589641711051703</v>
      </c>
      <c r="M158">
        <v>1633.8136725683</v>
      </c>
      <c r="N158">
        <v>-3.3235576037906802</v>
      </c>
      <c r="O158">
        <v>1.7966252897813799</v>
      </c>
      <c r="Q158" s="15">
        <f t="shared" si="20"/>
        <v>2.97</v>
      </c>
      <c r="R158" s="15">
        <f t="shared" si="21"/>
        <v>-1633.011</v>
      </c>
      <c r="S158" s="15">
        <f t="shared" si="18"/>
        <v>5.1139999999999999</v>
      </c>
      <c r="T158" s="15">
        <f t="shared" si="19"/>
        <v>0.29700000000000004</v>
      </c>
      <c r="U158" s="15">
        <f t="shared" si="17"/>
        <v>-163.30109999999999</v>
      </c>
      <c r="V158" s="15">
        <f t="shared" si="17"/>
        <v>0.51139999999999997</v>
      </c>
    </row>
    <row r="159" spans="1:22" x14ac:dyDescent="0.3">
      <c r="A159" t="s">
        <v>64</v>
      </c>
      <c r="B159" t="s">
        <v>69</v>
      </c>
      <c r="C159">
        <v>31.9653641560006</v>
      </c>
      <c r="D159">
        <v>50.883303685863297</v>
      </c>
      <c r="E159">
        <v>1208.0216012818801</v>
      </c>
      <c r="F159">
        <v>1101.19865514907</v>
      </c>
      <c r="G159">
        <v>50.836166932965497</v>
      </c>
      <c r="H159">
        <v>1635.40178033846</v>
      </c>
      <c r="I159">
        <v>6.9240202717214201</v>
      </c>
      <c r="J159">
        <v>-2.3222617759261999</v>
      </c>
      <c r="K159">
        <v>-0.90504346524882795</v>
      </c>
      <c r="L159">
        <v>7.3589442281570996</v>
      </c>
      <c r="M159">
        <v>1635.40178033846</v>
      </c>
      <c r="N159">
        <v>-3.23472837406262</v>
      </c>
      <c r="O159">
        <v>1.7813158359141901</v>
      </c>
      <c r="Q159" s="15">
        <f t="shared" si="20"/>
        <v>2.8690000000000002</v>
      </c>
      <c r="R159" s="15">
        <f t="shared" si="21"/>
        <v>-1634.6110000000001</v>
      </c>
      <c r="S159" s="15">
        <f t="shared" si="18"/>
        <v>5.0759999999999996</v>
      </c>
      <c r="T159" s="15">
        <f t="shared" si="19"/>
        <v>0.28690000000000004</v>
      </c>
      <c r="U159" s="15">
        <f t="shared" si="17"/>
        <v>-163.46110000000002</v>
      </c>
      <c r="V159" s="15">
        <f t="shared" si="17"/>
        <v>0.50759999999999994</v>
      </c>
    </row>
    <row r="160" spans="1:22" x14ac:dyDescent="0.3">
      <c r="A160" t="s">
        <v>64</v>
      </c>
      <c r="B160" t="s">
        <v>68</v>
      </c>
      <c r="C160">
        <v>31.9653641560006</v>
      </c>
      <c r="D160">
        <v>50.883303685863297</v>
      </c>
      <c r="E160">
        <v>1211.18081339745</v>
      </c>
      <c r="F160">
        <v>1100.2724715837901</v>
      </c>
      <c r="G160">
        <v>50.405108465630398</v>
      </c>
      <c r="H160">
        <v>1637.1008366703099</v>
      </c>
      <c r="I160">
        <v>6.9232683099853602</v>
      </c>
      <c r="J160">
        <v>-2.3230536663253298</v>
      </c>
      <c r="K160">
        <v>-0.90867945403597705</v>
      </c>
      <c r="L160">
        <v>7.3589347584322402</v>
      </c>
      <c r="M160">
        <v>1637.1008366703099</v>
      </c>
      <c r="N160">
        <v>-3.13623975389714</v>
      </c>
      <c r="O160">
        <v>1.7643729722901</v>
      </c>
      <c r="Q160" s="15">
        <f t="shared" si="20"/>
        <v>2.758</v>
      </c>
      <c r="R160" s="15">
        <f t="shared" si="21"/>
        <v>-1636.325</v>
      </c>
      <c r="S160" s="15">
        <f t="shared" si="18"/>
        <v>5.0330000000000004</v>
      </c>
      <c r="T160" s="15">
        <f t="shared" si="19"/>
        <v>0.27579999999999999</v>
      </c>
      <c r="U160" s="15">
        <f t="shared" si="17"/>
        <v>-163.63249999999999</v>
      </c>
      <c r="V160" s="15">
        <f t="shared" si="17"/>
        <v>0.50330000000000008</v>
      </c>
    </row>
    <row r="161" spans="1:22" x14ac:dyDescent="0.3">
      <c r="A161" t="s">
        <v>64</v>
      </c>
      <c r="B161" t="s">
        <v>67</v>
      </c>
      <c r="C161">
        <v>31.9653641560006</v>
      </c>
      <c r="D161">
        <v>50.883303685863297</v>
      </c>
      <c r="E161">
        <v>1212.76621772618</v>
      </c>
      <c r="F161">
        <v>1099.8131160646701</v>
      </c>
      <c r="G161">
        <v>50.187810648097503</v>
      </c>
      <c r="H161">
        <v>1637.95897551294</v>
      </c>
      <c r="I161">
        <v>6.9228953616310704</v>
      </c>
      <c r="J161">
        <v>-2.3234492127736699</v>
      </c>
      <c r="K161">
        <v>-0.91047800791752398</v>
      </c>
      <c r="L161">
        <v>7.3589310796699996</v>
      </c>
      <c r="M161">
        <v>1637.95897551294</v>
      </c>
      <c r="N161">
        <v>-3.0870333573691</v>
      </c>
      <c r="O161">
        <v>1.7558436517757701</v>
      </c>
      <c r="Q161" s="15">
        <f t="shared" si="20"/>
        <v>2.7029999999999998</v>
      </c>
      <c r="R161" s="15">
        <f t="shared" si="21"/>
        <v>-1637.19</v>
      </c>
      <c r="S161" s="15">
        <f t="shared" si="18"/>
        <v>5.0110000000000001</v>
      </c>
      <c r="T161" s="15">
        <f t="shared" si="19"/>
        <v>0.27029999999999998</v>
      </c>
      <c r="U161" s="15">
        <f t="shared" si="17"/>
        <v>-163.71899999999999</v>
      </c>
      <c r="V161" s="15">
        <f t="shared" si="17"/>
        <v>0.50109999999999999</v>
      </c>
    </row>
    <row r="162" spans="1:22" x14ac:dyDescent="0.3">
      <c r="A162" t="s">
        <v>64</v>
      </c>
      <c r="B162" t="s">
        <v>66</v>
      </c>
      <c r="C162">
        <v>31.9653641560006</v>
      </c>
      <c r="D162">
        <v>50.883303685863297</v>
      </c>
      <c r="E162">
        <v>1207.1130647136399</v>
      </c>
      <c r="F162">
        <v>1101.4516793543701</v>
      </c>
      <c r="G162">
        <v>50.959112147149398</v>
      </c>
      <c r="H162">
        <v>1634.9050688238001</v>
      </c>
      <c r="I162">
        <v>6.9242363085500296</v>
      </c>
      <c r="J162">
        <v>-2.3220309043391301</v>
      </c>
      <c r="K162">
        <v>-0.90403439200546798</v>
      </c>
      <c r="L162">
        <v>7.3589506153579602</v>
      </c>
      <c r="M162">
        <v>1634.9050688238001</v>
      </c>
      <c r="N162">
        <v>-3.2627449904999</v>
      </c>
      <c r="O162">
        <v>1.7861679484545201</v>
      </c>
      <c r="Q162" s="15">
        <f t="shared" si="20"/>
        <v>2.9</v>
      </c>
      <c r="R162" s="15">
        <f t="shared" si="21"/>
        <v>-1634.1110000000001</v>
      </c>
      <c r="S162" s="15">
        <f t="shared" si="18"/>
        <v>5.0880000000000001</v>
      </c>
      <c r="T162" s="15">
        <f t="shared" si="19"/>
        <v>0.28999999999999998</v>
      </c>
      <c r="U162" s="15">
        <f t="shared" si="17"/>
        <v>-163.4111</v>
      </c>
      <c r="V162" s="15">
        <f t="shared" si="17"/>
        <v>0.50880000000000003</v>
      </c>
    </row>
    <row r="163" spans="1:22" x14ac:dyDescent="0.3">
      <c r="A163" t="s">
        <v>64</v>
      </c>
      <c r="B163" t="s">
        <v>65</v>
      </c>
      <c r="C163">
        <v>31.9653641560006</v>
      </c>
      <c r="D163">
        <v>50.883303685863297</v>
      </c>
      <c r="E163">
        <v>1213.5855727227599</v>
      </c>
      <c r="F163">
        <v>1099.61063031156</v>
      </c>
      <c r="G163">
        <v>50.075798508711301</v>
      </c>
      <c r="H163">
        <v>1638.4263993879299</v>
      </c>
      <c r="I163">
        <v>6.9227182382797103</v>
      </c>
      <c r="J163">
        <v>-2.32359488510658</v>
      </c>
      <c r="K163">
        <v>-0.91141321853381796</v>
      </c>
      <c r="L163">
        <v>7.3589262159381796</v>
      </c>
      <c r="M163">
        <v>1638.4263993879299</v>
      </c>
      <c r="N163">
        <v>-3.06252854462261</v>
      </c>
      <c r="O163">
        <v>1.75142367336219</v>
      </c>
      <c r="Q163" s="15">
        <f t="shared" si="20"/>
        <v>2.6749999999999998</v>
      </c>
      <c r="R163" s="15">
        <f t="shared" si="21"/>
        <v>-1637.6610000000001</v>
      </c>
      <c r="S163" s="15">
        <f t="shared" si="18"/>
        <v>5</v>
      </c>
      <c r="T163" s="15">
        <f t="shared" si="19"/>
        <v>0.26749999999999996</v>
      </c>
      <c r="U163" s="15">
        <f t="shared" si="17"/>
        <v>-163.76609999999999</v>
      </c>
      <c r="V163" s="15">
        <f t="shared" si="17"/>
        <v>0.5</v>
      </c>
    </row>
    <row r="164" spans="1:22" x14ac:dyDescent="0.3">
      <c r="A164" t="s">
        <v>64</v>
      </c>
      <c r="B164" t="s">
        <v>63</v>
      </c>
      <c r="C164">
        <v>31.9653641560006</v>
      </c>
      <c r="D164">
        <v>50.883303685863297</v>
      </c>
      <c r="E164">
        <v>1210.6280863578199</v>
      </c>
      <c r="F164">
        <v>1100.4417226840101</v>
      </c>
      <c r="G164">
        <v>50.477290837012902</v>
      </c>
      <c r="H164">
        <v>1636.80796228281</v>
      </c>
      <c r="I164">
        <v>6.9234138383968</v>
      </c>
      <c r="J164">
        <v>-2.3228887788720098</v>
      </c>
      <c r="K164">
        <v>-0.90804440123470598</v>
      </c>
      <c r="L164">
        <v>7.3589412343982996</v>
      </c>
      <c r="M164">
        <v>1636.80796228281</v>
      </c>
      <c r="N164">
        <v>-3.1536429702583</v>
      </c>
      <c r="O164">
        <v>1.76721668618228</v>
      </c>
      <c r="Q164" s="15">
        <f t="shared" si="20"/>
        <v>2.7770000000000001</v>
      </c>
      <c r="R164" s="15">
        <f t="shared" si="21"/>
        <v>-1636.029</v>
      </c>
      <c r="S164" s="15">
        <f t="shared" si="18"/>
        <v>5.04</v>
      </c>
      <c r="T164" s="15">
        <f t="shared" si="19"/>
        <v>0.2777</v>
      </c>
      <c r="U164" s="15">
        <f t="shared" si="17"/>
        <v>-163.60290000000001</v>
      </c>
      <c r="V164" s="15">
        <f t="shared" si="17"/>
        <v>0.504</v>
      </c>
    </row>
  </sheetData>
  <mergeCells count="2">
    <mergeCell ref="Q1:S4"/>
    <mergeCell ref="T1:V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8CBA-52E9-4007-BE1D-BBD248738616}">
  <dimension ref="N1:N2"/>
  <sheetViews>
    <sheetView workbookViewId="0">
      <selection activeCell="O10" sqref="O10"/>
    </sheetView>
  </sheetViews>
  <sheetFormatPr defaultRowHeight="14.4" x14ac:dyDescent="0.3"/>
  <sheetData>
    <row r="1" spans="14:14" x14ac:dyDescent="0.3">
      <c r="N1" t="s">
        <v>328</v>
      </c>
    </row>
    <row r="2" spans="14:14" x14ac:dyDescent="0.3">
      <c r="N2" s="36" t="s">
        <v>387</v>
      </c>
    </row>
  </sheetData>
  <hyperlinks>
    <hyperlink ref="N2" r:id="rId1" xr:uid="{6054FA31-1D30-43E4-A1C4-6DA75675E9D7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6"/>
  <sheetViews>
    <sheetView workbookViewId="0">
      <selection activeCell="F10" sqref="F10"/>
    </sheetView>
  </sheetViews>
  <sheetFormatPr defaultRowHeight="14.4" x14ac:dyDescent="0.3"/>
  <cols>
    <col min="1" max="1" width="22" customWidth="1"/>
  </cols>
  <sheetData>
    <row r="1" spans="1:8" x14ac:dyDescent="0.3">
      <c r="A1" t="s">
        <v>117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</row>
    <row r="2" spans="1:8" x14ac:dyDescent="0.3">
      <c r="A2" s="1">
        <v>44783</v>
      </c>
      <c r="B2" s="2">
        <v>0.48550925925925931</v>
      </c>
      <c r="C2" t="s">
        <v>133</v>
      </c>
    </row>
    <row r="4" spans="1:8" x14ac:dyDescent="0.3">
      <c r="A4" t="s">
        <v>134</v>
      </c>
      <c r="B4" t="s">
        <v>135</v>
      </c>
    </row>
    <row r="5" spans="1:8" x14ac:dyDescent="0.3">
      <c r="A5" t="s">
        <v>136</v>
      </c>
      <c r="B5">
        <v>-4.7155209999999999</v>
      </c>
    </row>
    <row r="6" spans="1:8" x14ac:dyDescent="0.3">
      <c r="A6" t="s">
        <v>137</v>
      </c>
      <c r="B6">
        <v>39.414648</v>
      </c>
    </row>
    <row r="7" spans="1:8" x14ac:dyDescent="0.3">
      <c r="A7" t="s">
        <v>138</v>
      </c>
      <c r="B7">
        <v>-138.43551299999999</v>
      </c>
    </row>
    <row r="8" spans="1:8" x14ac:dyDescent="0.3">
      <c r="A8" t="s">
        <v>139</v>
      </c>
      <c r="B8">
        <v>39.603214000000001</v>
      </c>
    </row>
    <row r="10" spans="1:8" x14ac:dyDescent="0.3">
      <c r="A10" t="s">
        <v>140</v>
      </c>
      <c r="B10" t="s">
        <v>141</v>
      </c>
    </row>
    <row r="11" spans="1:8" x14ac:dyDescent="0.3">
      <c r="A11" t="s">
        <v>142</v>
      </c>
      <c r="B11">
        <v>4912.9378999999999</v>
      </c>
    </row>
    <row r="12" spans="1:8" x14ac:dyDescent="0.3">
      <c r="A12" t="s">
        <v>143</v>
      </c>
      <c r="B12">
        <v>-405.25689999999997</v>
      </c>
    </row>
    <row r="13" spans="1:8" x14ac:dyDescent="0.3">
      <c r="A13" t="s">
        <v>144</v>
      </c>
      <c r="B13">
        <v>4051.3498</v>
      </c>
    </row>
    <row r="14" spans="1:8" x14ac:dyDescent="0.3">
      <c r="A14" t="s">
        <v>145</v>
      </c>
      <c r="B14">
        <v>-3688.3912</v>
      </c>
    </row>
    <row r="15" spans="1:8" x14ac:dyDescent="0.3">
      <c r="A15" t="s">
        <v>146</v>
      </c>
      <c r="B15">
        <v>-3270.6210000000001</v>
      </c>
    </row>
    <row r="16" spans="1:8" x14ac:dyDescent="0.3">
      <c r="A16" t="s">
        <v>147</v>
      </c>
      <c r="B16">
        <v>4051.3498</v>
      </c>
    </row>
    <row r="17" spans="1:2" x14ac:dyDescent="0.3">
      <c r="A17" t="s">
        <v>148</v>
      </c>
      <c r="B17">
        <v>6380.8014000000003</v>
      </c>
    </row>
    <row r="18" spans="1:2" x14ac:dyDescent="0.3">
      <c r="A18" t="s">
        <v>149</v>
      </c>
      <c r="B18">
        <v>11.311199999999999</v>
      </c>
    </row>
    <row r="20" spans="1:2" x14ac:dyDescent="0.3">
      <c r="A20" t="s">
        <v>150</v>
      </c>
      <c r="B20" t="s">
        <v>151</v>
      </c>
    </row>
    <row r="21" spans="1:2" x14ac:dyDescent="0.3">
      <c r="A21" t="s">
        <v>152</v>
      </c>
      <c r="B21">
        <v>-4.4015409999999998E-2</v>
      </c>
    </row>
    <row r="22" spans="1:2" x14ac:dyDescent="0.3">
      <c r="A22" t="s">
        <v>153</v>
      </c>
      <c r="B22">
        <v>0.53440600999999999</v>
      </c>
    </row>
    <row r="23" spans="1:2" x14ac:dyDescent="0.3">
      <c r="A23" t="s">
        <v>154</v>
      </c>
      <c r="B23">
        <v>0.10612091</v>
      </c>
    </row>
    <row r="24" spans="1:2" x14ac:dyDescent="0.3">
      <c r="A24" t="s">
        <v>155</v>
      </c>
      <c r="B24">
        <v>0.17815226000000001</v>
      </c>
    </row>
    <row r="25" spans="1:2" x14ac:dyDescent="0.3">
      <c r="A25" t="s">
        <v>156</v>
      </c>
      <c r="B25">
        <v>-6.8573679999999998E-2</v>
      </c>
    </row>
    <row r="26" spans="1:2" x14ac:dyDescent="0.3">
      <c r="A26" t="s">
        <v>157</v>
      </c>
      <c r="B26">
        <v>0.10612091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"/>
  <sheetViews>
    <sheetView workbookViewId="0">
      <selection activeCell="D11" sqref="D11"/>
    </sheetView>
  </sheetViews>
  <sheetFormatPr defaultRowHeight="14.4" x14ac:dyDescent="0.3"/>
  <cols>
    <col min="1" max="1" width="20.33203125" customWidth="1"/>
  </cols>
  <sheetData>
    <row r="1" spans="1:8" x14ac:dyDescent="0.3">
      <c r="A1" t="s">
        <v>117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158</v>
      </c>
      <c r="H1" t="s">
        <v>132</v>
      </c>
    </row>
    <row r="2" spans="1:8" x14ac:dyDescent="0.3">
      <c r="A2" s="1">
        <v>44783</v>
      </c>
      <c r="B2" s="2">
        <v>0.48569444444444443</v>
      </c>
      <c r="C2" t="s">
        <v>133</v>
      </c>
    </row>
    <row r="4" spans="1:8" x14ac:dyDescent="0.3">
      <c r="A4" t="s">
        <v>134</v>
      </c>
      <c r="B4" t="s">
        <v>135</v>
      </c>
    </row>
    <row r="5" spans="1:8" x14ac:dyDescent="0.3">
      <c r="A5" t="s">
        <v>136</v>
      </c>
      <c r="B5">
        <v>-4.6172110000000002</v>
      </c>
    </row>
    <row r="6" spans="1:8" x14ac:dyDescent="0.3">
      <c r="A6" t="s">
        <v>137</v>
      </c>
      <c r="B6">
        <v>39.434401999999999</v>
      </c>
    </row>
    <row r="7" spans="1:8" x14ac:dyDescent="0.3">
      <c r="A7" t="s">
        <v>138</v>
      </c>
      <c r="B7">
        <v>-138.40405200000001</v>
      </c>
    </row>
    <row r="8" spans="1:8" x14ac:dyDescent="0.3">
      <c r="A8" t="s">
        <v>139</v>
      </c>
      <c r="B8">
        <v>39.622993000000001</v>
      </c>
    </row>
    <row r="10" spans="1:8" x14ac:dyDescent="0.3">
      <c r="A10" t="s">
        <v>140</v>
      </c>
      <c r="B10" t="s">
        <v>141</v>
      </c>
    </row>
    <row r="11" spans="1:8" x14ac:dyDescent="0.3">
      <c r="A11" t="s">
        <v>142</v>
      </c>
      <c r="B11">
        <v>4912.2278999999999</v>
      </c>
    </row>
    <row r="12" spans="1:8" x14ac:dyDescent="0.3">
      <c r="A12" t="s">
        <v>143</v>
      </c>
      <c r="B12">
        <v>-396.71359999999999</v>
      </c>
    </row>
    <row r="13" spans="1:8" x14ac:dyDescent="0.3">
      <c r="A13" t="s">
        <v>144</v>
      </c>
      <c r="B13">
        <v>4053.0446000000002</v>
      </c>
    </row>
    <row r="14" spans="1:8" x14ac:dyDescent="0.3">
      <c r="A14" t="s">
        <v>145</v>
      </c>
      <c r="B14">
        <v>-3685.5457999999999</v>
      </c>
    </row>
    <row r="15" spans="1:8" x14ac:dyDescent="0.3">
      <c r="A15" t="s">
        <v>146</v>
      </c>
      <c r="B15">
        <v>-3271.7145999999998</v>
      </c>
    </row>
    <row r="16" spans="1:8" x14ac:dyDescent="0.3">
      <c r="A16" t="s">
        <v>147</v>
      </c>
      <c r="B16">
        <v>4053.0446000000002</v>
      </c>
    </row>
    <row r="17" spans="1:2" x14ac:dyDescent="0.3">
      <c r="A17" t="s">
        <v>148</v>
      </c>
      <c r="B17">
        <v>6380.7942000000003</v>
      </c>
    </row>
    <row r="18" spans="1:2" x14ac:dyDescent="0.3">
      <c r="A18" t="s">
        <v>149</v>
      </c>
      <c r="B18">
        <v>11.311199999999999</v>
      </c>
    </row>
    <row r="20" spans="1:2" x14ac:dyDescent="0.3">
      <c r="A20" t="s">
        <v>150</v>
      </c>
      <c r="B20" t="s">
        <v>151</v>
      </c>
    </row>
    <row r="21" spans="1:2" x14ac:dyDescent="0.3">
      <c r="A21" t="s">
        <v>152</v>
      </c>
      <c r="B21">
        <v>-4.4732139999999997E-2</v>
      </c>
    </row>
    <row r="22" spans="1:2" x14ac:dyDescent="0.3">
      <c r="A22" t="s">
        <v>153</v>
      </c>
      <c r="B22">
        <v>0.5334989</v>
      </c>
    </row>
    <row r="23" spans="1:2" x14ac:dyDescent="0.3">
      <c r="A23" t="s">
        <v>154</v>
      </c>
      <c r="B23">
        <v>0.10572462000000001</v>
      </c>
    </row>
    <row r="24" spans="1:2" x14ac:dyDescent="0.3">
      <c r="A24" t="s">
        <v>155</v>
      </c>
      <c r="B24">
        <v>0.17751950999999999</v>
      </c>
    </row>
    <row r="25" spans="1:2" x14ac:dyDescent="0.3">
      <c r="A25" t="s">
        <v>156</v>
      </c>
      <c r="B25">
        <v>-6.8121940000000006E-2</v>
      </c>
    </row>
    <row r="26" spans="1:2" x14ac:dyDescent="0.3">
      <c r="A26" t="s">
        <v>157</v>
      </c>
      <c r="B26">
        <v>0.10572462000000001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6"/>
  <sheetViews>
    <sheetView topLeftCell="A4" workbookViewId="0">
      <selection activeCell="H9" sqref="H9"/>
    </sheetView>
  </sheetViews>
  <sheetFormatPr defaultRowHeight="14.4" x14ac:dyDescent="0.3"/>
  <cols>
    <col min="1" max="1" width="23.6640625" customWidth="1"/>
    <col min="2" max="2" width="14.33203125" customWidth="1"/>
  </cols>
  <sheetData>
    <row r="1" spans="1:8" x14ac:dyDescent="0.3">
      <c r="A1" t="s">
        <v>159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</row>
    <row r="2" spans="1:8" x14ac:dyDescent="0.3">
      <c r="A2" s="1">
        <v>44783</v>
      </c>
      <c r="B2" s="2">
        <v>0.48550925925925931</v>
      </c>
      <c r="C2" t="s">
        <v>133</v>
      </c>
    </row>
    <row r="4" spans="1:8" x14ac:dyDescent="0.3">
      <c r="A4" t="s">
        <v>134</v>
      </c>
      <c r="B4" t="s">
        <v>135</v>
      </c>
    </row>
    <row r="5" spans="1:8" x14ac:dyDescent="0.3">
      <c r="A5" t="s">
        <v>136</v>
      </c>
      <c r="B5">
        <v>-4.7155209999999999</v>
      </c>
    </row>
    <row r="6" spans="1:8" x14ac:dyDescent="0.3">
      <c r="A6" t="s">
        <v>137</v>
      </c>
      <c r="B6">
        <v>39.414672000000003</v>
      </c>
    </row>
    <row r="7" spans="1:8" x14ac:dyDescent="0.3">
      <c r="A7" t="s">
        <v>138</v>
      </c>
      <c r="B7">
        <v>-138.43551299999999</v>
      </c>
    </row>
    <row r="8" spans="1:8" x14ac:dyDescent="0.3">
      <c r="A8" t="s">
        <v>139</v>
      </c>
      <c r="B8">
        <v>39.603214000000001</v>
      </c>
    </row>
    <row r="10" spans="1:8" x14ac:dyDescent="0.3">
      <c r="A10" t="s">
        <v>140</v>
      </c>
      <c r="B10" t="s">
        <v>141</v>
      </c>
    </row>
    <row r="11" spans="1:8" x14ac:dyDescent="0.3">
      <c r="A11" t="s">
        <v>142</v>
      </c>
      <c r="B11">
        <v>4913.5522000000001</v>
      </c>
    </row>
    <row r="12" spans="1:8" x14ac:dyDescent="0.3">
      <c r="A12" t="s">
        <v>143</v>
      </c>
      <c r="B12">
        <v>-405.30759999999998</v>
      </c>
    </row>
    <row r="13" spans="1:8" x14ac:dyDescent="0.3">
      <c r="A13" t="s">
        <v>144</v>
      </c>
      <c r="B13">
        <v>4051.8598000000002</v>
      </c>
    </row>
    <row r="14" spans="1:8" x14ac:dyDescent="0.3">
      <c r="A14" t="s">
        <v>145</v>
      </c>
      <c r="B14">
        <v>-3688.8524000000002</v>
      </c>
    </row>
    <row r="15" spans="1:8" x14ac:dyDescent="0.3">
      <c r="A15" t="s">
        <v>146</v>
      </c>
      <c r="B15">
        <v>-3271.03</v>
      </c>
    </row>
    <row r="16" spans="1:8" x14ac:dyDescent="0.3">
      <c r="A16" t="s">
        <v>147</v>
      </c>
      <c r="B16">
        <v>4051.8598000000002</v>
      </c>
    </row>
    <row r="17" spans="1:2" x14ac:dyDescent="0.3">
      <c r="A17" t="s">
        <v>148</v>
      </c>
      <c r="B17">
        <v>6381.6013999999996</v>
      </c>
    </row>
    <row r="18" spans="1:2" x14ac:dyDescent="0.3">
      <c r="A18" t="s">
        <v>149</v>
      </c>
      <c r="B18">
        <v>12.1112</v>
      </c>
    </row>
    <row r="20" spans="1:2" x14ac:dyDescent="0.3">
      <c r="A20" t="s">
        <v>150</v>
      </c>
      <c r="B20" t="s">
        <v>151</v>
      </c>
    </row>
    <row r="21" spans="1:2" x14ac:dyDescent="0.3">
      <c r="A21" t="s">
        <v>152</v>
      </c>
      <c r="B21">
        <v>-4.4020959999999998E-2</v>
      </c>
    </row>
    <row r="22" spans="1:2" x14ac:dyDescent="0.3">
      <c r="A22" t="s">
        <v>153</v>
      </c>
      <c r="B22">
        <v>0.53447283000000001</v>
      </c>
    </row>
    <row r="23" spans="1:2" x14ac:dyDescent="0.3">
      <c r="A23" t="s">
        <v>154</v>
      </c>
      <c r="B23">
        <v>0.10613423</v>
      </c>
    </row>
    <row r="24" spans="1:2" x14ac:dyDescent="0.3">
      <c r="A24" t="s">
        <v>155</v>
      </c>
      <c r="B24">
        <v>0.17817457</v>
      </c>
    </row>
    <row r="25" spans="1:2" x14ac:dyDescent="0.3">
      <c r="A25" t="s">
        <v>156</v>
      </c>
      <c r="B25">
        <v>-6.8582229999999994E-2</v>
      </c>
    </row>
    <row r="26" spans="1:2" x14ac:dyDescent="0.3">
      <c r="A26" t="s">
        <v>157</v>
      </c>
      <c r="B26">
        <v>0.10613423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Information for Table</vt:lpstr>
      <vt:lpstr>Stars-Photo 1</vt:lpstr>
      <vt:lpstr>Stars-Photo 2</vt:lpstr>
      <vt:lpstr>output-photo 1</vt:lpstr>
      <vt:lpstr>output-photo 2</vt:lpstr>
      <vt:lpstr>Starlink Dimensions</vt:lpstr>
      <vt:lpstr>ACA536-ph1</vt:lpstr>
      <vt:lpstr>ACA536-ph2</vt:lpstr>
      <vt:lpstr>ACA536-with alt error-ph1</vt:lpstr>
      <vt:lpstr>ACA536-with alt error-ph2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Buettner</cp:lastModifiedBy>
  <dcterms:created xsi:type="dcterms:W3CDTF">2024-01-23T00:31:27Z</dcterms:created>
  <dcterms:modified xsi:type="dcterms:W3CDTF">2024-02-15T04:07:08Z</dcterms:modified>
</cp:coreProperties>
</file>