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373867_live_warwick_ac_uk/Documents/Warwick/Modules/PO12Q/Seminars/PO12Q_Seminar_Week 7/"/>
    </mc:Choice>
  </mc:AlternateContent>
  <xr:revisionPtr revIDLastSave="244" documentId="11_144A03E2ACE44B6A332A7933CA070F099E6AD964" xr6:coauthVersionLast="47" xr6:coauthVersionMax="47" xr10:uidLastSave="{5B2B627D-A81D-7745-9D77-7EB3AE970B69}"/>
  <bookViews>
    <workbookView xWindow="940" yWindow="500" windowWidth="2782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0" i="1"/>
  <c r="N18" i="1"/>
  <c r="N17" i="1"/>
  <c r="N14" i="1"/>
  <c r="N3" i="1"/>
  <c r="N4" i="1"/>
  <c r="N5" i="1"/>
  <c r="N6" i="1"/>
  <c r="N7" i="1"/>
  <c r="N8" i="1"/>
  <c r="N9" i="1"/>
  <c r="N10" i="1"/>
  <c r="N11" i="1"/>
  <c r="N2" i="1"/>
  <c r="K17" i="1"/>
  <c r="L2" i="1"/>
  <c r="I2" i="1"/>
  <c r="K16" i="1"/>
  <c r="I3" i="1" l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M2" i="1"/>
  <c r="M14" i="1" l="1"/>
  <c r="C13" i="1"/>
  <c r="D6" i="1" s="1"/>
  <c r="B13" i="1"/>
  <c r="F4" i="1" s="1"/>
  <c r="G4" i="1" s="1"/>
  <c r="J10" i="1" l="1"/>
  <c r="K10" i="1" s="1"/>
  <c r="J6" i="1"/>
  <c r="K6" i="1" s="1"/>
  <c r="J9" i="1"/>
  <c r="K9" i="1" s="1"/>
  <c r="J5" i="1"/>
  <c r="K5" i="1" s="1"/>
  <c r="J2" i="1"/>
  <c r="K2" i="1" s="1"/>
  <c r="J8" i="1"/>
  <c r="K8" i="1" s="1"/>
  <c r="J4" i="1"/>
  <c r="K4" i="1" s="1"/>
  <c r="J11" i="1"/>
  <c r="K11" i="1" s="1"/>
  <c r="J7" i="1"/>
  <c r="K7" i="1" s="1"/>
  <c r="J3" i="1"/>
  <c r="K3" i="1" s="1"/>
  <c r="E6" i="1"/>
  <c r="K14" i="1"/>
  <c r="D9" i="1"/>
  <c r="D5" i="1"/>
  <c r="F11" i="1"/>
  <c r="G11" i="1" s="1"/>
  <c r="F7" i="1"/>
  <c r="G7" i="1" s="1"/>
  <c r="F3" i="1"/>
  <c r="G3" i="1" s="1"/>
  <c r="D7" i="1"/>
  <c r="F9" i="1"/>
  <c r="G9" i="1" s="1"/>
  <c r="D2" i="1"/>
  <c r="D8" i="1"/>
  <c r="D4" i="1"/>
  <c r="F10" i="1"/>
  <c r="G10" i="1" s="1"/>
  <c r="F6" i="1"/>
  <c r="G6" i="1" s="1"/>
  <c r="D11" i="1"/>
  <c r="D3" i="1"/>
  <c r="F5" i="1"/>
  <c r="G5" i="1" s="1"/>
  <c r="D10" i="1"/>
  <c r="F2" i="1"/>
  <c r="F8" i="1"/>
  <c r="G8" i="1" s="1"/>
  <c r="G2" i="1" l="1"/>
  <c r="G14" i="1" s="1"/>
  <c r="F14" i="1"/>
  <c r="E10" i="1"/>
  <c r="H10" i="1"/>
  <c r="H6" i="1"/>
  <c r="E11" i="1"/>
  <c r="H11" i="1"/>
  <c r="E8" i="1"/>
  <c r="H8" i="1"/>
  <c r="E9" i="1"/>
  <c r="H9" i="1"/>
  <c r="E2" i="1"/>
  <c r="H2" i="1"/>
  <c r="D14" i="1"/>
  <c r="E3" i="1"/>
  <c r="H3" i="1"/>
  <c r="E4" i="1"/>
  <c r="H4" i="1"/>
  <c r="E7" i="1"/>
  <c r="H7" i="1"/>
  <c r="E5" i="1"/>
  <c r="H5" i="1"/>
  <c r="H14" i="1" l="1"/>
  <c r="E14" i="1"/>
</calcChain>
</file>

<file path=xl/sharedStrings.xml><?xml version="1.0" encoding="utf-8"?>
<sst xmlns="http://schemas.openxmlformats.org/spreadsheetml/2006/main" count="8" uniqueCount="8">
  <si>
    <t>i</t>
  </si>
  <si>
    <t>age (x)</t>
  </si>
  <si>
    <t>income (y)</t>
  </si>
  <si>
    <t>MEAN</t>
  </si>
  <si>
    <t>SUM</t>
  </si>
  <si>
    <t>ESS:</t>
  </si>
  <si>
    <t>RSS:</t>
  </si>
  <si>
    <t>TSS: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</si>
</sst>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/>
    <xf numFmtId="2" fontId="0" fillId="0" borderId="3" xfId="0" applyNumberFormat="1" applyBorder="1" applyAlignment="1">
      <alignment horizontal="left" indent="6"/>
    </xf>
    <xf numFmtId="2" fontId="0" fillId="0" borderId="0" xfId="0" applyNumberFormat="1" applyAlignment="1">
      <alignment horizontal="left" indent="6"/>
    </xf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1" fillId="0" borderId="0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312207</xdr:colOff>
      <xdr:row>16</xdr:row>
      <xdr:rowOff>14763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6026D5-33AB-02FB-2958-1D4C6C593307}"/>
                </a:ext>
              </a:extLst>
            </xdr:cNvPr>
            <xdr:cNvSpPr txBox="1"/>
          </xdr:nvSpPr>
          <xdr:spPr>
            <a:xfrm>
              <a:off x="11217274" y="3265963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acc>
                        <m:accPr>
                          <m:chr m:val="̂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</m:acc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6026D5-33AB-02FB-2958-1D4C6C593307}"/>
                </a:ext>
              </a:extLst>
            </xdr:cNvPr>
            <xdr:cNvSpPr txBox="1"/>
          </xdr:nvSpPr>
          <xdr:spPr>
            <a:xfrm>
              <a:off x="11217274" y="3265963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313267</xdr:colOff>
      <xdr:row>17</xdr:row>
      <xdr:rowOff>8467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313AE1-31DC-FD4D-BF95-E1CBE4FEE3F4}"/>
                </a:ext>
              </a:extLst>
            </xdr:cNvPr>
            <xdr:cNvSpPr txBox="1"/>
          </xdr:nvSpPr>
          <xdr:spPr>
            <a:xfrm>
              <a:off x="11218334" y="346286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</m:acc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313AE1-31DC-FD4D-BF95-E1CBE4FEE3F4}"/>
                </a:ext>
              </a:extLst>
            </xdr:cNvPr>
            <xdr:cNvSpPr txBox="1"/>
          </xdr:nvSpPr>
          <xdr:spPr>
            <a:xfrm>
              <a:off x="11218334" y="346286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312207</xdr:colOff>
      <xdr:row>19</xdr:row>
      <xdr:rowOff>6296</xdr:rowOff>
    </xdr:from>
    <xdr:ext cx="429092" cy="1849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68B1DD-7634-9349-8D2A-33DC3091E770}"/>
                </a:ext>
              </a:extLst>
            </xdr:cNvPr>
            <xdr:cNvSpPr txBox="1"/>
          </xdr:nvSpPr>
          <xdr:spPr>
            <a:xfrm>
              <a:off x="11200786" y="3816296"/>
              <a:ext cx="42909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68B1DD-7634-9349-8D2A-33DC3091E770}"/>
                </a:ext>
              </a:extLst>
            </xdr:cNvPr>
            <xdr:cNvSpPr txBox="1"/>
          </xdr:nvSpPr>
          <xdr:spPr>
            <a:xfrm>
              <a:off x="11200786" y="3816296"/>
              <a:ext cx="42909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(𝑠𝑒) ̂(𝛽 ̂_0)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310870</xdr:colOff>
      <xdr:row>19</xdr:row>
      <xdr:rowOff>198801</xdr:rowOff>
    </xdr:from>
    <xdr:ext cx="425822" cy="1849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106455-7AB5-214F-A4A5-5CADFAC6112B}"/>
                </a:ext>
              </a:extLst>
            </xdr:cNvPr>
            <xdr:cNvSpPr txBox="1"/>
          </xdr:nvSpPr>
          <xdr:spPr>
            <a:xfrm>
              <a:off x="11199449" y="4008801"/>
              <a:ext cx="42582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106455-7AB5-214F-A4A5-5CADFAC6112B}"/>
                </a:ext>
              </a:extLst>
            </xdr:cNvPr>
            <xdr:cNvSpPr txBox="1"/>
          </xdr:nvSpPr>
          <xdr:spPr>
            <a:xfrm>
              <a:off x="11199449" y="4008801"/>
              <a:ext cx="42582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(𝑠𝑒) ̂(𝛽 ̂_1)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541421</xdr:colOff>
      <xdr:row>15</xdr:row>
      <xdr:rowOff>23452</xdr:rowOff>
    </xdr:from>
    <xdr:ext cx="58346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E3BFA7C-ADDB-03A9-DC00-D69AA9CFD392}"/>
                </a:ext>
              </a:extLst>
            </xdr:cNvPr>
            <xdr:cNvSpPr txBox="1"/>
          </xdr:nvSpPr>
          <xdr:spPr>
            <a:xfrm>
              <a:off x="8402053" y="3031347"/>
              <a:ext cx="5834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E3BFA7C-ADDB-03A9-DC00-D69AA9CFD392}"/>
                </a:ext>
              </a:extLst>
            </xdr:cNvPr>
            <xdr:cNvSpPr txBox="1"/>
          </xdr:nvSpPr>
          <xdr:spPr>
            <a:xfrm>
              <a:off x="8402053" y="3031347"/>
              <a:ext cx="5834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131010</xdr:colOff>
      <xdr:row>0</xdr:row>
      <xdr:rowOff>20721</xdr:rowOff>
    </xdr:from>
    <xdr:ext cx="4247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A2270BC-4CD6-E43F-08CD-0DD10572B6E1}"/>
                </a:ext>
              </a:extLst>
            </xdr:cNvPr>
            <xdr:cNvSpPr txBox="1"/>
          </xdr:nvSpPr>
          <xdr:spPr>
            <a:xfrm>
              <a:off x="2617536" y="20721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A2270BC-4CD6-E43F-08CD-0DD10572B6E1}"/>
                </a:ext>
              </a:extLst>
            </xdr:cNvPr>
            <xdr:cNvSpPr txBox="1"/>
          </xdr:nvSpPr>
          <xdr:spPr>
            <a:xfrm>
              <a:off x="2617536" y="20721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 − 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64169</xdr:colOff>
      <xdr:row>0</xdr:row>
      <xdr:rowOff>14036</xdr:rowOff>
    </xdr:from>
    <xdr:ext cx="54521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DD1B0ED-9A44-5BDF-8D02-D45ED593ED8A}"/>
                </a:ext>
              </a:extLst>
            </xdr:cNvPr>
            <xdr:cNvSpPr txBox="1"/>
          </xdr:nvSpPr>
          <xdr:spPr>
            <a:xfrm>
              <a:off x="3199064" y="14036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DD1B0ED-9A44-5BDF-8D02-D45ED593ED8A}"/>
                </a:ext>
              </a:extLst>
            </xdr:cNvPr>
            <xdr:cNvSpPr txBox="1"/>
          </xdr:nvSpPr>
          <xdr:spPr>
            <a:xfrm>
              <a:off x="3199064" y="14036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(𝑦−𝑦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93579</xdr:colOff>
      <xdr:row>0</xdr:row>
      <xdr:rowOff>20054</xdr:rowOff>
    </xdr:from>
    <xdr:ext cx="3079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C918C28-DA03-AE4E-BE98-A72E3AB55C12}"/>
                </a:ext>
              </a:extLst>
            </xdr:cNvPr>
            <xdr:cNvSpPr txBox="1"/>
          </xdr:nvSpPr>
          <xdr:spPr>
            <a:xfrm>
              <a:off x="3850105" y="20054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−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C918C28-DA03-AE4E-BE98-A72E3AB55C12}"/>
                </a:ext>
              </a:extLst>
            </xdr:cNvPr>
            <xdr:cNvSpPr txBox="1"/>
          </xdr:nvSpPr>
          <xdr:spPr>
            <a:xfrm>
              <a:off x="3850105" y="20054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:r>
                <a:rPr lang="en-US" sz="1100" b="0" i="0">
                  <a:latin typeface="Cambria Math" panose="02040503050406030204" pitchFamily="18" charset="0"/>
                </a:rPr>
                <a:t> − 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40105</xdr:colOff>
      <xdr:row>0</xdr:row>
      <xdr:rowOff>20052</xdr:rowOff>
    </xdr:from>
    <xdr:ext cx="54123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4AEAC7C-DB93-0740-B415-6F17DB06C19B}"/>
                </a:ext>
              </a:extLst>
            </xdr:cNvPr>
            <xdr:cNvSpPr txBox="1"/>
          </xdr:nvSpPr>
          <xdr:spPr>
            <a:xfrm>
              <a:off x="4277894" y="20052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4AEAC7C-DB93-0740-B415-6F17DB06C19B}"/>
                </a:ext>
              </a:extLst>
            </xdr:cNvPr>
            <xdr:cNvSpPr txBox="1"/>
          </xdr:nvSpPr>
          <xdr:spPr>
            <a:xfrm>
              <a:off x="4277894" y="20052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(𝑥−𝑥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9358</xdr:colOff>
      <xdr:row>0</xdr:row>
      <xdr:rowOff>6016</xdr:rowOff>
    </xdr:from>
    <xdr:ext cx="1047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FBD4E54-4A38-AD42-AE1C-A8CBD346C94C}"/>
                </a:ext>
              </a:extLst>
            </xdr:cNvPr>
            <xdr:cNvSpPr txBox="1"/>
          </xdr:nvSpPr>
          <xdr:spPr>
            <a:xfrm>
              <a:off x="5811253" y="6016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FBD4E54-4A38-AD42-AE1C-A8CBD346C94C}"/>
                </a:ext>
              </a:extLst>
            </xdr:cNvPr>
            <xdr:cNvSpPr txBox="1"/>
          </xdr:nvSpPr>
          <xdr:spPr>
            <a:xfrm>
              <a:off x="5811253" y="6016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 − 𝑦 ̅)(𝑥 − 𝑥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83825</xdr:colOff>
      <xdr:row>0</xdr:row>
      <xdr:rowOff>7352</xdr:rowOff>
    </xdr:from>
    <xdr:ext cx="3372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BC1347D-D94F-BDA5-0AC4-C68607567091}"/>
                </a:ext>
              </a:extLst>
            </xdr:cNvPr>
            <xdr:cNvSpPr txBox="1"/>
          </xdr:nvSpPr>
          <xdr:spPr>
            <a:xfrm flipH="1">
              <a:off x="6026088" y="7352"/>
              <a:ext cx="3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BC1347D-D94F-BDA5-0AC4-C68607567091}"/>
                </a:ext>
              </a:extLst>
            </xdr:cNvPr>
            <xdr:cNvSpPr txBox="1"/>
          </xdr:nvSpPr>
          <xdr:spPr>
            <a:xfrm flipH="1">
              <a:off x="6026088" y="7352"/>
              <a:ext cx="3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40104</xdr:colOff>
      <xdr:row>0</xdr:row>
      <xdr:rowOff>6684</xdr:rowOff>
    </xdr:from>
    <xdr:ext cx="434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EF3175-1C00-8C4A-8872-8F4480EF826E}"/>
                </a:ext>
              </a:extLst>
            </xdr:cNvPr>
            <xdr:cNvSpPr txBox="1"/>
          </xdr:nvSpPr>
          <xdr:spPr>
            <a:xfrm flipH="1">
              <a:off x="6530472" y="668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EF3175-1C00-8C4A-8872-8F4480EF826E}"/>
                </a:ext>
              </a:extLst>
            </xdr:cNvPr>
            <xdr:cNvSpPr txBox="1"/>
          </xdr:nvSpPr>
          <xdr:spPr>
            <a:xfrm flipH="1">
              <a:off x="6530472" y="668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̂  − 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217904</xdr:colOff>
      <xdr:row>0</xdr:row>
      <xdr:rowOff>14037</xdr:rowOff>
    </xdr:from>
    <xdr:ext cx="60728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35B33F5-7122-A052-8F00-1AF5B1173813}"/>
                </a:ext>
              </a:extLst>
            </xdr:cNvPr>
            <xdr:cNvSpPr txBox="1"/>
          </xdr:nvSpPr>
          <xdr:spPr>
            <a:xfrm>
              <a:off x="7256378" y="14037"/>
              <a:ext cx="6072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35B33F5-7122-A052-8F00-1AF5B1173813}"/>
                </a:ext>
              </a:extLst>
            </xdr:cNvPr>
            <xdr:cNvSpPr txBox="1"/>
          </xdr:nvSpPr>
          <xdr:spPr>
            <a:xfrm>
              <a:off x="7256378" y="14037"/>
              <a:ext cx="6072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 ̂  − 𝑦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58819</xdr:colOff>
      <xdr:row>0</xdr:row>
      <xdr:rowOff>6684</xdr:rowOff>
    </xdr:from>
    <xdr:ext cx="434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C5F6F82-8E7A-F049-B34E-3CE05D870568}"/>
                </a:ext>
              </a:extLst>
            </xdr:cNvPr>
            <xdr:cNvSpPr txBox="1"/>
          </xdr:nvSpPr>
          <xdr:spPr>
            <a:xfrm flipH="1">
              <a:off x="8140030" y="668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C5F6F82-8E7A-F049-B34E-3CE05D870568}"/>
                </a:ext>
              </a:extLst>
            </xdr:cNvPr>
            <xdr:cNvSpPr txBox="1"/>
          </xdr:nvSpPr>
          <xdr:spPr>
            <a:xfrm flipH="1">
              <a:off x="8140030" y="668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 − 𝑦 ̂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97589</xdr:colOff>
      <xdr:row>0</xdr:row>
      <xdr:rowOff>14037</xdr:rowOff>
    </xdr:from>
    <xdr:ext cx="607281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EBB204A-6932-D6DC-3D37-F38B3B40A3B6}"/>
                </a:ext>
              </a:extLst>
            </xdr:cNvPr>
            <xdr:cNvSpPr txBox="1"/>
          </xdr:nvSpPr>
          <xdr:spPr>
            <a:xfrm>
              <a:off x="8700168" y="14037"/>
              <a:ext cx="607281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EBB204A-6932-D6DC-3D37-F38B3B40A3B6}"/>
                </a:ext>
              </a:extLst>
            </xdr:cNvPr>
            <xdr:cNvSpPr txBox="1"/>
          </xdr:nvSpPr>
          <xdr:spPr>
            <a:xfrm>
              <a:off x="8700168" y="14037"/>
              <a:ext cx="607281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 − 𝑦 ̂)〗^2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224588</xdr:colOff>
      <xdr:row>0</xdr:row>
      <xdr:rowOff>26736</xdr:rowOff>
    </xdr:from>
    <xdr:ext cx="176464" cy="1737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AF76C4E-94A8-469F-E3B5-3EF10900E398}"/>
                </a:ext>
              </a:extLst>
            </xdr:cNvPr>
            <xdr:cNvSpPr txBox="1"/>
          </xdr:nvSpPr>
          <xdr:spPr>
            <a:xfrm>
              <a:off x="9656009" y="26736"/>
              <a:ext cx="176464" cy="173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AF76C4E-94A8-469F-E3B5-3EF10900E398}"/>
                </a:ext>
              </a:extLst>
            </xdr:cNvPr>
            <xdr:cNvSpPr txBox="1"/>
          </xdr:nvSpPr>
          <xdr:spPr>
            <a:xfrm>
              <a:off x="9656009" y="26736"/>
              <a:ext cx="176464" cy="173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="190" zoomScaleNormal="190" workbookViewId="0">
      <selection activeCell="B15" sqref="B15"/>
    </sheetView>
  </sheetViews>
  <sheetFormatPr baseColWidth="10" defaultRowHeight="16" x14ac:dyDescent="0.2"/>
  <cols>
    <col min="1" max="3" width="10.83203125" style="1"/>
    <col min="4" max="4" width="8.5" customWidth="1"/>
    <col min="5" max="5" width="8.1640625" customWidth="1"/>
    <col min="6" max="6" width="6.33203125" customWidth="1"/>
    <col min="7" max="7" width="8.33203125" customWidth="1"/>
    <col min="8" max="8" width="14" customWidth="1"/>
    <col min="9" max="10" width="7.1640625" bestFit="1" customWidth="1"/>
    <col min="11" max="11" width="13.6640625" bestFit="1" customWidth="1"/>
    <col min="12" max="12" width="6.83203125" bestFit="1" customWidth="1"/>
    <col min="14" max="14" width="8.832031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>
        <v>1</v>
      </c>
      <c r="B2" s="3">
        <v>22</v>
      </c>
      <c r="C2" s="3">
        <v>700</v>
      </c>
      <c r="D2" s="4">
        <f>C2-$C$13</f>
        <v>-795</v>
      </c>
      <c r="E2" s="4">
        <f>D2^2</f>
        <v>632025</v>
      </c>
      <c r="F2" s="4">
        <f>B2-$B$13</f>
        <v>-17</v>
      </c>
      <c r="G2" s="4">
        <f>F2^2</f>
        <v>289</v>
      </c>
      <c r="H2" s="4">
        <f>D2*F2</f>
        <v>13515</v>
      </c>
      <c r="I2" s="4">
        <f>-53.1+39.7*B2</f>
        <v>820.30000000000007</v>
      </c>
      <c r="J2" s="4">
        <f>I2-$C$13</f>
        <v>-674.69999999999993</v>
      </c>
      <c r="K2" s="4">
        <f>J2^2</f>
        <v>455220.08999999991</v>
      </c>
      <c r="L2" s="4">
        <f>C2-I2</f>
        <v>-120.30000000000007</v>
      </c>
      <c r="M2" s="4">
        <f>L2^2</f>
        <v>14472.090000000017</v>
      </c>
      <c r="N2" s="4">
        <f>B2^2</f>
        <v>484</v>
      </c>
    </row>
    <row r="3" spans="1:14" x14ac:dyDescent="0.2">
      <c r="A3" s="3">
        <v>2</v>
      </c>
      <c r="B3" s="3">
        <v>19</v>
      </c>
      <c r="C3" s="3">
        <v>650</v>
      </c>
      <c r="D3" s="4">
        <f t="shared" ref="D3:D11" si="0">C3-$C$13</f>
        <v>-845</v>
      </c>
      <c r="E3" s="4">
        <f t="shared" ref="E3:E11" si="1">D3^2</f>
        <v>714025</v>
      </c>
      <c r="F3" s="4">
        <f t="shared" ref="F3:F11" si="2">B3-$B$13</f>
        <v>-20</v>
      </c>
      <c r="G3" s="4">
        <f t="shared" ref="G3:G11" si="3">F3^2</f>
        <v>400</v>
      </c>
      <c r="H3" s="4">
        <f t="shared" ref="H3:H11" si="4">D3*F3</f>
        <v>16900</v>
      </c>
      <c r="I3" s="4">
        <f t="shared" ref="I3:I11" si="5">-53.1+39.7*B3</f>
        <v>701.2</v>
      </c>
      <c r="J3" s="4">
        <f t="shared" ref="J3:J11" si="6">I3-$C$13</f>
        <v>-793.8</v>
      </c>
      <c r="K3" s="4">
        <f t="shared" ref="K3:K11" si="7">J3^2</f>
        <v>630118.43999999994</v>
      </c>
      <c r="L3" s="4">
        <f t="shared" ref="L3:L11" si="8">C3-I3</f>
        <v>-51.200000000000045</v>
      </c>
      <c r="M3" s="4">
        <f t="shared" ref="M3:M11" si="9">L3^2</f>
        <v>2621.4400000000046</v>
      </c>
      <c r="N3" s="4">
        <f t="shared" ref="N3:N11" si="10">B3^2</f>
        <v>361</v>
      </c>
    </row>
    <row r="4" spans="1:14" x14ac:dyDescent="0.2">
      <c r="A4" s="3">
        <v>3</v>
      </c>
      <c r="B4" s="3">
        <v>56</v>
      </c>
      <c r="C4" s="3">
        <v>2300</v>
      </c>
      <c r="D4" s="4">
        <f t="shared" si="0"/>
        <v>805</v>
      </c>
      <c r="E4" s="4">
        <f t="shared" si="1"/>
        <v>648025</v>
      </c>
      <c r="F4" s="4">
        <f t="shared" si="2"/>
        <v>17</v>
      </c>
      <c r="G4" s="4">
        <f t="shared" si="3"/>
        <v>289</v>
      </c>
      <c r="H4" s="4">
        <f t="shared" si="4"/>
        <v>13685</v>
      </c>
      <c r="I4" s="4">
        <f t="shared" si="5"/>
        <v>2170.1000000000004</v>
      </c>
      <c r="J4" s="4">
        <f t="shared" si="6"/>
        <v>675.10000000000036</v>
      </c>
      <c r="K4" s="4">
        <f t="shared" si="7"/>
        <v>455760.01000000047</v>
      </c>
      <c r="L4" s="4">
        <f t="shared" si="8"/>
        <v>129.89999999999964</v>
      </c>
      <c r="M4" s="4">
        <f t="shared" si="9"/>
        <v>16874.009999999904</v>
      </c>
      <c r="N4" s="4">
        <f t="shared" si="10"/>
        <v>3136</v>
      </c>
    </row>
    <row r="5" spans="1:14" x14ac:dyDescent="0.2">
      <c r="A5" s="3">
        <v>4</v>
      </c>
      <c r="B5" s="3">
        <v>45</v>
      </c>
      <c r="C5" s="3">
        <v>1900</v>
      </c>
      <c r="D5" s="4">
        <f t="shared" si="0"/>
        <v>405</v>
      </c>
      <c r="E5" s="4">
        <f t="shared" si="1"/>
        <v>164025</v>
      </c>
      <c r="F5" s="4">
        <f t="shared" si="2"/>
        <v>6</v>
      </c>
      <c r="G5" s="4">
        <f t="shared" si="3"/>
        <v>36</v>
      </c>
      <c r="H5" s="4">
        <f t="shared" si="4"/>
        <v>2430</v>
      </c>
      <c r="I5" s="4">
        <f t="shared" si="5"/>
        <v>1733.4000000000003</v>
      </c>
      <c r="J5" s="4">
        <f t="shared" si="6"/>
        <v>238.40000000000032</v>
      </c>
      <c r="K5" s="4">
        <f t="shared" si="7"/>
        <v>56834.56000000015</v>
      </c>
      <c r="L5" s="4">
        <f t="shared" si="8"/>
        <v>166.59999999999968</v>
      </c>
      <c r="M5" s="4">
        <f t="shared" si="9"/>
        <v>27755.559999999892</v>
      </c>
      <c r="N5" s="4">
        <f t="shared" si="10"/>
        <v>2025</v>
      </c>
    </row>
    <row r="6" spans="1:14" x14ac:dyDescent="0.2">
      <c r="A6" s="3">
        <v>5</v>
      </c>
      <c r="B6" s="3">
        <v>37</v>
      </c>
      <c r="C6" s="3">
        <v>2000</v>
      </c>
      <c r="D6" s="4">
        <f t="shared" si="0"/>
        <v>505</v>
      </c>
      <c r="E6" s="4">
        <f t="shared" si="1"/>
        <v>255025</v>
      </c>
      <c r="F6" s="4">
        <f t="shared" si="2"/>
        <v>-2</v>
      </c>
      <c r="G6" s="4">
        <f t="shared" si="3"/>
        <v>4</v>
      </c>
      <c r="H6" s="4">
        <f t="shared" si="4"/>
        <v>-1010</v>
      </c>
      <c r="I6" s="4">
        <f t="shared" si="5"/>
        <v>1415.8000000000002</v>
      </c>
      <c r="J6" s="4">
        <f t="shared" si="6"/>
        <v>-79.199999999999818</v>
      </c>
      <c r="K6" s="4">
        <f t="shared" si="7"/>
        <v>6272.6399999999712</v>
      </c>
      <c r="L6" s="4">
        <f t="shared" si="8"/>
        <v>584.19999999999982</v>
      </c>
      <c r="M6" s="4">
        <f t="shared" si="9"/>
        <v>341289.63999999978</v>
      </c>
      <c r="N6" s="4">
        <f t="shared" si="10"/>
        <v>1369</v>
      </c>
    </row>
    <row r="7" spans="1:14" x14ac:dyDescent="0.2">
      <c r="A7" s="3">
        <v>6</v>
      </c>
      <c r="B7" s="3">
        <v>23</v>
      </c>
      <c r="C7" s="3">
        <v>900</v>
      </c>
      <c r="D7" s="4">
        <f t="shared" si="0"/>
        <v>-595</v>
      </c>
      <c r="E7" s="4">
        <f t="shared" si="1"/>
        <v>354025</v>
      </c>
      <c r="F7" s="4">
        <f t="shared" si="2"/>
        <v>-16</v>
      </c>
      <c r="G7" s="4">
        <f t="shared" si="3"/>
        <v>256</v>
      </c>
      <c r="H7" s="4">
        <f t="shared" si="4"/>
        <v>9520</v>
      </c>
      <c r="I7" s="4">
        <f t="shared" si="5"/>
        <v>860</v>
      </c>
      <c r="J7" s="4">
        <f t="shared" si="6"/>
        <v>-635</v>
      </c>
      <c r="K7" s="4">
        <f t="shared" si="7"/>
        <v>403225</v>
      </c>
      <c r="L7" s="4">
        <f t="shared" si="8"/>
        <v>40</v>
      </c>
      <c r="M7" s="4">
        <f t="shared" si="9"/>
        <v>1600</v>
      </c>
      <c r="N7" s="4">
        <f t="shared" si="10"/>
        <v>529</v>
      </c>
    </row>
    <row r="8" spans="1:14" x14ac:dyDescent="0.2">
      <c r="A8" s="3">
        <v>7</v>
      </c>
      <c r="B8" s="3">
        <v>32</v>
      </c>
      <c r="C8" s="3">
        <v>1000</v>
      </c>
      <c r="D8" s="4">
        <f t="shared" si="0"/>
        <v>-495</v>
      </c>
      <c r="E8" s="4">
        <f t="shared" si="1"/>
        <v>245025</v>
      </c>
      <c r="F8" s="4">
        <f t="shared" si="2"/>
        <v>-7</v>
      </c>
      <c r="G8" s="4">
        <f t="shared" si="3"/>
        <v>49</v>
      </c>
      <c r="H8" s="4">
        <f t="shared" si="4"/>
        <v>3465</v>
      </c>
      <c r="I8" s="4">
        <f t="shared" si="5"/>
        <v>1217.3000000000002</v>
      </c>
      <c r="J8" s="4">
        <f t="shared" si="6"/>
        <v>-277.69999999999982</v>
      </c>
      <c r="K8" s="4">
        <f t="shared" si="7"/>
        <v>77117.289999999892</v>
      </c>
      <c r="L8" s="4">
        <f t="shared" si="8"/>
        <v>-217.30000000000018</v>
      </c>
      <c r="M8" s="4">
        <f t="shared" si="9"/>
        <v>47219.290000000081</v>
      </c>
      <c r="N8" s="4">
        <f t="shared" si="10"/>
        <v>1024</v>
      </c>
    </row>
    <row r="9" spans="1:14" x14ac:dyDescent="0.2">
      <c r="A9" s="3">
        <v>8</v>
      </c>
      <c r="B9" s="3">
        <v>65</v>
      </c>
      <c r="C9" s="3">
        <v>2500</v>
      </c>
      <c r="D9" s="4">
        <f t="shared" si="0"/>
        <v>1005</v>
      </c>
      <c r="E9" s="4">
        <f t="shared" si="1"/>
        <v>1010025</v>
      </c>
      <c r="F9" s="4">
        <f t="shared" si="2"/>
        <v>26</v>
      </c>
      <c r="G9" s="4">
        <f t="shared" si="3"/>
        <v>676</v>
      </c>
      <c r="H9" s="4">
        <f t="shared" si="4"/>
        <v>26130</v>
      </c>
      <c r="I9" s="4">
        <f t="shared" si="5"/>
        <v>2527.4</v>
      </c>
      <c r="J9" s="4">
        <f t="shared" si="6"/>
        <v>1032.4000000000001</v>
      </c>
      <c r="K9" s="4">
        <f t="shared" si="7"/>
        <v>1065849.7600000002</v>
      </c>
      <c r="L9" s="4">
        <f t="shared" si="8"/>
        <v>-27.400000000000091</v>
      </c>
      <c r="M9" s="4">
        <f t="shared" si="9"/>
        <v>750.76000000000499</v>
      </c>
      <c r="N9" s="4">
        <f t="shared" si="10"/>
        <v>4225</v>
      </c>
    </row>
    <row r="10" spans="1:14" x14ac:dyDescent="0.2">
      <c r="A10" s="3">
        <v>9</v>
      </c>
      <c r="B10" s="3">
        <v>43</v>
      </c>
      <c r="C10" s="3">
        <v>1800</v>
      </c>
      <c r="D10" s="4">
        <f t="shared" si="0"/>
        <v>305</v>
      </c>
      <c r="E10" s="4">
        <f t="shared" si="1"/>
        <v>93025</v>
      </c>
      <c r="F10" s="4">
        <f t="shared" si="2"/>
        <v>4</v>
      </c>
      <c r="G10" s="4">
        <f t="shared" si="3"/>
        <v>16</v>
      </c>
      <c r="H10" s="4">
        <f t="shared" si="4"/>
        <v>1220</v>
      </c>
      <c r="I10" s="4">
        <f t="shared" si="5"/>
        <v>1654.0000000000002</v>
      </c>
      <c r="J10" s="4">
        <f t="shared" si="6"/>
        <v>159.00000000000023</v>
      </c>
      <c r="K10" s="4">
        <f t="shared" si="7"/>
        <v>25281.000000000073</v>
      </c>
      <c r="L10" s="4">
        <f t="shared" si="8"/>
        <v>145.99999999999977</v>
      </c>
      <c r="M10" s="4">
        <f t="shared" si="9"/>
        <v>21315.999999999935</v>
      </c>
      <c r="N10" s="4">
        <f t="shared" si="10"/>
        <v>1849</v>
      </c>
    </row>
    <row r="11" spans="1:14" x14ac:dyDescent="0.2">
      <c r="A11" s="3">
        <v>10</v>
      </c>
      <c r="B11" s="3">
        <v>48</v>
      </c>
      <c r="C11" s="3">
        <v>1200</v>
      </c>
      <c r="D11" s="4">
        <f t="shared" si="0"/>
        <v>-295</v>
      </c>
      <c r="E11" s="4">
        <f t="shared" si="1"/>
        <v>87025</v>
      </c>
      <c r="F11" s="4">
        <f t="shared" si="2"/>
        <v>9</v>
      </c>
      <c r="G11" s="4">
        <f t="shared" si="3"/>
        <v>81</v>
      </c>
      <c r="H11" s="4">
        <f t="shared" si="4"/>
        <v>-2655</v>
      </c>
      <c r="I11" s="4">
        <f t="shared" si="5"/>
        <v>1852.5000000000002</v>
      </c>
      <c r="J11" s="4">
        <f t="shared" si="6"/>
        <v>357.50000000000023</v>
      </c>
      <c r="K11" s="4">
        <f t="shared" si="7"/>
        <v>127806.25000000016</v>
      </c>
      <c r="L11" s="4">
        <f t="shared" si="8"/>
        <v>-652.50000000000023</v>
      </c>
      <c r="M11" s="4">
        <f t="shared" si="9"/>
        <v>425756.25000000029</v>
      </c>
      <c r="N11" s="4">
        <f t="shared" si="10"/>
        <v>2304</v>
      </c>
    </row>
    <row r="13" spans="1:14" x14ac:dyDescent="0.2">
      <c r="A13" s="1" t="s">
        <v>3</v>
      </c>
      <c r="B13" s="1">
        <f>AVERAGE(B2:B11)</f>
        <v>39</v>
      </c>
      <c r="C13" s="1">
        <f>AVERAGE(C2:C11)</f>
        <v>1495</v>
      </c>
      <c r="E13" s="8" t="s">
        <v>7</v>
      </c>
    </row>
    <row r="14" spans="1:14" x14ac:dyDescent="0.2">
      <c r="A14" s="1" t="s">
        <v>4</v>
      </c>
      <c r="D14">
        <f>SUM(D2:D11)</f>
        <v>0</v>
      </c>
      <c r="E14" s="9">
        <f>SUM(E2:E11)</f>
        <v>4202250</v>
      </c>
      <c r="F14">
        <f t="shared" ref="F14:H14" si="11">SUM(F2:F11)</f>
        <v>0</v>
      </c>
      <c r="G14">
        <f t="shared" si="11"/>
        <v>2096</v>
      </c>
      <c r="H14">
        <f t="shared" si="11"/>
        <v>83200</v>
      </c>
      <c r="J14" s="5" t="s">
        <v>5</v>
      </c>
      <c r="K14" s="6">
        <f>SUM(K2:K11)</f>
        <v>3303485.04</v>
      </c>
      <c r="L14" s="7" t="s">
        <v>6</v>
      </c>
      <c r="M14" s="6">
        <f>SUM(M2:M11)</f>
        <v>899655.03999999992</v>
      </c>
      <c r="N14">
        <f>SUM(N2:N11)</f>
        <v>17306</v>
      </c>
    </row>
    <row r="16" spans="1:14" x14ac:dyDescent="0.2">
      <c r="D16" s="18"/>
      <c r="J16" s="5"/>
      <c r="K16" s="10">
        <f>K14/E14</f>
        <v>0.78612291986435834</v>
      </c>
    </row>
    <row r="17" spans="11:14" x14ac:dyDescent="0.2">
      <c r="K17" s="11">
        <f>1-M14/E14</f>
        <v>0.78591110952465937</v>
      </c>
      <c r="M17" s="12"/>
      <c r="N17" s="13">
        <f>M14/8</f>
        <v>112456.87999999999</v>
      </c>
    </row>
    <row r="18" spans="11:14" x14ac:dyDescent="0.2">
      <c r="M18" s="14"/>
      <c r="N18" s="15">
        <f>N17^0.5</f>
        <v>335.34591096358992</v>
      </c>
    </row>
    <row r="20" spans="11:14" x14ac:dyDescent="0.2">
      <c r="M20" s="12"/>
      <c r="N20" s="16">
        <f>N18/G14^0.5</f>
        <v>7.3248270698394933</v>
      </c>
    </row>
    <row r="21" spans="11:14" x14ac:dyDescent="0.2">
      <c r="M21" s="14"/>
      <c r="N21" s="17">
        <f>(N14/(10*G14))^0.5*N18</f>
        <v>304.71632763644988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Reiche</dc:creator>
  <cp:lastModifiedBy>Reiche, Florian</cp:lastModifiedBy>
  <dcterms:created xsi:type="dcterms:W3CDTF">2016-02-24T17:58:15Z</dcterms:created>
  <dcterms:modified xsi:type="dcterms:W3CDTF">2024-02-06T18:06:57Z</dcterms:modified>
</cp:coreProperties>
</file>