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Items\"/>
    </mc:Choice>
  </mc:AlternateContent>
  <xr:revisionPtr revIDLastSave="0" documentId="13_ncr:1_{B76F0A90-5667-43B2-9D64-FE9B49AF4E86}"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3" i="1" l="1"/>
  <c r="G3" i="1" s="1"/>
  <c r="F4" i="1"/>
  <c r="F5" i="1"/>
  <c r="G5" i="1"/>
  <c r="H5" i="1"/>
  <c r="I5" i="1" s="1"/>
  <c r="F6" i="1"/>
  <c r="F7" i="1"/>
  <c r="G7" i="1"/>
  <c r="M7" i="1" s="1"/>
  <c r="F8" i="1"/>
  <c r="G8" i="1" s="1"/>
  <c r="J8" i="1" s="1"/>
  <c r="H8" i="1"/>
  <c r="I8" i="1"/>
  <c r="M8" i="1"/>
  <c r="O8" i="1"/>
  <c r="F9" i="1"/>
  <c r="G9" i="1"/>
  <c r="M9" i="1" s="1"/>
  <c r="H9" i="1"/>
  <c r="I9" i="1"/>
  <c r="F10" i="1"/>
  <c r="G10" i="1" s="1"/>
  <c r="F11" i="1"/>
  <c r="G11" i="1" s="1"/>
  <c r="M11" i="1" s="1"/>
  <c r="F12" i="1"/>
  <c r="G12" i="1" s="1"/>
  <c r="J12" i="1" s="1"/>
  <c r="H12" i="1"/>
  <c r="I12" i="1"/>
  <c r="O12" i="1"/>
  <c r="F13" i="1"/>
  <c r="G13" i="1" s="1"/>
  <c r="F14" i="1"/>
  <c r="F15" i="1"/>
  <c r="G15" i="1" s="1"/>
  <c r="F16" i="1"/>
  <c r="G16" i="1" s="1"/>
  <c r="J16" i="1" s="1"/>
  <c r="H16" i="1"/>
  <c r="I16" i="1"/>
  <c r="O16" i="1"/>
  <c r="F17" i="1"/>
  <c r="G17" i="1"/>
  <c r="H17" i="1"/>
  <c r="I17" i="1"/>
  <c r="F18" i="1"/>
  <c r="F19" i="1"/>
  <c r="G19" i="1"/>
  <c r="F20" i="1"/>
  <c r="G20" i="1" s="1"/>
  <c r="H20" i="1"/>
  <c r="F21" i="1"/>
  <c r="G21" i="1"/>
  <c r="H21" i="1" s="1"/>
  <c r="F22" i="1"/>
  <c r="F23" i="1"/>
  <c r="G23" i="1"/>
  <c r="F24" i="1"/>
  <c r="G24" i="1" s="1"/>
  <c r="J24" i="1" s="1"/>
  <c r="H24" i="1"/>
  <c r="I24" i="1"/>
  <c r="M24" i="1"/>
  <c r="O24" i="1"/>
  <c r="F25" i="1"/>
  <c r="G25" i="1"/>
  <c r="H25" i="1"/>
  <c r="I25" i="1" s="1"/>
  <c r="M25" i="1"/>
  <c r="F26" i="1"/>
  <c r="F27" i="1"/>
  <c r="G27" i="1"/>
  <c r="F28" i="1"/>
  <c r="G28" i="1" s="1"/>
  <c r="H28" i="1"/>
  <c r="I28" i="1" s="1"/>
  <c r="M28" i="1"/>
  <c r="F29" i="1"/>
  <c r="G29" i="1"/>
  <c r="M29" i="1" s="1"/>
  <c r="H29" i="1"/>
  <c r="I29" i="1"/>
  <c r="F30" i="1"/>
  <c r="F31" i="1"/>
  <c r="G31" i="1"/>
  <c r="F32" i="1"/>
  <c r="G32" i="1" s="1"/>
  <c r="J32" i="1" s="1"/>
  <c r="H32" i="1"/>
  <c r="I32" i="1"/>
  <c r="N32" i="1"/>
  <c r="F33" i="1"/>
  <c r="G33" i="1"/>
  <c r="H33" i="1"/>
  <c r="I33" i="1" s="1"/>
  <c r="M33" i="1"/>
  <c r="F34" i="1"/>
  <c r="F35" i="1"/>
  <c r="G35" i="1"/>
  <c r="F36" i="1"/>
  <c r="G36" i="1" s="1"/>
  <c r="H36" i="1"/>
  <c r="I36" i="1" s="1"/>
  <c r="F37" i="1"/>
  <c r="G37" i="1"/>
  <c r="H37" i="1"/>
  <c r="I37" i="1"/>
  <c r="M37" i="1"/>
  <c r="F38" i="1"/>
  <c r="F39" i="1"/>
  <c r="G39" i="1" s="1"/>
  <c r="F40" i="1"/>
  <c r="G40" i="1" s="1"/>
  <c r="J40" i="1" s="1"/>
  <c r="H40" i="1"/>
  <c r="I40" i="1"/>
  <c r="N40" i="1"/>
  <c r="G2" i="1"/>
  <c r="O2" i="1" s="1"/>
  <c r="F2" i="1"/>
  <c r="J20" i="1" l="1"/>
  <c r="K20" i="1" s="1"/>
  <c r="O20" i="1"/>
  <c r="I20" i="1"/>
  <c r="I21" i="1"/>
  <c r="M21" i="1"/>
  <c r="H13" i="1"/>
  <c r="I13" i="1" s="1"/>
  <c r="G6" i="1"/>
  <c r="M6" i="1" s="1"/>
  <c r="J5" i="1"/>
  <c r="N5" i="1" s="1"/>
  <c r="M5" i="1"/>
  <c r="M39" i="1"/>
  <c r="M15" i="1"/>
  <c r="H35" i="1"/>
  <c r="I35" i="1"/>
  <c r="J28" i="1"/>
  <c r="H27" i="1"/>
  <c r="J27" i="1" s="1"/>
  <c r="I27" i="1"/>
  <c r="M23" i="1"/>
  <c r="O23" i="1"/>
  <c r="M35" i="1"/>
  <c r="J35" i="1"/>
  <c r="I34" i="1"/>
  <c r="G34" i="1"/>
  <c r="H34" i="1"/>
  <c r="M27" i="1"/>
  <c r="G26" i="1"/>
  <c r="H26" i="1"/>
  <c r="G22" i="1"/>
  <c r="H22" i="1"/>
  <c r="J36" i="1"/>
  <c r="G38" i="1"/>
  <c r="H38" i="1"/>
  <c r="M31" i="1"/>
  <c r="G30" i="1"/>
  <c r="G18" i="1"/>
  <c r="H18" i="1"/>
  <c r="K16" i="1"/>
  <c r="N16" i="1"/>
  <c r="M10" i="1"/>
  <c r="J10" i="1"/>
  <c r="O10" i="1"/>
  <c r="K40" i="1"/>
  <c r="O40" i="1" s="1"/>
  <c r="H39" i="1"/>
  <c r="I39" i="1" s="1"/>
  <c r="K32" i="1"/>
  <c r="O32" i="1" s="1"/>
  <c r="H31" i="1"/>
  <c r="J31" i="1" s="1"/>
  <c r="I31" i="1"/>
  <c r="K24" i="1"/>
  <c r="N24" i="1"/>
  <c r="M19" i="1"/>
  <c r="O19" i="1"/>
  <c r="G14" i="1"/>
  <c r="H14" i="1"/>
  <c r="K12" i="1"/>
  <c r="N12" i="1"/>
  <c r="K8" i="1"/>
  <c r="N8" i="1"/>
  <c r="M3" i="1"/>
  <c r="O3" i="1"/>
  <c r="H23" i="1"/>
  <c r="J23" i="1" s="1"/>
  <c r="H19" i="1"/>
  <c r="J19" i="1" s="1"/>
  <c r="H15" i="1"/>
  <c r="J15" i="1" s="1"/>
  <c r="J25" i="1"/>
  <c r="O25" i="1"/>
  <c r="J21" i="1"/>
  <c r="O21" i="1"/>
  <c r="M20" i="1"/>
  <c r="J17" i="1"/>
  <c r="O17" i="1"/>
  <c r="M16" i="1"/>
  <c r="J13" i="1"/>
  <c r="O13" i="1"/>
  <c r="H10" i="1"/>
  <c r="H11" i="1"/>
  <c r="J11" i="1" s="1"/>
  <c r="M40" i="1"/>
  <c r="J37" i="1"/>
  <c r="M36" i="1"/>
  <c r="J33" i="1"/>
  <c r="M32" i="1"/>
  <c r="J29" i="1"/>
  <c r="M17" i="1"/>
  <c r="M13" i="1"/>
  <c r="M12" i="1"/>
  <c r="J9" i="1"/>
  <c r="I19" i="1"/>
  <c r="I11" i="1"/>
  <c r="O7" i="1"/>
  <c r="H7" i="1"/>
  <c r="J7" i="1" s="1"/>
  <c r="I7" i="1"/>
  <c r="G4" i="1"/>
  <c r="I4" i="1" s="1"/>
  <c r="H4" i="1"/>
  <c r="I10" i="1"/>
  <c r="H3" i="1"/>
  <c r="I3" i="1" s="1"/>
  <c r="O5" i="1"/>
  <c r="H2" i="1"/>
  <c r="M2" i="1"/>
  <c r="I2" i="1"/>
  <c r="J2" i="1"/>
  <c r="N20" i="1" l="1"/>
  <c r="I15" i="1"/>
  <c r="K15" i="1" s="1"/>
  <c r="O15" i="1" s="1"/>
  <c r="H6" i="1"/>
  <c r="J6" i="1" s="1"/>
  <c r="N6" i="1" s="1"/>
  <c r="I6" i="1"/>
  <c r="K6" i="1" s="1"/>
  <c r="O6" i="1" s="1"/>
  <c r="K5" i="1"/>
  <c r="N11" i="1"/>
  <c r="K11" i="1"/>
  <c r="O11" i="1" s="1"/>
  <c r="N15" i="1"/>
  <c r="K31" i="1"/>
  <c r="O31" i="1" s="1"/>
  <c r="N31" i="1"/>
  <c r="K19" i="1"/>
  <c r="N19" i="1"/>
  <c r="N23" i="1"/>
  <c r="K27" i="1"/>
  <c r="O27" i="1" s="1"/>
  <c r="N27" i="1"/>
  <c r="I23" i="1"/>
  <c r="K23" i="1" s="1"/>
  <c r="K13" i="1"/>
  <c r="N13" i="1"/>
  <c r="K25" i="1"/>
  <c r="N25" i="1"/>
  <c r="J3" i="1"/>
  <c r="M14" i="1"/>
  <c r="O14" i="1"/>
  <c r="J14" i="1"/>
  <c r="M18" i="1"/>
  <c r="O18" i="1"/>
  <c r="J18" i="1"/>
  <c r="M26" i="1"/>
  <c r="J26" i="1"/>
  <c r="K35" i="1"/>
  <c r="O35" i="1" s="1"/>
  <c r="N35" i="1"/>
  <c r="J39" i="1"/>
  <c r="M30" i="1"/>
  <c r="J30" i="1"/>
  <c r="K36" i="1"/>
  <c r="O36" i="1" s="1"/>
  <c r="N36" i="1"/>
  <c r="K37" i="1"/>
  <c r="O37" i="1" s="1"/>
  <c r="N37" i="1"/>
  <c r="I14" i="1"/>
  <c r="I18" i="1"/>
  <c r="M38" i="1"/>
  <c r="J38" i="1"/>
  <c r="M22" i="1"/>
  <c r="J22" i="1"/>
  <c r="I26" i="1"/>
  <c r="K29" i="1"/>
  <c r="O29" i="1" s="1"/>
  <c r="N29" i="1"/>
  <c r="K17" i="1"/>
  <c r="N17" i="1"/>
  <c r="N10" i="1"/>
  <c r="K10" i="1"/>
  <c r="M4" i="1"/>
  <c r="O4" i="1"/>
  <c r="J4" i="1"/>
  <c r="N7" i="1"/>
  <c r="K7" i="1"/>
  <c r="K9" i="1"/>
  <c r="O9" i="1" s="1"/>
  <c r="N9" i="1"/>
  <c r="K33" i="1"/>
  <c r="O33" i="1" s="1"/>
  <c r="N33" i="1"/>
  <c r="K21" i="1"/>
  <c r="N21" i="1"/>
  <c r="H30" i="1"/>
  <c r="I30" i="1" s="1"/>
  <c r="I38" i="1"/>
  <c r="I22" i="1"/>
  <c r="M34" i="1"/>
  <c r="J34" i="1"/>
  <c r="K28" i="1"/>
  <c r="O28" i="1" s="1"/>
  <c r="N28" i="1"/>
  <c r="K2" i="1"/>
  <c r="N2" i="1"/>
  <c r="N22" i="1" l="1"/>
  <c r="K22" i="1"/>
  <c r="O22" i="1" s="1"/>
  <c r="N18" i="1"/>
  <c r="K18" i="1"/>
  <c r="N34" i="1"/>
  <c r="K34" i="1"/>
  <c r="O34" i="1" s="1"/>
  <c r="N30" i="1"/>
  <c r="K30" i="1"/>
  <c r="O30" i="1" s="1"/>
  <c r="N14" i="1"/>
  <c r="K14" i="1"/>
  <c r="K4" i="1"/>
  <c r="N4" i="1"/>
  <c r="N26" i="1"/>
  <c r="K26" i="1"/>
  <c r="O26" i="1" s="1"/>
  <c r="N38" i="1"/>
  <c r="K38" i="1"/>
  <c r="O38" i="1" s="1"/>
  <c r="K39" i="1"/>
  <c r="O39" i="1" s="1"/>
  <c r="N39" i="1"/>
  <c r="N3" i="1"/>
  <c r="K3" i="1"/>
  <c r="C26" i="1" l="1"/>
  <c r="C27" i="1"/>
  <c r="C28" i="1"/>
  <c r="C29" i="1"/>
  <c r="C30" i="1"/>
  <c r="C31" i="1"/>
  <c r="C32" i="1"/>
  <c r="C33" i="1"/>
  <c r="C34" i="1"/>
  <c r="C35" i="1"/>
  <c r="C36" i="1"/>
  <c r="C37" i="1"/>
  <c r="C38" i="1"/>
  <c r="C39" i="1"/>
  <c r="C40" i="1"/>
  <c r="C3" i="1"/>
  <c r="C4" i="1"/>
  <c r="C6" i="1"/>
  <c r="C7" i="1"/>
  <c r="C8" i="1"/>
  <c r="C9" i="1"/>
  <c r="C10" i="1"/>
  <c r="C11" i="1"/>
  <c r="C12" i="1"/>
  <c r="C13" i="1"/>
  <c r="C14" i="1"/>
  <c r="C15" i="1"/>
  <c r="C16" i="1"/>
  <c r="C17" i="1"/>
  <c r="C18" i="1"/>
  <c r="C19" i="1"/>
  <c r="C20" i="1"/>
  <c r="C21" i="1"/>
  <c r="C22" i="1"/>
  <c r="C23" i="1"/>
  <c r="C24" i="1"/>
  <c r="C25" i="1"/>
  <c r="C2" i="1"/>
  <c r="C5" i="1" l="1"/>
</calcChain>
</file>

<file path=xl/sharedStrings.xml><?xml version="1.0" encoding="utf-8"?>
<sst xmlns="http://schemas.openxmlformats.org/spreadsheetml/2006/main" count="86" uniqueCount="66">
  <si>
    <t>Name</t>
  </si>
  <si>
    <t>Weight</t>
  </si>
  <si>
    <t>Cost</t>
  </si>
  <si>
    <t>Description</t>
  </si>
  <si>
    <t>Bludger</t>
  </si>
  <si>
    <t>Heavy</t>
  </si>
  <si>
    <t>An enchanted iron ball, weighing approximately 80kg, and yet able to fly. They possess a malicious streak, and will target any flying entity within 100m and attempt to smash into them, before moving onto their next target,</t>
  </si>
  <si>
    <t>Broomstick (cheap)</t>
  </si>
  <si>
    <t>Medium</t>
  </si>
  <si>
    <t>A low-range broomstick that can get off the ground, but not much more than that. Capable of carrying one passenger at speeds of up to 100mph, thought with very clumsy handling at high speeds.</t>
  </si>
  <si>
    <t>Broomstick (fine)</t>
  </si>
  <si>
    <t>A high-end broomstick capable of high-speed precision flying. Capable of carrying one passenger at speeds of up to 250mph, with the handling only limited by the pilot\apos{}s rection time.</t>
  </si>
  <si>
    <t>Crystal Ball</t>
  </si>
  <si>
    <t>Light</t>
  </si>
  <si>
    <t>Darkandles</t>
  </si>
  <si>
    <t xml:space="preserve">The exact opposite of a candle, a darkandle emits darkness, rather than light. Within a 5m radius, there is total darkness, and within 5m there is only dim light, regardless of any other light sources nearby. </t>
  </si>
  <si>
    <t>Deluminator</t>
  </si>
  <si>
    <t xml:space="preserve">A device designed by Dumbledore, the deluminator may be targeted at a specific light-source, at which point the light is extinguished, and absorbed by the deluminator. This light source is permanently disabled until the deluminator restores the light to it. </t>
  </si>
  <si>
    <t>Extending Stachel</t>
  </si>
  <si>
    <t xml:space="preserve">A normal backpack that has been enchanted with the {\it internal extension charm}, making it several times larger on the inside than the outside. This backpack can hold up to 300L, and makes the contents 10 times lighter than normal. </t>
  </si>
  <si>
    <t>Gobstone (Set of 30)</t>
  </si>
  <si>
    <t xml:space="preserve">A small set of stones used in the titular game. When knocked by another gobstone, they eject a squirt of corrosive liquid into the eyes of the target. </t>
  </si>
  <si>
    <t>Golden Snitch</t>
  </si>
  <si>
    <t xml:space="preserve">A small golden, metal orb which sprouts wings when activated. The snitch then immediately attempts to evade all living beings, though sometimes it will taunt them by floating in front of their faces, before quickly vanishing. </t>
  </si>
  <si>
    <t>Howler</t>
  </si>
  <si>
    <t xml:space="preserve">A magical letter that, when opened by the recipient, unfolds itself, floats and begins to scream the enclosed message, before incinerating itself. If left unopened after being delivered, it will explode violently. </t>
  </si>
  <si>
    <t>Invisibility Cloak</t>
  </si>
  <si>
    <t xml:space="preserve">A cloak that renders whatever is concealed within it invisible, though external factors such as sound, or the presence of rain or snow may still give away the location. The cloak also offers no protection against spells. </t>
  </si>
  <si>
    <t>Mokeskin Pouch</t>
  </si>
  <si>
    <t xml:space="preserve">A small coin pouch that can only be accessed by its owner. </t>
  </si>
  <si>
    <t>Obsidian Manacles</t>
  </si>
  <si>
    <t xml:space="preserve">A magical set of handcuffs which, when firmly closed around the wrist, prevent a witch or wizard from casting any magic. </t>
  </si>
  <si>
    <t>Omnioculars</t>
  </si>
  <si>
    <t xml:space="preserve">A pair of high-resolution binoculars, capable of pausing, rewinding and replaying previous events. Omnioculars are capable of 10x magnification, and a playback up to 3x slower than original of up to 1 hour of recorded footage. </t>
  </si>
  <si>
    <t>Pensieve</t>
  </si>
  <si>
    <t>A large stone bowl, engraved with ancient runes and inlaid with previous stones. A pensieve can be filled with memories, in the form of a silvery glowing fluid, which can then be viewed and relived in real time.</t>
  </si>
  <si>
    <t>Portkey</t>
  </si>
  <si>
    <t>(Varies)</t>
  </si>
  <si>
    <t>A one-use device with a teleportation charm embedded in it. A portkey resembles a random piece of junk, but when activated (either by touch, or at a specific time), teleports to a preset location.</t>
  </si>
  <si>
    <t>Quick-Quotes Quill</t>
  </si>
  <si>
    <t>A quill which automatically writes down whatever is said within a 2m radius.</t>
  </si>
  <si>
    <t>Rememberall</t>
  </si>
  <si>
    <t xml:space="preserve">A small glass orb filled with grey smoke, which turns bright scarlet whenever the bearer forgets something. The colour reverts to grey when the target remembers. </t>
  </si>
  <si>
    <t>Self-Erecting Tent</t>
  </si>
  <si>
    <t xml:space="preserve">Outwardly a three-man tent, but due to an extension charm, its interior is large enough for around 10 adults to live comfortably. It erects and disassembles itself upon hearing a double-clap. </t>
  </si>
  <si>
    <t>Sneakoscope</t>
  </si>
  <si>
    <t xml:space="preserve">A sneakoscope is a type of dark-detector that looks like a glass spinning top. It lights up, spins and whistles whenever someone in a 2m radius is doing something untrustworthy. In practice, this grants the bearer a +5 bonus to passive perception against `untrustworthy’ actors. </t>
  </si>
  <si>
    <t>Spellotape</t>
  </si>
  <si>
    <t xml:space="preserve">An alternative to the {\it Stick} charm, when dealing with delicate magical objects, spellotape is an adhesive material. </t>
  </si>
  <si>
    <t>Talking Portrait</t>
  </si>
  <si>
    <t xml:space="preserve">A portrait of a witch or wizard which is imbued with their personality and (to an extent) their memories, as interpreted by the artist. These paintings can wander in and out of any nearby paintings, and also visit other paintings of themselves anywhere in the world. </t>
  </si>
  <si>
    <t>Time-Turner</t>
  </si>
  <si>
    <t xml:space="preserve">An incredibly powerful item, that takes the form of an hourglass on a necklace, a time turner allows one to travel backwards in time one hour for every turn of the hourglass. Attempting to travel back more than 5 hours, or otherwise interfering with the past can cause irreparable damage to the space-time continuum. </t>
  </si>
  <si>
    <t>Wand</t>
  </si>
  <si>
    <t xml:space="preserve">The cornerstone of wizarding life, though magic is possible without a wand, it is much harder – nearly every witch and wizard possess one. Wands bond to their owner through a complex and unknown process, so it is vital that you only use your own wand, or one you have bonded with. </t>
  </si>
  <si>
    <t xml:space="preserve">A sphere of perfect crystal – the manufacture of these objects is a carefully curated secret. A properly trained mind can use a crystal ball to peer through the mystic veil and learn about the universe. </t>
  </si>
  <si>
    <t>GPBCost</t>
  </si>
  <si>
    <t>BaseKnuts</t>
  </si>
  <si>
    <t>Galleons</t>
  </si>
  <si>
    <t>Sickles</t>
  </si>
  <si>
    <t>Knuts</t>
  </si>
  <si>
    <t>RoundSickles</t>
  </si>
  <si>
    <t>RoundKnuts</t>
  </si>
  <si>
    <t>StringGalleon</t>
  </si>
  <si>
    <t>StringSickle</t>
  </si>
  <si>
    <t>StringKnut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</si>
</sst>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topLeftCell="A7" zoomScale="110" zoomScaleNormal="110" workbookViewId="0">
      <selection activeCell="E24" sqref="E24"/>
    </sheetView>
  </sheetViews>
  <sheetFormatPr defaultColWidth="11.5703125" defaultRowHeight="12.75" x14ac:dyDescent="0.2"/>
  <cols>
    <col min="1" max="1" width="18.5703125" customWidth="1"/>
    <col min="4" max="4" width="105.5703125" style="1" customWidth="1"/>
  </cols>
  <sheetData>
    <row r="1" spans="1:15" x14ac:dyDescent="0.2">
      <c r="A1" t="s">
        <v>0</v>
      </c>
      <c r="B1" t="s">
        <v>1</v>
      </c>
      <c r="C1" t="s">
        <v>2</v>
      </c>
      <c r="D1" s="2" t="s">
        <v>3</v>
      </c>
      <c r="E1" t="s">
        <v>56</v>
      </c>
      <c r="F1" t="s">
        <v>57</v>
      </c>
      <c r="G1" t="s">
        <v>58</v>
      </c>
      <c r="H1" t="s">
        <v>59</v>
      </c>
      <c r="I1" t="s">
        <v>60</v>
      </c>
      <c r="J1" t="s">
        <v>61</v>
      </c>
      <c r="K1" t="s">
        <v>62</v>
      </c>
      <c r="M1" t="s">
        <v>63</v>
      </c>
      <c r="N1" t="s">
        <v>64</v>
      </c>
      <c r="O1" t="s">
        <v>65</v>
      </c>
    </row>
    <row r="2" spans="1:15" ht="25.5" x14ac:dyDescent="0.2">
      <c r="A2" t="s">
        <v>4</v>
      </c>
      <c r="B2" t="s">
        <v>5</v>
      </c>
      <c r="C2" t="str">
        <f>CONCATENATE(M2,N2,O2)</f>
        <v>\galleon{5}~</v>
      </c>
      <c r="D2" s="1" t="s">
        <v>6</v>
      </c>
      <c r="E2">
        <v>250</v>
      </c>
      <c r="F2">
        <f>E2*493/50</f>
        <v>2465</v>
      </c>
      <c r="G2">
        <f>FLOOR(F2/493,1)</f>
        <v>5</v>
      </c>
      <c r="H2">
        <f>FLOOR((F2-493*G2)/29,1)</f>
        <v>0</v>
      </c>
      <c r="I2">
        <f>FLOOR((F2-493*G2-29*H2),1)</f>
        <v>0</v>
      </c>
      <c r="J2">
        <f>IF(G2&gt;0,ROUND(H2/5,0)*5,H2)</f>
        <v>0</v>
      </c>
      <c r="K2">
        <f>IF(J2&gt;0,ROUND(I2/5,0)*5,I2)</f>
        <v>0</v>
      </c>
      <c r="M2" t="str">
        <f>IF(G2&gt;0,CONCATENATE("\galleon{",G2,"}~"),"")</f>
        <v>\galleon{5}~</v>
      </c>
      <c r="N2" t="str">
        <f>IF(J2&gt;0,CONCATENATE("\sickle{",J2,"}~"),"")</f>
        <v/>
      </c>
      <c r="O2" t="str">
        <f>IF(G2&gt;0,"",IF(K2&gt;0,CONCATENATE("\knut{",K2,"}"),""))</f>
        <v/>
      </c>
    </row>
    <row r="3" spans="1:15" ht="25.5" x14ac:dyDescent="0.2">
      <c r="A3" t="s">
        <v>7</v>
      </c>
      <c r="B3" t="s">
        <v>8</v>
      </c>
      <c r="C3" t="str">
        <f t="shared" ref="C3:C40" si="0">CONCATENATE(M3,N3,O3)</f>
        <v>\galleon{40}~</v>
      </c>
      <c r="D3" s="1" t="s">
        <v>9</v>
      </c>
      <c r="E3">
        <v>2000</v>
      </c>
      <c r="F3">
        <f t="shared" ref="F3:F40" si="1">E3*493/50</f>
        <v>19720</v>
      </c>
      <c r="G3">
        <f t="shared" ref="G3:G40" si="2">FLOOR(F3/493,1)</f>
        <v>40</v>
      </c>
      <c r="H3">
        <f t="shared" ref="H3:H40" si="3">FLOOR((F3-493*G3)/29,1)</f>
        <v>0</v>
      </c>
      <c r="I3">
        <f t="shared" ref="I3:I40" si="4">FLOOR((F3-493*G3-29*H3),1)</f>
        <v>0</v>
      </c>
      <c r="J3">
        <f t="shared" ref="J3:J40" si="5">IF(G3&gt;0,ROUND(H3/5,0)*5,H3)</f>
        <v>0</v>
      </c>
      <c r="K3">
        <f t="shared" ref="K3:K40" si="6">IF(J3&gt;0,ROUND(I3/5,0)*5,I3)</f>
        <v>0</v>
      </c>
      <c r="M3" t="str">
        <f t="shared" ref="M3:M40" si="7">IF(G3&gt;0,CONCATENATE("\galleon{",G3,"}~"),"")</f>
        <v>\galleon{40}~</v>
      </c>
      <c r="N3" t="str">
        <f t="shared" ref="N3:N40" si="8">IF(J3&gt;0,CONCATENATE("\sickle{",J3,"}~"),"")</f>
        <v/>
      </c>
      <c r="O3" t="str">
        <f t="shared" ref="O3:O40" si="9">IF(G3&gt;0,"",IF(K3&gt;0,CONCATENATE("\knut{",K3,"}"),""))</f>
        <v/>
      </c>
    </row>
    <row r="4" spans="1:15" ht="25.5" x14ac:dyDescent="0.2">
      <c r="A4" t="s">
        <v>10</v>
      </c>
      <c r="B4" t="s">
        <v>8</v>
      </c>
      <c r="C4" t="str">
        <f t="shared" si="0"/>
        <v>\galleon{500}~</v>
      </c>
      <c r="D4" s="1" t="s">
        <v>11</v>
      </c>
      <c r="E4">
        <v>25000</v>
      </c>
      <c r="F4">
        <f t="shared" si="1"/>
        <v>246500</v>
      </c>
      <c r="G4">
        <f t="shared" si="2"/>
        <v>500</v>
      </c>
      <c r="H4">
        <f t="shared" si="3"/>
        <v>0</v>
      </c>
      <c r="I4">
        <f t="shared" si="4"/>
        <v>0</v>
      </c>
      <c r="J4">
        <f t="shared" si="5"/>
        <v>0</v>
      </c>
      <c r="K4">
        <f t="shared" si="6"/>
        <v>0</v>
      </c>
      <c r="M4" t="str">
        <f t="shared" si="7"/>
        <v>\galleon{500}~</v>
      </c>
      <c r="N4" t="str">
        <f t="shared" si="8"/>
        <v/>
      </c>
      <c r="O4" t="str">
        <f t="shared" si="9"/>
        <v/>
      </c>
    </row>
    <row r="5" spans="1:15" ht="25.5" x14ac:dyDescent="0.2">
      <c r="A5" t="s">
        <v>12</v>
      </c>
      <c r="B5" t="s">
        <v>13</v>
      </c>
      <c r="C5" t="str">
        <f t="shared" si="0"/>
        <v>\galleon{1}~</v>
      </c>
      <c r="D5" s="1" t="s">
        <v>55</v>
      </c>
      <c r="E5">
        <v>50</v>
      </c>
      <c r="F5">
        <f t="shared" si="1"/>
        <v>493</v>
      </c>
      <c r="G5">
        <f t="shared" si="2"/>
        <v>1</v>
      </c>
      <c r="H5">
        <f t="shared" si="3"/>
        <v>0</v>
      </c>
      <c r="I5">
        <f t="shared" si="4"/>
        <v>0</v>
      </c>
      <c r="J5">
        <f t="shared" si="5"/>
        <v>0</v>
      </c>
      <c r="K5">
        <f t="shared" si="6"/>
        <v>0</v>
      </c>
      <c r="M5" t="str">
        <f t="shared" si="7"/>
        <v>\galleon{1}~</v>
      </c>
      <c r="N5" t="str">
        <f t="shared" si="8"/>
        <v/>
      </c>
      <c r="O5" t="str">
        <f t="shared" si="9"/>
        <v/>
      </c>
    </row>
    <row r="6" spans="1:15" ht="25.5" x14ac:dyDescent="0.2">
      <c r="A6" t="s">
        <v>14</v>
      </c>
      <c r="B6" t="s">
        <v>13</v>
      </c>
      <c r="C6" t="str">
        <f t="shared" si="0"/>
        <v>\sickle{4}~</v>
      </c>
      <c r="D6" s="1" t="s">
        <v>15</v>
      </c>
      <c r="E6">
        <v>12</v>
      </c>
      <c r="F6">
        <f t="shared" si="1"/>
        <v>118.32</v>
      </c>
      <c r="G6">
        <f t="shared" si="2"/>
        <v>0</v>
      </c>
      <c r="H6">
        <f t="shared" si="3"/>
        <v>4</v>
      </c>
      <c r="I6">
        <f t="shared" si="4"/>
        <v>2</v>
      </c>
      <c r="J6">
        <f t="shared" si="5"/>
        <v>4</v>
      </c>
      <c r="K6">
        <f t="shared" si="6"/>
        <v>0</v>
      </c>
      <c r="M6" t="str">
        <f t="shared" si="7"/>
        <v/>
      </c>
      <c r="N6" t="str">
        <f t="shared" si="8"/>
        <v>\sickle{4}~</v>
      </c>
      <c r="O6" t="str">
        <f t="shared" si="9"/>
        <v/>
      </c>
    </row>
    <row r="7" spans="1:15" ht="38.25" x14ac:dyDescent="0.2">
      <c r="A7" t="s">
        <v>16</v>
      </c>
      <c r="B7" t="s">
        <v>13</v>
      </c>
      <c r="C7" t="str">
        <f t="shared" si="0"/>
        <v>\galleon{60}~</v>
      </c>
      <c r="D7" s="1" t="s">
        <v>17</v>
      </c>
      <c r="E7">
        <v>3000</v>
      </c>
      <c r="F7">
        <f t="shared" si="1"/>
        <v>29580</v>
      </c>
      <c r="G7">
        <f t="shared" si="2"/>
        <v>60</v>
      </c>
      <c r="H7">
        <f t="shared" si="3"/>
        <v>0</v>
      </c>
      <c r="I7">
        <f t="shared" si="4"/>
        <v>0</v>
      </c>
      <c r="J7">
        <f t="shared" si="5"/>
        <v>0</v>
      </c>
      <c r="K7">
        <f t="shared" si="6"/>
        <v>0</v>
      </c>
      <c r="M7" t="str">
        <f t="shared" si="7"/>
        <v>\galleon{60}~</v>
      </c>
      <c r="N7" t="str">
        <f t="shared" si="8"/>
        <v/>
      </c>
      <c r="O7" t="str">
        <f t="shared" si="9"/>
        <v/>
      </c>
    </row>
    <row r="8" spans="1:15" ht="25.5" x14ac:dyDescent="0.2">
      <c r="A8" t="s">
        <v>18</v>
      </c>
      <c r="B8" t="s">
        <v>13</v>
      </c>
      <c r="C8" t="str">
        <f t="shared" si="0"/>
        <v>\galleon{100}~</v>
      </c>
      <c r="D8" s="1" t="s">
        <v>19</v>
      </c>
      <c r="E8">
        <v>5000</v>
      </c>
      <c r="F8">
        <f t="shared" si="1"/>
        <v>49300</v>
      </c>
      <c r="G8">
        <f t="shared" si="2"/>
        <v>100</v>
      </c>
      <c r="H8">
        <f t="shared" si="3"/>
        <v>0</v>
      </c>
      <c r="I8">
        <f t="shared" si="4"/>
        <v>0</v>
      </c>
      <c r="J8">
        <f t="shared" si="5"/>
        <v>0</v>
      </c>
      <c r="K8">
        <f t="shared" si="6"/>
        <v>0</v>
      </c>
      <c r="M8" t="str">
        <f t="shared" si="7"/>
        <v>\galleon{100}~</v>
      </c>
      <c r="N8" t="str">
        <f t="shared" si="8"/>
        <v/>
      </c>
      <c r="O8" t="str">
        <f t="shared" si="9"/>
        <v/>
      </c>
    </row>
    <row r="9" spans="1:15" ht="25.5" x14ac:dyDescent="0.2">
      <c r="A9" t="s">
        <v>20</v>
      </c>
      <c r="B9" t="s">
        <v>13</v>
      </c>
      <c r="C9" t="str">
        <f t="shared" si="0"/>
        <v>\sickle{5}~</v>
      </c>
      <c r="D9" s="1" t="s">
        <v>21</v>
      </c>
      <c r="E9">
        <v>15</v>
      </c>
      <c r="F9">
        <f t="shared" si="1"/>
        <v>147.9</v>
      </c>
      <c r="G9">
        <f t="shared" si="2"/>
        <v>0</v>
      </c>
      <c r="H9">
        <f t="shared" si="3"/>
        <v>5</v>
      </c>
      <c r="I9">
        <f t="shared" si="4"/>
        <v>2</v>
      </c>
      <c r="J9">
        <f t="shared" si="5"/>
        <v>5</v>
      </c>
      <c r="K9">
        <f t="shared" si="6"/>
        <v>0</v>
      </c>
      <c r="M9" t="str">
        <f t="shared" si="7"/>
        <v/>
      </c>
      <c r="N9" t="str">
        <f t="shared" si="8"/>
        <v>\sickle{5}~</v>
      </c>
      <c r="O9" t="str">
        <f t="shared" si="9"/>
        <v/>
      </c>
    </row>
    <row r="10" spans="1:15" ht="25.5" x14ac:dyDescent="0.2">
      <c r="A10" t="s">
        <v>22</v>
      </c>
      <c r="B10" t="s">
        <v>13</v>
      </c>
      <c r="C10" t="str">
        <f t="shared" si="0"/>
        <v>\galleon{10}~</v>
      </c>
      <c r="D10" s="1" t="s">
        <v>23</v>
      </c>
      <c r="E10">
        <v>500</v>
      </c>
      <c r="F10">
        <f t="shared" si="1"/>
        <v>4930</v>
      </c>
      <c r="G10">
        <f t="shared" si="2"/>
        <v>10</v>
      </c>
      <c r="H10">
        <f t="shared" si="3"/>
        <v>0</v>
      </c>
      <c r="I10">
        <f t="shared" si="4"/>
        <v>0</v>
      </c>
      <c r="J10">
        <f t="shared" si="5"/>
        <v>0</v>
      </c>
      <c r="K10">
        <f t="shared" si="6"/>
        <v>0</v>
      </c>
      <c r="M10" t="str">
        <f t="shared" si="7"/>
        <v>\galleon{10}~</v>
      </c>
      <c r="N10" t="str">
        <f t="shared" si="8"/>
        <v/>
      </c>
      <c r="O10" t="str">
        <f t="shared" si="9"/>
        <v/>
      </c>
    </row>
    <row r="11" spans="1:15" ht="25.5" x14ac:dyDescent="0.2">
      <c r="A11" t="s">
        <v>24</v>
      </c>
      <c r="B11" t="s">
        <v>13</v>
      </c>
      <c r="C11" t="str">
        <f t="shared" si="0"/>
        <v>\sickle{1}~</v>
      </c>
      <c r="D11" s="1" t="s">
        <v>25</v>
      </c>
      <c r="E11">
        <v>3</v>
      </c>
      <c r="F11">
        <f t="shared" si="1"/>
        <v>29.58</v>
      </c>
      <c r="G11">
        <f t="shared" si="2"/>
        <v>0</v>
      </c>
      <c r="H11">
        <f t="shared" si="3"/>
        <v>1</v>
      </c>
      <c r="I11">
        <f t="shared" si="4"/>
        <v>0</v>
      </c>
      <c r="J11">
        <f t="shared" si="5"/>
        <v>1</v>
      </c>
      <c r="K11">
        <f t="shared" si="6"/>
        <v>0</v>
      </c>
      <c r="M11" t="str">
        <f t="shared" si="7"/>
        <v/>
      </c>
      <c r="N11" t="str">
        <f t="shared" si="8"/>
        <v>\sickle{1}~</v>
      </c>
      <c r="O11" t="str">
        <f t="shared" si="9"/>
        <v/>
      </c>
    </row>
    <row r="12" spans="1:15" ht="25.5" x14ac:dyDescent="0.2">
      <c r="A12" t="s">
        <v>26</v>
      </c>
      <c r="B12" t="s">
        <v>8</v>
      </c>
      <c r="C12" t="str">
        <f t="shared" si="0"/>
        <v>\galleon{240}~</v>
      </c>
      <c r="D12" s="1" t="s">
        <v>27</v>
      </c>
      <c r="E12">
        <v>12000</v>
      </c>
      <c r="F12">
        <f t="shared" si="1"/>
        <v>118320</v>
      </c>
      <c r="G12">
        <f t="shared" si="2"/>
        <v>240</v>
      </c>
      <c r="H12">
        <f t="shared" si="3"/>
        <v>0</v>
      </c>
      <c r="I12">
        <f t="shared" si="4"/>
        <v>0</v>
      </c>
      <c r="J12">
        <f t="shared" si="5"/>
        <v>0</v>
      </c>
      <c r="K12">
        <f t="shared" si="6"/>
        <v>0</v>
      </c>
      <c r="M12" t="str">
        <f t="shared" si="7"/>
        <v>\galleon{240}~</v>
      </c>
      <c r="N12" t="str">
        <f t="shared" si="8"/>
        <v/>
      </c>
      <c r="O12" t="str">
        <f t="shared" si="9"/>
        <v/>
      </c>
    </row>
    <row r="13" spans="1:15" x14ac:dyDescent="0.2">
      <c r="A13" t="s">
        <v>28</v>
      </c>
      <c r="B13" t="s">
        <v>13</v>
      </c>
      <c r="C13" t="str">
        <f t="shared" si="0"/>
        <v>\galleon{1}~</v>
      </c>
      <c r="D13" s="1" t="s">
        <v>29</v>
      </c>
      <c r="E13">
        <v>50</v>
      </c>
      <c r="F13">
        <f t="shared" si="1"/>
        <v>493</v>
      </c>
      <c r="G13">
        <f t="shared" si="2"/>
        <v>1</v>
      </c>
      <c r="H13">
        <f t="shared" si="3"/>
        <v>0</v>
      </c>
      <c r="I13">
        <f t="shared" si="4"/>
        <v>0</v>
      </c>
      <c r="J13">
        <f t="shared" si="5"/>
        <v>0</v>
      </c>
      <c r="K13">
        <f t="shared" si="6"/>
        <v>0</v>
      </c>
      <c r="M13" t="str">
        <f t="shared" si="7"/>
        <v>\galleon{1}~</v>
      </c>
      <c r="N13" t="str">
        <f t="shared" si="8"/>
        <v/>
      </c>
      <c r="O13" t="str">
        <f t="shared" si="9"/>
        <v/>
      </c>
    </row>
    <row r="14" spans="1:15" x14ac:dyDescent="0.2">
      <c r="A14" t="s">
        <v>30</v>
      </c>
      <c r="B14" t="s">
        <v>8</v>
      </c>
      <c r="C14" t="str">
        <f t="shared" si="0"/>
        <v>\galleon{150}~</v>
      </c>
      <c r="D14" s="1" t="s">
        <v>31</v>
      </c>
      <c r="E14">
        <v>7500</v>
      </c>
      <c r="F14">
        <f t="shared" si="1"/>
        <v>73950</v>
      </c>
      <c r="G14">
        <f t="shared" si="2"/>
        <v>150</v>
      </c>
      <c r="H14">
        <f t="shared" si="3"/>
        <v>0</v>
      </c>
      <c r="I14">
        <f t="shared" si="4"/>
        <v>0</v>
      </c>
      <c r="J14">
        <f t="shared" si="5"/>
        <v>0</v>
      </c>
      <c r="K14">
        <f t="shared" si="6"/>
        <v>0</v>
      </c>
      <c r="M14" t="str">
        <f t="shared" si="7"/>
        <v>\galleon{150}~</v>
      </c>
      <c r="N14" t="str">
        <f t="shared" si="8"/>
        <v/>
      </c>
      <c r="O14" t="str">
        <f t="shared" si="9"/>
        <v/>
      </c>
    </row>
    <row r="15" spans="1:15" ht="25.5" x14ac:dyDescent="0.2">
      <c r="A15" t="s">
        <v>32</v>
      </c>
      <c r="B15" t="s">
        <v>13</v>
      </c>
      <c r="C15" t="str">
        <f t="shared" si="0"/>
        <v>\sickle{15}~</v>
      </c>
      <c r="D15" s="1" t="s">
        <v>33</v>
      </c>
      <c r="E15">
        <v>44.2</v>
      </c>
      <c r="F15">
        <f t="shared" si="1"/>
        <v>435.81200000000007</v>
      </c>
      <c r="G15">
        <f t="shared" si="2"/>
        <v>0</v>
      </c>
      <c r="H15">
        <f t="shared" si="3"/>
        <v>15</v>
      </c>
      <c r="I15">
        <f t="shared" si="4"/>
        <v>0</v>
      </c>
      <c r="J15">
        <f t="shared" si="5"/>
        <v>15</v>
      </c>
      <c r="K15">
        <f t="shared" si="6"/>
        <v>0</v>
      </c>
      <c r="M15" t="str">
        <f t="shared" si="7"/>
        <v/>
      </c>
      <c r="N15" t="str">
        <f t="shared" si="8"/>
        <v>\sickle{15}~</v>
      </c>
      <c r="O15" t="str">
        <f t="shared" si="9"/>
        <v/>
      </c>
    </row>
    <row r="16" spans="1:15" ht="25.5" x14ac:dyDescent="0.2">
      <c r="A16" t="s">
        <v>34</v>
      </c>
      <c r="B16" t="s">
        <v>5</v>
      </c>
      <c r="C16" t="str">
        <f t="shared" si="0"/>
        <v>\galleon{400}~</v>
      </c>
      <c r="D16" s="1" t="s">
        <v>35</v>
      </c>
      <c r="E16">
        <v>20000</v>
      </c>
      <c r="F16">
        <f t="shared" si="1"/>
        <v>197200</v>
      </c>
      <c r="G16">
        <f t="shared" si="2"/>
        <v>400</v>
      </c>
      <c r="H16">
        <f t="shared" si="3"/>
        <v>0</v>
      </c>
      <c r="I16">
        <f t="shared" si="4"/>
        <v>0</v>
      </c>
      <c r="J16">
        <f t="shared" si="5"/>
        <v>0</v>
      </c>
      <c r="K16">
        <f t="shared" si="6"/>
        <v>0</v>
      </c>
      <c r="M16" t="str">
        <f t="shared" si="7"/>
        <v>\galleon{400}~</v>
      </c>
      <c r="N16" t="str">
        <f t="shared" si="8"/>
        <v/>
      </c>
      <c r="O16" t="str">
        <f t="shared" si="9"/>
        <v/>
      </c>
    </row>
    <row r="17" spans="1:15" ht="25.5" x14ac:dyDescent="0.2">
      <c r="A17" t="s">
        <v>36</v>
      </c>
      <c r="B17" t="s">
        <v>37</v>
      </c>
      <c r="C17" t="str">
        <f t="shared" si="0"/>
        <v>\galleon{16}~</v>
      </c>
      <c r="D17" s="1" t="s">
        <v>38</v>
      </c>
      <c r="E17">
        <v>800</v>
      </c>
      <c r="F17">
        <f t="shared" si="1"/>
        <v>7888</v>
      </c>
      <c r="G17">
        <f t="shared" si="2"/>
        <v>16</v>
      </c>
      <c r="H17">
        <f t="shared" si="3"/>
        <v>0</v>
      </c>
      <c r="I17">
        <f t="shared" si="4"/>
        <v>0</v>
      </c>
      <c r="J17">
        <f t="shared" si="5"/>
        <v>0</v>
      </c>
      <c r="K17">
        <f t="shared" si="6"/>
        <v>0</v>
      </c>
      <c r="M17" t="str">
        <f t="shared" si="7"/>
        <v>\galleon{16}~</v>
      </c>
      <c r="N17" t="str">
        <f t="shared" si="8"/>
        <v/>
      </c>
      <c r="O17" t="str">
        <f t="shared" si="9"/>
        <v/>
      </c>
    </row>
    <row r="18" spans="1:15" x14ac:dyDescent="0.2">
      <c r="A18" t="s">
        <v>39</v>
      </c>
      <c r="B18" t="s">
        <v>13</v>
      </c>
      <c r="C18" t="str">
        <f t="shared" si="0"/>
        <v>\galleon{1}~\sickle{10}~</v>
      </c>
      <c r="D18" s="1" t="s">
        <v>40</v>
      </c>
      <c r="E18">
        <v>75</v>
      </c>
      <c r="F18">
        <f t="shared" si="1"/>
        <v>739.5</v>
      </c>
      <c r="G18">
        <f t="shared" si="2"/>
        <v>1</v>
      </c>
      <c r="H18">
        <f t="shared" si="3"/>
        <v>8</v>
      </c>
      <c r="I18">
        <f t="shared" si="4"/>
        <v>14</v>
      </c>
      <c r="J18">
        <f t="shared" si="5"/>
        <v>10</v>
      </c>
      <c r="K18">
        <f t="shared" si="6"/>
        <v>15</v>
      </c>
      <c r="M18" t="str">
        <f t="shared" si="7"/>
        <v>\galleon{1}~</v>
      </c>
      <c r="N18" t="str">
        <f t="shared" si="8"/>
        <v>\sickle{10}~</v>
      </c>
      <c r="O18" t="str">
        <f t="shared" si="9"/>
        <v/>
      </c>
    </row>
    <row r="19" spans="1:15" ht="25.5" x14ac:dyDescent="0.2">
      <c r="A19" t="s">
        <v>41</v>
      </c>
      <c r="B19" t="s">
        <v>13</v>
      </c>
      <c r="C19" t="str">
        <f t="shared" si="0"/>
        <v>\galleon{1}~</v>
      </c>
      <c r="D19" s="1" t="s">
        <v>42</v>
      </c>
      <c r="E19">
        <v>50</v>
      </c>
      <c r="F19">
        <f t="shared" si="1"/>
        <v>493</v>
      </c>
      <c r="G19">
        <f t="shared" si="2"/>
        <v>1</v>
      </c>
      <c r="H19">
        <f t="shared" si="3"/>
        <v>0</v>
      </c>
      <c r="I19">
        <f t="shared" si="4"/>
        <v>0</v>
      </c>
      <c r="J19">
        <f t="shared" si="5"/>
        <v>0</v>
      </c>
      <c r="K19">
        <f t="shared" si="6"/>
        <v>0</v>
      </c>
      <c r="M19" t="str">
        <f t="shared" si="7"/>
        <v>\galleon{1}~</v>
      </c>
      <c r="N19" t="str">
        <f t="shared" si="8"/>
        <v/>
      </c>
      <c r="O19" t="str">
        <f t="shared" si="9"/>
        <v/>
      </c>
    </row>
    <row r="20" spans="1:15" ht="25.5" x14ac:dyDescent="0.2">
      <c r="A20" t="s">
        <v>43</v>
      </c>
      <c r="B20" t="s">
        <v>5</v>
      </c>
      <c r="C20" t="str">
        <f t="shared" si="0"/>
        <v>\galleon{24}~</v>
      </c>
      <c r="D20" s="1" t="s">
        <v>44</v>
      </c>
      <c r="E20">
        <v>1200</v>
      </c>
      <c r="F20">
        <f t="shared" si="1"/>
        <v>11832</v>
      </c>
      <c r="G20">
        <f t="shared" si="2"/>
        <v>24</v>
      </c>
      <c r="H20">
        <f t="shared" si="3"/>
        <v>0</v>
      </c>
      <c r="I20">
        <f t="shared" si="4"/>
        <v>0</v>
      </c>
      <c r="J20">
        <f t="shared" si="5"/>
        <v>0</v>
      </c>
      <c r="K20">
        <f t="shared" si="6"/>
        <v>0</v>
      </c>
      <c r="M20" t="str">
        <f t="shared" si="7"/>
        <v>\galleon{24}~</v>
      </c>
      <c r="N20" t="str">
        <f t="shared" si="8"/>
        <v/>
      </c>
      <c r="O20" t="str">
        <f t="shared" si="9"/>
        <v/>
      </c>
    </row>
    <row r="21" spans="1:15" ht="38.25" x14ac:dyDescent="0.2">
      <c r="A21" t="s">
        <v>45</v>
      </c>
      <c r="B21" t="s">
        <v>13</v>
      </c>
      <c r="C21" t="str">
        <f t="shared" si="0"/>
        <v>\galleon{1}~</v>
      </c>
      <c r="D21" s="1" t="s">
        <v>46</v>
      </c>
      <c r="E21">
        <v>50</v>
      </c>
      <c r="F21">
        <f t="shared" si="1"/>
        <v>493</v>
      </c>
      <c r="G21">
        <f t="shared" si="2"/>
        <v>1</v>
      </c>
      <c r="H21">
        <f t="shared" si="3"/>
        <v>0</v>
      </c>
      <c r="I21">
        <f t="shared" si="4"/>
        <v>0</v>
      </c>
      <c r="J21">
        <f t="shared" si="5"/>
        <v>0</v>
      </c>
      <c r="K21">
        <f t="shared" si="6"/>
        <v>0</v>
      </c>
      <c r="M21" t="str">
        <f t="shared" si="7"/>
        <v>\galleon{1}~</v>
      </c>
      <c r="N21" t="str">
        <f t="shared" si="8"/>
        <v/>
      </c>
      <c r="O21" t="str">
        <f t="shared" si="9"/>
        <v/>
      </c>
    </row>
    <row r="22" spans="1:15" x14ac:dyDescent="0.2">
      <c r="A22" t="s">
        <v>47</v>
      </c>
      <c r="B22" t="s">
        <v>13</v>
      </c>
      <c r="C22" t="str">
        <f t="shared" si="0"/>
        <v>\sickle{4}~</v>
      </c>
      <c r="D22" s="1" t="s">
        <v>48</v>
      </c>
      <c r="E22">
        <v>12</v>
      </c>
      <c r="F22">
        <f t="shared" si="1"/>
        <v>118.32</v>
      </c>
      <c r="G22">
        <f t="shared" si="2"/>
        <v>0</v>
      </c>
      <c r="H22">
        <f t="shared" si="3"/>
        <v>4</v>
      </c>
      <c r="I22">
        <f t="shared" si="4"/>
        <v>2</v>
      </c>
      <c r="J22">
        <f t="shared" si="5"/>
        <v>4</v>
      </c>
      <c r="K22">
        <f t="shared" si="6"/>
        <v>0</v>
      </c>
      <c r="M22" t="str">
        <f t="shared" si="7"/>
        <v/>
      </c>
      <c r="N22" t="str">
        <f t="shared" si="8"/>
        <v>\sickle{4}~</v>
      </c>
      <c r="O22" t="str">
        <f t="shared" si="9"/>
        <v/>
      </c>
    </row>
    <row r="23" spans="1:15" ht="38.25" x14ac:dyDescent="0.2">
      <c r="A23" t="s">
        <v>49</v>
      </c>
      <c r="B23" t="s">
        <v>5</v>
      </c>
      <c r="C23" t="str">
        <f t="shared" si="0"/>
        <v>\galleon{15}~</v>
      </c>
      <c r="D23" s="1" t="s">
        <v>50</v>
      </c>
      <c r="E23">
        <v>750</v>
      </c>
      <c r="F23">
        <f t="shared" si="1"/>
        <v>7395</v>
      </c>
      <c r="G23">
        <f t="shared" si="2"/>
        <v>15</v>
      </c>
      <c r="H23">
        <f t="shared" si="3"/>
        <v>0</v>
      </c>
      <c r="I23">
        <f t="shared" si="4"/>
        <v>0</v>
      </c>
      <c r="J23">
        <f t="shared" si="5"/>
        <v>0</v>
      </c>
      <c r="K23">
        <f t="shared" si="6"/>
        <v>0</v>
      </c>
      <c r="M23" t="str">
        <f t="shared" si="7"/>
        <v>\galleon{15}~</v>
      </c>
      <c r="N23" t="str">
        <f t="shared" si="8"/>
        <v/>
      </c>
      <c r="O23" t="str">
        <f t="shared" si="9"/>
        <v/>
      </c>
    </row>
    <row r="24" spans="1:15" ht="38.25" x14ac:dyDescent="0.2">
      <c r="A24" t="s">
        <v>51</v>
      </c>
      <c r="B24" t="s">
        <v>13</v>
      </c>
      <c r="C24" t="str">
        <f t="shared" si="0"/>
        <v>\galleon{100000}~</v>
      </c>
      <c r="D24" s="1" t="s">
        <v>52</v>
      </c>
      <c r="E24">
        <v>5000000</v>
      </c>
      <c r="F24">
        <f t="shared" si="1"/>
        <v>49300000</v>
      </c>
      <c r="G24">
        <f t="shared" si="2"/>
        <v>100000</v>
      </c>
      <c r="H24">
        <f t="shared" si="3"/>
        <v>0</v>
      </c>
      <c r="I24">
        <f t="shared" si="4"/>
        <v>0</v>
      </c>
      <c r="J24">
        <f t="shared" si="5"/>
        <v>0</v>
      </c>
      <c r="K24">
        <f t="shared" si="6"/>
        <v>0</v>
      </c>
      <c r="M24" t="str">
        <f t="shared" si="7"/>
        <v>\galleon{100000}~</v>
      </c>
      <c r="N24" t="str">
        <f t="shared" si="8"/>
        <v/>
      </c>
      <c r="O24" t="str">
        <f t="shared" si="9"/>
        <v/>
      </c>
    </row>
    <row r="25" spans="1:15" ht="38.25" x14ac:dyDescent="0.2">
      <c r="A25" t="s">
        <v>53</v>
      </c>
      <c r="B25" t="s">
        <v>13</v>
      </c>
      <c r="C25" t="str">
        <f t="shared" si="0"/>
        <v>\galleon{6}~</v>
      </c>
      <c r="D25" s="1" t="s">
        <v>54</v>
      </c>
      <c r="E25">
        <v>300</v>
      </c>
      <c r="F25">
        <f t="shared" si="1"/>
        <v>2958</v>
      </c>
      <c r="G25">
        <f t="shared" si="2"/>
        <v>6</v>
      </c>
      <c r="H25">
        <f t="shared" si="3"/>
        <v>0</v>
      </c>
      <c r="I25">
        <f t="shared" si="4"/>
        <v>0</v>
      </c>
      <c r="J25">
        <f t="shared" si="5"/>
        <v>0</v>
      </c>
      <c r="K25">
        <f t="shared" si="6"/>
        <v>0</v>
      </c>
      <c r="M25" t="str">
        <f t="shared" si="7"/>
        <v>\galleon{6}~</v>
      </c>
      <c r="N25" t="str">
        <f t="shared" si="8"/>
        <v/>
      </c>
      <c r="O25" t="str">
        <f t="shared" si="9"/>
        <v/>
      </c>
    </row>
    <row r="26" spans="1:15" x14ac:dyDescent="0.2">
      <c r="C26" t="str">
        <f>CONCATENATE(M26,N26,O26)</f>
        <v/>
      </c>
      <c r="F26">
        <f t="shared" si="1"/>
        <v>0</v>
      </c>
      <c r="G26">
        <f t="shared" si="2"/>
        <v>0</v>
      </c>
      <c r="H26">
        <f t="shared" si="3"/>
        <v>0</v>
      </c>
      <c r="I26">
        <f t="shared" si="4"/>
        <v>0</v>
      </c>
      <c r="J26">
        <f t="shared" si="5"/>
        <v>0</v>
      </c>
      <c r="K26">
        <f t="shared" si="6"/>
        <v>0</v>
      </c>
      <c r="M26" t="str">
        <f t="shared" si="7"/>
        <v/>
      </c>
      <c r="N26" t="str">
        <f t="shared" si="8"/>
        <v/>
      </c>
      <c r="O26" t="str">
        <f t="shared" si="9"/>
        <v/>
      </c>
    </row>
    <row r="27" spans="1:15" x14ac:dyDescent="0.2">
      <c r="C27" t="str">
        <f t="shared" si="0"/>
        <v/>
      </c>
      <c r="F27">
        <f t="shared" si="1"/>
        <v>0</v>
      </c>
      <c r="G27">
        <f t="shared" si="2"/>
        <v>0</v>
      </c>
      <c r="H27">
        <f t="shared" si="3"/>
        <v>0</v>
      </c>
      <c r="I27">
        <f t="shared" si="4"/>
        <v>0</v>
      </c>
      <c r="J27">
        <f t="shared" si="5"/>
        <v>0</v>
      </c>
      <c r="K27">
        <f t="shared" si="6"/>
        <v>0</v>
      </c>
      <c r="M27" t="str">
        <f t="shared" si="7"/>
        <v/>
      </c>
      <c r="N27" t="str">
        <f t="shared" si="8"/>
        <v/>
      </c>
      <c r="O27" t="str">
        <f t="shared" si="9"/>
        <v/>
      </c>
    </row>
    <row r="28" spans="1:15" x14ac:dyDescent="0.2">
      <c r="C28" t="str">
        <f t="shared" si="0"/>
        <v/>
      </c>
      <c r="F28">
        <f t="shared" si="1"/>
        <v>0</v>
      </c>
      <c r="G28">
        <f t="shared" si="2"/>
        <v>0</v>
      </c>
      <c r="H28">
        <f t="shared" si="3"/>
        <v>0</v>
      </c>
      <c r="I28">
        <f t="shared" si="4"/>
        <v>0</v>
      </c>
      <c r="J28">
        <f t="shared" si="5"/>
        <v>0</v>
      </c>
      <c r="K28">
        <f t="shared" si="6"/>
        <v>0</v>
      </c>
      <c r="M28" t="str">
        <f t="shared" si="7"/>
        <v/>
      </c>
      <c r="N28" t="str">
        <f t="shared" si="8"/>
        <v/>
      </c>
      <c r="O28" t="str">
        <f t="shared" si="9"/>
        <v/>
      </c>
    </row>
    <row r="29" spans="1:15" x14ac:dyDescent="0.2">
      <c r="C29" t="str">
        <f t="shared" si="0"/>
        <v/>
      </c>
      <c r="F29">
        <f t="shared" si="1"/>
        <v>0</v>
      </c>
      <c r="G29">
        <f t="shared" si="2"/>
        <v>0</v>
      </c>
      <c r="H29">
        <f t="shared" si="3"/>
        <v>0</v>
      </c>
      <c r="I29">
        <f t="shared" si="4"/>
        <v>0</v>
      </c>
      <c r="J29">
        <f t="shared" si="5"/>
        <v>0</v>
      </c>
      <c r="K29">
        <f t="shared" si="6"/>
        <v>0</v>
      </c>
      <c r="M29" t="str">
        <f t="shared" si="7"/>
        <v/>
      </c>
      <c r="N29" t="str">
        <f t="shared" si="8"/>
        <v/>
      </c>
      <c r="O29" t="str">
        <f t="shared" si="9"/>
        <v/>
      </c>
    </row>
    <row r="30" spans="1:15" x14ac:dyDescent="0.2">
      <c r="C30" t="str">
        <f t="shared" si="0"/>
        <v/>
      </c>
      <c r="F30">
        <f t="shared" si="1"/>
        <v>0</v>
      </c>
      <c r="G30">
        <f t="shared" si="2"/>
        <v>0</v>
      </c>
      <c r="H30">
        <f t="shared" si="3"/>
        <v>0</v>
      </c>
      <c r="I30">
        <f t="shared" si="4"/>
        <v>0</v>
      </c>
      <c r="J30">
        <f t="shared" si="5"/>
        <v>0</v>
      </c>
      <c r="K30">
        <f t="shared" si="6"/>
        <v>0</v>
      </c>
      <c r="M30" t="str">
        <f t="shared" si="7"/>
        <v/>
      </c>
      <c r="N30" t="str">
        <f t="shared" si="8"/>
        <v/>
      </c>
      <c r="O30" t="str">
        <f t="shared" si="9"/>
        <v/>
      </c>
    </row>
    <row r="31" spans="1:15" x14ac:dyDescent="0.2">
      <c r="C31" t="str">
        <f t="shared" si="0"/>
        <v/>
      </c>
      <c r="F31">
        <f t="shared" si="1"/>
        <v>0</v>
      </c>
      <c r="G31">
        <f t="shared" si="2"/>
        <v>0</v>
      </c>
      <c r="H31">
        <f t="shared" si="3"/>
        <v>0</v>
      </c>
      <c r="I31">
        <f t="shared" si="4"/>
        <v>0</v>
      </c>
      <c r="J31">
        <f t="shared" si="5"/>
        <v>0</v>
      </c>
      <c r="K31">
        <f t="shared" si="6"/>
        <v>0</v>
      </c>
      <c r="M31" t="str">
        <f t="shared" si="7"/>
        <v/>
      </c>
      <c r="N31" t="str">
        <f t="shared" si="8"/>
        <v/>
      </c>
      <c r="O31" t="str">
        <f t="shared" si="9"/>
        <v/>
      </c>
    </row>
    <row r="32" spans="1:15" x14ac:dyDescent="0.2">
      <c r="C32" t="str">
        <f t="shared" si="0"/>
        <v/>
      </c>
      <c r="F32">
        <f t="shared" si="1"/>
        <v>0</v>
      </c>
      <c r="G32">
        <f t="shared" si="2"/>
        <v>0</v>
      </c>
      <c r="H32">
        <f t="shared" si="3"/>
        <v>0</v>
      </c>
      <c r="I32">
        <f t="shared" si="4"/>
        <v>0</v>
      </c>
      <c r="J32">
        <f t="shared" si="5"/>
        <v>0</v>
      </c>
      <c r="K32">
        <f t="shared" si="6"/>
        <v>0</v>
      </c>
      <c r="M32" t="str">
        <f t="shared" si="7"/>
        <v/>
      </c>
      <c r="N32" t="str">
        <f t="shared" si="8"/>
        <v/>
      </c>
      <c r="O32" t="str">
        <f t="shared" si="9"/>
        <v/>
      </c>
    </row>
    <row r="33" spans="3:15" x14ac:dyDescent="0.2">
      <c r="C33" t="str">
        <f t="shared" si="0"/>
        <v/>
      </c>
      <c r="F33">
        <f t="shared" si="1"/>
        <v>0</v>
      </c>
      <c r="G33">
        <f t="shared" si="2"/>
        <v>0</v>
      </c>
      <c r="H33">
        <f t="shared" si="3"/>
        <v>0</v>
      </c>
      <c r="I33">
        <f t="shared" si="4"/>
        <v>0</v>
      </c>
      <c r="J33">
        <f t="shared" si="5"/>
        <v>0</v>
      </c>
      <c r="K33">
        <f t="shared" si="6"/>
        <v>0</v>
      </c>
      <c r="M33" t="str">
        <f t="shared" si="7"/>
        <v/>
      </c>
      <c r="N33" t="str">
        <f t="shared" si="8"/>
        <v/>
      </c>
      <c r="O33" t="str">
        <f t="shared" si="9"/>
        <v/>
      </c>
    </row>
    <row r="34" spans="3:15" x14ac:dyDescent="0.2">
      <c r="C34" t="str">
        <f t="shared" si="0"/>
        <v/>
      </c>
      <c r="F34">
        <f t="shared" si="1"/>
        <v>0</v>
      </c>
      <c r="G34">
        <f t="shared" si="2"/>
        <v>0</v>
      </c>
      <c r="H34">
        <f t="shared" si="3"/>
        <v>0</v>
      </c>
      <c r="I34">
        <f t="shared" si="4"/>
        <v>0</v>
      </c>
      <c r="J34">
        <f t="shared" si="5"/>
        <v>0</v>
      </c>
      <c r="K34">
        <f t="shared" si="6"/>
        <v>0</v>
      </c>
      <c r="M34" t="str">
        <f t="shared" si="7"/>
        <v/>
      </c>
      <c r="N34" t="str">
        <f t="shared" si="8"/>
        <v/>
      </c>
      <c r="O34" t="str">
        <f t="shared" si="9"/>
        <v/>
      </c>
    </row>
    <row r="35" spans="3:15" x14ac:dyDescent="0.2">
      <c r="C35" t="str">
        <f t="shared" si="0"/>
        <v/>
      </c>
      <c r="F35">
        <f t="shared" si="1"/>
        <v>0</v>
      </c>
      <c r="G35">
        <f t="shared" si="2"/>
        <v>0</v>
      </c>
      <c r="H35">
        <f t="shared" si="3"/>
        <v>0</v>
      </c>
      <c r="I35">
        <f t="shared" si="4"/>
        <v>0</v>
      </c>
      <c r="J35">
        <f t="shared" si="5"/>
        <v>0</v>
      </c>
      <c r="K35">
        <f t="shared" si="6"/>
        <v>0</v>
      </c>
      <c r="M35" t="str">
        <f t="shared" si="7"/>
        <v/>
      </c>
      <c r="N35" t="str">
        <f t="shared" si="8"/>
        <v/>
      </c>
      <c r="O35" t="str">
        <f t="shared" si="9"/>
        <v/>
      </c>
    </row>
    <row r="36" spans="3:15" x14ac:dyDescent="0.2">
      <c r="C36" t="str">
        <f t="shared" si="0"/>
        <v/>
      </c>
      <c r="F36">
        <f t="shared" si="1"/>
        <v>0</v>
      </c>
      <c r="G36">
        <f t="shared" si="2"/>
        <v>0</v>
      </c>
      <c r="H36">
        <f t="shared" si="3"/>
        <v>0</v>
      </c>
      <c r="I36">
        <f t="shared" si="4"/>
        <v>0</v>
      </c>
      <c r="J36">
        <f t="shared" si="5"/>
        <v>0</v>
      </c>
      <c r="K36">
        <f t="shared" si="6"/>
        <v>0</v>
      </c>
      <c r="M36" t="str">
        <f t="shared" si="7"/>
        <v/>
      </c>
      <c r="N36" t="str">
        <f t="shared" si="8"/>
        <v/>
      </c>
      <c r="O36" t="str">
        <f t="shared" si="9"/>
        <v/>
      </c>
    </row>
    <row r="37" spans="3:15" x14ac:dyDescent="0.2">
      <c r="C37" t="str">
        <f t="shared" si="0"/>
        <v/>
      </c>
      <c r="F37">
        <f t="shared" si="1"/>
        <v>0</v>
      </c>
      <c r="G37">
        <f t="shared" si="2"/>
        <v>0</v>
      </c>
      <c r="H37">
        <f t="shared" si="3"/>
        <v>0</v>
      </c>
      <c r="I37">
        <f t="shared" si="4"/>
        <v>0</v>
      </c>
      <c r="J37">
        <f t="shared" si="5"/>
        <v>0</v>
      </c>
      <c r="K37">
        <f t="shared" si="6"/>
        <v>0</v>
      </c>
      <c r="M37" t="str">
        <f t="shared" si="7"/>
        <v/>
      </c>
      <c r="N37" t="str">
        <f t="shared" si="8"/>
        <v/>
      </c>
      <c r="O37" t="str">
        <f t="shared" si="9"/>
        <v/>
      </c>
    </row>
    <row r="38" spans="3:15" x14ac:dyDescent="0.2">
      <c r="C38" t="str">
        <f t="shared" si="0"/>
        <v/>
      </c>
      <c r="F38">
        <f t="shared" si="1"/>
        <v>0</v>
      </c>
      <c r="G38">
        <f t="shared" si="2"/>
        <v>0</v>
      </c>
      <c r="H38">
        <f t="shared" si="3"/>
        <v>0</v>
      </c>
      <c r="I38">
        <f t="shared" si="4"/>
        <v>0</v>
      </c>
      <c r="J38">
        <f t="shared" si="5"/>
        <v>0</v>
      </c>
      <c r="K38">
        <f t="shared" si="6"/>
        <v>0</v>
      </c>
      <c r="M38" t="str">
        <f t="shared" si="7"/>
        <v/>
      </c>
      <c r="N38" t="str">
        <f t="shared" si="8"/>
        <v/>
      </c>
      <c r="O38" t="str">
        <f t="shared" si="9"/>
        <v/>
      </c>
    </row>
    <row r="39" spans="3:15" x14ac:dyDescent="0.2">
      <c r="C39" t="str">
        <f t="shared" si="0"/>
        <v/>
      </c>
      <c r="F39">
        <f t="shared" si="1"/>
        <v>0</v>
      </c>
      <c r="G39">
        <f t="shared" si="2"/>
        <v>0</v>
      </c>
      <c r="H39">
        <f t="shared" si="3"/>
        <v>0</v>
      </c>
      <c r="I39">
        <f t="shared" si="4"/>
        <v>0</v>
      </c>
      <c r="J39">
        <f t="shared" si="5"/>
        <v>0</v>
      </c>
      <c r="K39">
        <f t="shared" si="6"/>
        <v>0</v>
      </c>
      <c r="M39" t="str">
        <f t="shared" si="7"/>
        <v/>
      </c>
      <c r="N39" t="str">
        <f t="shared" si="8"/>
        <v/>
      </c>
      <c r="O39" t="str">
        <f t="shared" si="9"/>
        <v/>
      </c>
    </row>
    <row r="40" spans="3:15" x14ac:dyDescent="0.2">
      <c r="C40" t="str">
        <f t="shared" si="0"/>
        <v/>
      </c>
      <c r="F40">
        <f t="shared" si="1"/>
        <v>0</v>
      </c>
      <c r="G40">
        <f t="shared" si="2"/>
        <v>0</v>
      </c>
      <c r="H40">
        <f t="shared" si="3"/>
        <v>0</v>
      </c>
      <c r="I40">
        <f t="shared" si="4"/>
        <v>0</v>
      </c>
      <c r="J40">
        <f t="shared" si="5"/>
        <v>0</v>
      </c>
      <c r="K40">
        <f t="shared" si="6"/>
        <v>0</v>
      </c>
      <c r="M40" t="str">
        <f t="shared" si="7"/>
        <v/>
      </c>
      <c r="N40" t="str">
        <f t="shared" si="8"/>
        <v/>
      </c>
      <c r="O40" t="str">
        <f t="shared" si="9"/>
        <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6888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12</cp:revision>
  <dcterms:created xsi:type="dcterms:W3CDTF">2019-10-02T15:25:17Z</dcterms:created>
  <dcterms:modified xsi:type="dcterms:W3CDTF">2020-01-24T17:10:25Z</dcterms:modified>
  <dc:language>en-GB</dc:language>
</cp:coreProperties>
</file>