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Items\"/>
    </mc:Choice>
  </mc:AlternateContent>
  <xr:revisionPtr revIDLastSave="0" documentId="13_ncr:1_{AB60A340-1DD9-4726-A3DB-69D792FDB62F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8" i="1" l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6" i="1"/>
  <c r="N16" i="1"/>
  <c r="O16" i="1"/>
  <c r="M18" i="1"/>
  <c r="N18" i="1"/>
  <c r="O18" i="1"/>
  <c r="M19" i="1"/>
  <c r="N19" i="1"/>
  <c r="O19" i="1"/>
  <c r="M20" i="1"/>
  <c r="N20" i="1"/>
  <c r="O20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8" i="1"/>
  <c r="N28" i="1"/>
  <c r="O28" i="1"/>
  <c r="M29" i="1"/>
  <c r="N29" i="1"/>
  <c r="O29" i="1"/>
  <c r="M30" i="1"/>
  <c r="N30" i="1"/>
  <c r="O30" i="1"/>
  <c r="M31" i="1"/>
  <c r="N31" i="1"/>
  <c r="O31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F3" i="1" l="1"/>
  <c r="G3" i="1" s="1"/>
  <c r="F4" i="1"/>
  <c r="F5" i="1"/>
  <c r="G5" i="1" s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F13" i="1"/>
  <c r="G13" i="1" s="1"/>
  <c r="F14" i="1"/>
  <c r="G14" i="1" s="1"/>
  <c r="F15" i="1"/>
  <c r="G15" i="1" s="1"/>
  <c r="F16" i="1"/>
  <c r="F17" i="1"/>
  <c r="G17" i="1" s="1"/>
  <c r="F18" i="1"/>
  <c r="G18" i="1" s="1"/>
  <c r="F19" i="1"/>
  <c r="G19" i="1" s="1"/>
  <c r="F20" i="1"/>
  <c r="G20" i="1" s="1"/>
  <c r="F21" i="1"/>
  <c r="F22" i="1"/>
  <c r="G22" i="1" s="1"/>
  <c r="F23" i="1"/>
  <c r="G23" i="1" s="1"/>
  <c r="F24" i="1"/>
  <c r="G24" i="1" s="1"/>
  <c r="F25" i="1"/>
  <c r="F26" i="1"/>
  <c r="G26" i="1" s="1"/>
  <c r="F27" i="1"/>
  <c r="G27" i="1" s="1"/>
  <c r="F28" i="1"/>
  <c r="G28" i="1" s="1"/>
  <c r="F29" i="1"/>
  <c r="F30" i="1"/>
  <c r="G30" i="1" s="1"/>
  <c r="F31" i="1"/>
  <c r="G31" i="1" s="1"/>
  <c r="F32" i="1"/>
  <c r="G32" i="1" s="1"/>
  <c r="F33" i="1"/>
  <c r="F34" i="1"/>
  <c r="G34" i="1" s="1"/>
  <c r="F35" i="1"/>
  <c r="G35" i="1" s="1"/>
  <c r="F36" i="1"/>
  <c r="G36" i="1" s="1"/>
  <c r="F37" i="1"/>
  <c r="F38" i="1"/>
  <c r="G38" i="1" s="1"/>
  <c r="F39" i="1"/>
  <c r="G39" i="1" s="1"/>
  <c r="F40" i="1"/>
  <c r="G40" i="1" s="1"/>
  <c r="F41" i="1"/>
  <c r="F42" i="1"/>
  <c r="G42" i="1" s="1"/>
  <c r="F43" i="1"/>
  <c r="G43" i="1" s="1"/>
  <c r="F44" i="1"/>
  <c r="F45" i="1"/>
  <c r="G45" i="1" s="1"/>
  <c r="I45" i="1" s="1"/>
  <c r="H45" i="1"/>
  <c r="F46" i="1"/>
  <c r="G46" i="1"/>
  <c r="H46" i="1" s="1"/>
  <c r="F47" i="1"/>
  <c r="G47" i="1"/>
  <c r="F48" i="1"/>
  <c r="G48" i="1" s="1"/>
  <c r="F49" i="1"/>
  <c r="G49" i="1"/>
  <c r="F50" i="1"/>
  <c r="F51" i="1"/>
  <c r="F52" i="1"/>
  <c r="G52" i="1"/>
  <c r="F53" i="1"/>
  <c r="F54" i="1"/>
  <c r="F55" i="1"/>
  <c r="H55" i="1" s="1"/>
  <c r="I55" i="1" s="1"/>
  <c r="G55" i="1"/>
  <c r="F56" i="1"/>
  <c r="G56" i="1"/>
  <c r="F57" i="1"/>
  <c r="G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F2" i="1"/>
  <c r="G2" i="1" s="1"/>
  <c r="M42" i="1" l="1"/>
  <c r="M40" i="1"/>
  <c r="M39" i="1"/>
  <c r="M38" i="1"/>
  <c r="M36" i="1"/>
  <c r="M35" i="1"/>
  <c r="M34" i="1"/>
  <c r="M32" i="1"/>
  <c r="M27" i="1"/>
  <c r="M17" i="1"/>
  <c r="O17" i="1"/>
  <c r="M15" i="1"/>
  <c r="M7" i="1"/>
  <c r="M2" i="1"/>
  <c r="M5" i="1"/>
  <c r="M6" i="1"/>
  <c r="M3" i="1"/>
  <c r="G51" i="1"/>
  <c r="H48" i="1"/>
  <c r="H56" i="1"/>
  <c r="I56" i="1" s="1"/>
  <c r="G50" i="1"/>
  <c r="H50" i="1"/>
  <c r="J42" i="1"/>
  <c r="N42" i="1" s="1"/>
  <c r="H42" i="1"/>
  <c r="I42" i="1" s="1"/>
  <c r="I48" i="1"/>
  <c r="H47" i="1"/>
  <c r="I47" i="1" s="1"/>
  <c r="G41" i="1"/>
  <c r="H39" i="1"/>
  <c r="J39" i="1" s="1"/>
  <c r="N39" i="1" s="1"/>
  <c r="G37" i="1"/>
  <c r="H35" i="1"/>
  <c r="J35" i="1" s="1"/>
  <c r="N35" i="1" s="1"/>
  <c r="G33" i="1"/>
  <c r="H31" i="1"/>
  <c r="I31" i="1" s="1"/>
  <c r="G29" i="1"/>
  <c r="H29" i="1" s="1"/>
  <c r="H27" i="1"/>
  <c r="J27" i="1" s="1"/>
  <c r="N27" i="1" s="1"/>
  <c r="G25" i="1"/>
  <c r="H25" i="1" s="1"/>
  <c r="I25" i="1" s="1"/>
  <c r="H23" i="1"/>
  <c r="J23" i="1" s="1"/>
  <c r="G21" i="1"/>
  <c r="H19" i="1"/>
  <c r="J19" i="1" s="1"/>
  <c r="G16" i="1"/>
  <c r="H13" i="1"/>
  <c r="J13" i="1" s="1"/>
  <c r="H10" i="1"/>
  <c r="I10" i="1" s="1"/>
  <c r="G8" i="1"/>
  <c r="H8" i="1"/>
  <c r="I8" i="1" s="1"/>
  <c r="J5" i="1"/>
  <c r="N5" i="1" s="1"/>
  <c r="H5" i="1"/>
  <c r="I5" i="1" s="1"/>
  <c r="H57" i="1"/>
  <c r="J57" i="1" s="1"/>
  <c r="J56" i="1"/>
  <c r="G54" i="1"/>
  <c r="H54" i="1" s="1"/>
  <c r="G53" i="1"/>
  <c r="H53" i="1" s="1"/>
  <c r="H52" i="1"/>
  <c r="J52" i="1" s="1"/>
  <c r="I50" i="1"/>
  <c r="H43" i="1"/>
  <c r="J43" i="1" s="1"/>
  <c r="I43" i="1"/>
  <c r="G44" i="1"/>
  <c r="H44" i="1"/>
  <c r="I44" i="1"/>
  <c r="H38" i="1"/>
  <c r="J38" i="1" s="1"/>
  <c r="N38" i="1" s="1"/>
  <c r="H34" i="1"/>
  <c r="J34" i="1" s="1"/>
  <c r="N34" i="1" s="1"/>
  <c r="I34" i="1"/>
  <c r="H30" i="1"/>
  <c r="J30" i="1" s="1"/>
  <c r="I30" i="1"/>
  <c r="H22" i="1"/>
  <c r="J22" i="1" s="1"/>
  <c r="H18" i="1"/>
  <c r="J18" i="1" s="1"/>
  <c r="I18" i="1"/>
  <c r="H17" i="1"/>
  <c r="J17" i="1" s="1"/>
  <c r="N17" i="1" s="1"/>
  <c r="I17" i="1"/>
  <c r="H14" i="1"/>
  <c r="J14" i="1" s="1"/>
  <c r="G12" i="1"/>
  <c r="H9" i="1"/>
  <c r="I9" i="1" s="1"/>
  <c r="H6" i="1"/>
  <c r="I6" i="1" s="1"/>
  <c r="G4" i="1"/>
  <c r="I46" i="1"/>
  <c r="J46" i="1"/>
  <c r="H26" i="1"/>
  <c r="I26" i="1" s="1"/>
  <c r="J55" i="1"/>
  <c r="H49" i="1"/>
  <c r="J49" i="1" s="1"/>
  <c r="I49" i="1"/>
  <c r="J48" i="1"/>
  <c r="J47" i="1"/>
  <c r="J11" i="1"/>
  <c r="J45" i="1"/>
  <c r="I39" i="1"/>
  <c r="I35" i="1"/>
  <c r="I23" i="1"/>
  <c r="I19" i="1"/>
  <c r="I14" i="1"/>
  <c r="H40" i="1"/>
  <c r="I40" i="1" s="1"/>
  <c r="H36" i="1"/>
  <c r="I36" i="1" s="1"/>
  <c r="H32" i="1"/>
  <c r="I32" i="1" s="1"/>
  <c r="H28" i="1"/>
  <c r="I28" i="1" s="1"/>
  <c r="H24" i="1"/>
  <c r="J24" i="1" s="1"/>
  <c r="H20" i="1"/>
  <c r="I20" i="1" s="1"/>
  <c r="H15" i="1"/>
  <c r="I15" i="1" s="1"/>
  <c r="H11" i="1"/>
  <c r="I11" i="1" s="1"/>
  <c r="H7" i="1"/>
  <c r="I7" i="1" s="1"/>
  <c r="H3" i="1"/>
  <c r="I3" i="1" s="1"/>
  <c r="H2" i="1"/>
  <c r="I2" i="1" s="1"/>
  <c r="H41" i="1" l="1"/>
  <c r="I41" i="1" s="1"/>
  <c r="M41" i="1"/>
  <c r="M37" i="1"/>
  <c r="H33" i="1"/>
  <c r="J33" i="1" s="1"/>
  <c r="N33" i="1" s="1"/>
  <c r="M33" i="1"/>
  <c r="J32" i="1"/>
  <c r="N32" i="1" s="1"/>
  <c r="I27" i="1"/>
  <c r="K27" i="1" s="1"/>
  <c r="O27" i="1" s="1"/>
  <c r="M21" i="1"/>
  <c r="O21" i="1"/>
  <c r="J3" i="1"/>
  <c r="N3" i="1" s="1"/>
  <c r="H4" i="1"/>
  <c r="J4" i="1" s="1"/>
  <c r="N4" i="1" s="1"/>
  <c r="M4" i="1"/>
  <c r="I16" i="1"/>
  <c r="I13" i="1"/>
  <c r="J31" i="1"/>
  <c r="I53" i="1"/>
  <c r="H51" i="1"/>
  <c r="I24" i="1"/>
  <c r="K24" i="1" s="1"/>
  <c r="I4" i="1"/>
  <c r="I29" i="1"/>
  <c r="I33" i="1"/>
  <c r="I22" i="1"/>
  <c r="I38" i="1"/>
  <c r="K38" i="1" s="1"/>
  <c r="O38" i="1" s="1"/>
  <c r="C38" i="1" s="1"/>
  <c r="H16" i="1"/>
  <c r="H21" i="1"/>
  <c r="I21" i="1" s="1"/>
  <c r="H37" i="1"/>
  <c r="I37" i="1" s="1"/>
  <c r="K18" i="1"/>
  <c r="K34" i="1"/>
  <c r="O34" i="1" s="1"/>
  <c r="C34" i="1" s="1"/>
  <c r="K49" i="1"/>
  <c r="K13" i="1"/>
  <c r="K17" i="1"/>
  <c r="K14" i="1"/>
  <c r="K22" i="1"/>
  <c r="C22" i="1" s="1"/>
  <c r="K19" i="1"/>
  <c r="C19" i="1" s="1"/>
  <c r="K35" i="1"/>
  <c r="O35" i="1" s="1"/>
  <c r="C35" i="1" s="1"/>
  <c r="K11" i="1"/>
  <c r="C11" i="1"/>
  <c r="K48" i="1"/>
  <c r="K3" i="1"/>
  <c r="O3" i="1" s="1"/>
  <c r="K55" i="1"/>
  <c r="J26" i="1"/>
  <c r="J6" i="1"/>
  <c r="N6" i="1" s="1"/>
  <c r="J9" i="1"/>
  <c r="C14" i="1"/>
  <c r="J54" i="1"/>
  <c r="I54" i="1"/>
  <c r="J40" i="1"/>
  <c r="N40" i="1" s="1"/>
  <c r="K46" i="1"/>
  <c r="C46" i="1" s="1"/>
  <c r="J28" i="1"/>
  <c r="J44" i="1"/>
  <c r="J15" i="1"/>
  <c r="N15" i="1" s="1"/>
  <c r="K56" i="1"/>
  <c r="J10" i="1"/>
  <c r="J36" i="1"/>
  <c r="N36" i="1" s="1"/>
  <c r="K47" i="1"/>
  <c r="I52" i="1"/>
  <c r="K52" i="1" s="1"/>
  <c r="C52" i="1" s="1"/>
  <c r="H12" i="1"/>
  <c r="J12" i="1" s="1"/>
  <c r="C18" i="1"/>
  <c r="J7" i="1"/>
  <c r="N7" i="1" s="1"/>
  <c r="J53" i="1"/>
  <c r="I57" i="1"/>
  <c r="J8" i="1"/>
  <c r="C13" i="1"/>
  <c r="J25" i="1"/>
  <c r="J41" i="1"/>
  <c r="N41" i="1" s="1"/>
  <c r="J20" i="1"/>
  <c r="J50" i="1"/>
  <c r="K45" i="1"/>
  <c r="C17" i="1"/>
  <c r="K30" i="1"/>
  <c r="C57" i="1"/>
  <c r="K57" i="1"/>
  <c r="K5" i="1"/>
  <c r="O5" i="1" s="1"/>
  <c r="C5" i="1" s="1"/>
  <c r="C23" i="1"/>
  <c r="K23" i="1"/>
  <c r="C31" i="1"/>
  <c r="K31" i="1"/>
  <c r="K39" i="1"/>
  <c r="O39" i="1" s="1"/>
  <c r="K43" i="1"/>
  <c r="K42" i="1"/>
  <c r="O42" i="1" s="1"/>
  <c r="C42" i="1" s="1"/>
  <c r="J16" i="1"/>
  <c r="J29" i="1"/>
  <c r="J37" i="1"/>
  <c r="N37" i="1" s="1"/>
  <c r="J2" i="1"/>
  <c r="N2" i="1" s="1"/>
  <c r="K32" i="1" l="1"/>
  <c r="O32" i="1" s="1"/>
  <c r="J21" i="1"/>
  <c r="N21" i="1" s="1"/>
  <c r="C21" i="1" s="1"/>
  <c r="C43" i="1"/>
  <c r="I12" i="1"/>
  <c r="C27" i="1"/>
  <c r="C24" i="1"/>
  <c r="C39" i="1"/>
  <c r="C30" i="1"/>
  <c r="C32" i="1"/>
  <c r="C3" i="1"/>
  <c r="I51" i="1"/>
  <c r="J51" i="1"/>
  <c r="C47" i="1"/>
  <c r="K37" i="1"/>
  <c r="K53" i="1"/>
  <c r="K36" i="1"/>
  <c r="O36" i="1" s="1"/>
  <c r="K15" i="1"/>
  <c r="O15" i="1" s="1"/>
  <c r="C15" i="1" s="1"/>
  <c r="K4" i="1"/>
  <c r="K6" i="1"/>
  <c r="O6" i="1" s="1"/>
  <c r="K12" i="1"/>
  <c r="C12" i="1" s="1"/>
  <c r="K50" i="1"/>
  <c r="C50" i="1"/>
  <c r="K41" i="1"/>
  <c r="O41" i="1" s="1"/>
  <c r="K25" i="1"/>
  <c r="C25" i="1"/>
  <c r="K10" i="1"/>
  <c r="K44" i="1"/>
  <c r="C49" i="1"/>
  <c r="K8" i="1"/>
  <c r="C8" i="1"/>
  <c r="K7" i="1"/>
  <c r="O7" i="1" s="1"/>
  <c r="K26" i="1"/>
  <c r="K29" i="1"/>
  <c r="C29" i="1"/>
  <c r="K16" i="1"/>
  <c r="C45" i="1"/>
  <c r="K20" i="1"/>
  <c r="C20" i="1"/>
  <c r="K33" i="1"/>
  <c r="C56" i="1"/>
  <c r="K28" i="1"/>
  <c r="C28" i="1"/>
  <c r="K40" i="1"/>
  <c r="O40" i="1" s="1"/>
  <c r="K54" i="1"/>
  <c r="K9" i="1"/>
  <c r="C55" i="1"/>
  <c r="C48" i="1"/>
  <c r="K2" i="1"/>
  <c r="O2" i="1" s="1"/>
  <c r="O37" i="1" l="1"/>
  <c r="C37" i="1" s="1"/>
  <c r="O33" i="1"/>
  <c r="C33" i="1" s="1"/>
  <c r="K21" i="1"/>
  <c r="O4" i="1"/>
  <c r="C4" i="1" s="1"/>
  <c r="C2" i="1"/>
  <c r="C9" i="1"/>
  <c r="C16" i="1"/>
  <c r="C6" i="1"/>
  <c r="C53" i="1"/>
  <c r="C51" i="1"/>
  <c r="K51" i="1"/>
  <c r="C44" i="1"/>
  <c r="C54" i="1"/>
  <c r="C41" i="1"/>
  <c r="C36" i="1"/>
  <c r="C26" i="1"/>
  <c r="C10" i="1"/>
  <c r="C40" i="1"/>
  <c r="C7" i="1"/>
</calcChain>
</file>

<file path=xl/sharedStrings.xml><?xml version="1.0" encoding="utf-8"?>
<sst xmlns="http://schemas.openxmlformats.org/spreadsheetml/2006/main" count="153" uniqueCount="100">
  <si>
    <t>Name</t>
  </si>
  <si>
    <t>Weight</t>
  </si>
  <si>
    <t>Cost</t>
  </si>
  <si>
    <t>Description</t>
  </si>
  <si>
    <t>Acid</t>
  </si>
  <si>
    <t>Light</t>
  </si>
  <si>
    <t>May be splashed on a melee opponent, or used as an improvised Ranged weapon, following the normal rules. In either case, do 3d4 acid damage.</t>
  </si>
  <si>
    <t>Backpack (25L)</t>
  </si>
  <si>
    <t>The primary storage for most adventurers. A medium-sized backpack suitable for adventuring, with a volume of around 25L</t>
  </si>
  <si>
    <t>Backpack (65L)</t>
  </si>
  <si>
    <t>Medium</t>
  </si>
  <si>
    <t>Ball bearings</t>
  </si>
  <si>
    <t xml:space="preserve">As a major action, spill these on the floor covering up to 5 square metres. Any creature passing through this region must succeed on a DV10 FIN Resist check, or fall prone. </t>
  </si>
  <si>
    <t>Bedroll</t>
  </si>
  <si>
    <t>Caltrops</t>
  </si>
  <si>
    <t>As a major action, spill these on the floor covering up to 2 square metres. Any creature passing through this region must succeed on a DV12 FIN check, or stop moving and take 1d4 piercing damage.</t>
  </si>
  <si>
    <t>Candle</t>
  </si>
  <si>
    <t>For 1 hour, shed bright light 1m radius, and dim light for a further 1m.</t>
  </si>
  <si>
    <t>Case (map or scroll)</t>
  </si>
  <si>
    <t>Safely protects up to 10 large sheets of paper from the elements.</t>
  </si>
  <si>
    <t>Chain (5m)</t>
  </si>
  <si>
    <t>A set of large metal links. Can be broken by a DV18 ATH (Strength) check, or by taking more than 10 physical damage.</t>
  </si>
  <si>
    <t>Chalk</t>
  </si>
  <si>
    <t>Chest</t>
  </si>
  <si>
    <t>Crowbar</t>
  </si>
  <si>
    <t>Gives advantage on Strength checks when leverage can be applied.</t>
  </si>
  <si>
    <t>Drinking Flask</t>
  </si>
  <si>
    <t>Contains enough water for one person for one day</t>
  </si>
  <si>
    <t>Fishing Rod</t>
  </si>
  <si>
    <t>Glass Vial</t>
  </si>
  <si>
    <t>Hammer</t>
  </si>
  <si>
    <t>Holy Water</t>
  </si>
  <si>
    <t>Hourglass</t>
  </si>
  <si>
    <t>Hunting Trap</t>
  </si>
  <si>
    <t>Requires 2 major actions to set, and forms a ring 0.5m in radius. Any creature that steps into this ring must succeed a DV15 FIN(Speed) check, or become Trapped, and taking 1d4 piercing damage. Trap may be broken via a DV10 ATH(Strength) check, but each failed attempt does a further 1d4 piercing damage.</t>
  </si>
  <si>
    <t>Ingredient Pouch</t>
  </si>
  <si>
    <t>Used to keep potion ingredients safe from the elements.</t>
  </si>
  <si>
    <t>Ink</t>
  </si>
  <si>
    <t>Ink pen</t>
  </si>
  <si>
    <t>Jewellery (luxurious)</t>
  </si>
  <si>
    <t>Jewellery (fine)</t>
  </si>
  <si>
    <t>Jewellery (cheap)</t>
  </si>
  <si>
    <t>Ladder (2m)</t>
  </si>
  <si>
    <t>Lamp</t>
  </si>
  <si>
    <t>For 6 hours, casts a bright light in a 4m radius, and dim light for a further 3m.</t>
  </si>
  <si>
    <t>Magnifying Glass</t>
  </si>
  <si>
    <t>Manacles (Iron)</t>
  </si>
  <si>
    <t>Can be broken via a DV15 ATH(Strength check), but otherwise immobilises the hands of the wearer.</t>
  </si>
  <si>
    <t>Mirror (handheld)</t>
  </si>
  <si>
    <t>Oil (flask of)</t>
  </si>
  <si>
    <t>Contains enough oil to refill a lamp once.</t>
  </si>
  <si>
    <t>Perfume (vial)</t>
  </si>
  <si>
    <t>Potion: Antidote</t>
  </si>
  <si>
    <t>Potion: Pepper-Up</t>
  </si>
  <si>
    <t>Potion: Poison</t>
  </si>
  <si>
    <t>Potion: Wiggenweld</t>
  </si>
  <si>
    <t>Rations (1 day)</t>
  </si>
  <si>
    <t>Sack</t>
  </si>
  <si>
    <t>Shovel</t>
  </si>
  <si>
    <t>Soap</t>
  </si>
  <si>
    <t>Tea Set</t>
  </si>
  <si>
    <t>Contains all the ingredients to make a decent cup of tea</t>
  </si>
  <si>
    <t>Tent (two-person)</t>
  </si>
  <si>
    <t>Tinderbox</t>
  </si>
  <si>
    <t xml:space="preserve">Contains a flint and some tinder, necessary to create a non-magical fire. </t>
  </si>
  <si>
    <t>Torch</t>
  </si>
  <si>
    <t>Burns for 1 hour, casting bright light for 2m, and dim light for a further 2. May be used as an improvised weapon, where it does an additional 1d4 fire damage.</t>
  </si>
  <si>
    <t>Whetstone</t>
  </si>
  <si>
    <t>Useful for sharpening a dulled weapon.</t>
  </si>
  <si>
    <t>Rope (20m)</t>
  </si>
  <si>
    <t>May be splashed on a melee opponent, or used as an improvised Ranged weapon, following the normal rules. In either case, do 3d4 Celestial damage.</t>
  </si>
  <si>
    <t>Heavy</t>
  </si>
  <si>
    <t>Paper (20 sheets A4)</t>
  </si>
  <si>
    <t>Parchment (5 sheets A3)</t>
  </si>
  <si>
    <t>Food (1 warm meal)</t>
  </si>
  <si>
    <t xml:space="preserve">Comfy enough to get a decent night\apos{}s sleep on when out on an adventure. </t>
  </si>
  <si>
    <t>Restores 10HP</t>
  </si>
  <si>
    <t xml:space="preserve">Does 5 Poison damage per turn for 5 turns. </t>
  </si>
  <si>
    <t>Restores 10FP</t>
  </si>
  <si>
    <t xml:space="preserve">Cures up to 5 points of poison damage. </t>
  </si>
  <si>
    <t>Not particularly nourishing, but enough to fill you up and keep you alive and kicking.</t>
  </si>
  <si>
    <t>GPBCost</t>
  </si>
  <si>
    <t>BaseKnuts</t>
  </si>
  <si>
    <t>Galleons</t>
  </si>
  <si>
    <t>Sickles</t>
  </si>
  <si>
    <t>Knuts</t>
  </si>
  <si>
    <t>RoundSickles</t>
  </si>
  <si>
    <t>RoundKnuts</t>
  </si>
  <si>
    <t>StringGalleon</t>
  </si>
  <si>
    <t>StringSickle</t>
  </si>
  <si>
    <t>StringKnut</t>
  </si>
  <si>
    <t>Arrows (10)</t>
  </si>
  <si>
    <t>Crossbow Bolts (10)</t>
  </si>
  <si>
    <t>Slingshot Bullets (10)</t>
  </si>
  <si>
    <t>Blowgun Needles (20)</t>
  </si>
  <si>
    <t>Firearm Bullets (20)</t>
  </si>
  <si>
    <t>Floo Powder Pouch</t>
  </si>
  <si>
    <t>Can be used to navigate from one fireplace on the Floo network to another. Each pouch contains enough powder for 5 journeys.</t>
  </si>
  <si>
    <t>A large wooden structure, bound with iron bars. Useful for storage, with an interior volume of 150L.</t>
  </si>
  <si>
    <t>Pole (3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</si>
</sst>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13" zoomScale="110" zoomScaleNormal="110" workbookViewId="0">
      <selection activeCell="E43" sqref="E43"/>
    </sheetView>
  </sheetViews>
  <sheetFormatPr defaultColWidth="11.5703125" defaultRowHeight="12.75" x14ac:dyDescent="0.2"/>
  <cols>
    <col min="1" max="1" width="19.140625" customWidth="1"/>
    <col min="3" max="3" width="20.85546875" style="1" customWidth="1"/>
    <col min="4" max="4" width="84.28515625" style="1" customWidth="1"/>
  </cols>
  <sheetData>
    <row r="1" spans="1:15" x14ac:dyDescent="0.2">
      <c r="A1" t="s">
        <v>0</v>
      </c>
      <c r="B1" t="s">
        <v>1</v>
      </c>
      <c r="C1" s="1" t="s">
        <v>2</v>
      </c>
      <c r="D1" s="1" t="s">
        <v>3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M1" t="s">
        <v>88</v>
      </c>
      <c r="N1" t="s">
        <v>89</v>
      </c>
      <c r="O1" t="s">
        <v>90</v>
      </c>
    </row>
    <row r="2" spans="1:15" ht="25.5" x14ac:dyDescent="0.2">
      <c r="A2" t="s">
        <v>4</v>
      </c>
      <c r="B2" t="s">
        <v>5</v>
      </c>
      <c r="C2" s="1" t="str">
        <f>CONCATENATE(M2,N2,O2)</f>
        <v>\sickle{4}~</v>
      </c>
      <c r="D2" s="1" t="s">
        <v>6</v>
      </c>
      <c r="E2">
        <v>12</v>
      </c>
      <c r="F2">
        <f>E2*493/50</f>
        <v>118.32</v>
      </c>
      <c r="G2">
        <f>FLOOR(F2/493,1)</f>
        <v>0</v>
      </c>
      <c r="H2">
        <f>FLOOR((F2-493*G2)/29,1)</f>
        <v>4</v>
      </c>
      <c r="I2">
        <f>FLOOR((F2-493*G2-29*H2),1)</f>
        <v>2</v>
      </c>
      <c r="J2">
        <f>IF(G2&gt;0,ROUND(H2/5,0)*5,H2)</f>
        <v>4</v>
      </c>
      <c r="K2">
        <f>IF(J2&gt;0,ROUND(I2/5,0)*5,I2)</f>
        <v>0</v>
      </c>
      <c r="M2" t="str">
        <f>IF(G2&gt;0,CONCATENATE("\galleon{",G2,"}~"),"")</f>
        <v/>
      </c>
      <c r="N2" t="str">
        <f>IF(J2&gt;0,CONCATENATE("\sickle{",J2,"}~"),"")</f>
        <v>\sickle{4}~</v>
      </c>
      <c r="O2" t="str">
        <f>IF(G2&gt;0,"",IF(K2&gt;0,CONCATENATE("\knut{",K2,"}"),""))</f>
        <v/>
      </c>
    </row>
    <row r="3" spans="1:15" x14ac:dyDescent="0.2">
      <c r="A3" t="s">
        <v>91</v>
      </c>
      <c r="B3" t="s">
        <v>5</v>
      </c>
      <c r="C3" s="1" t="str">
        <f t="shared" ref="C3:C63" si="0">CONCATENATE(M3,N3,O3)</f>
        <v>\sickle{4}~</v>
      </c>
      <c r="E3">
        <v>12</v>
      </c>
      <c r="F3">
        <f t="shared" ref="F3:F57" si="1">E3*493/50</f>
        <v>118.32</v>
      </c>
      <c r="G3">
        <f t="shared" ref="G3:G57" si="2">FLOOR(F3/493,1)</f>
        <v>0</v>
      </c>
      <c r="H3">
        <f t="shared" ref="H3:H57" si="3">FLOOR((F3-493*G3)/29,1)</f>
        <v>4</v>
      </c>
      <c r="I3">
        <f t="shared" ref="I3:I57" si="4">FLOOR((F3-493*G3-29*H3),1)</f>
        <v>2</v>
      </c>
      <c r="J3">
        <f t="shared" ref="J3:J57" si="5">IF(G3&gt;0,ROUND(H3/5,0)*5,H3)</f>
        <v>4</v>
      </c>
      <c r="K3">
        <f t="shared" ref="K3:K57" si="6">IF(J3&gt;0,ROUND(I3/5,0)*5,I3)</f>
        <v>0</v>
      </c>
      <c r="M3" t="str">
        <f t="shared" ref="M3:M57" si="7">IF(G3&gt;0,CONCATENATE("\galleon{",G3,"}~"),"")</f>
        <v/>
      </c>
      <c r="N3" t="str">
        <f t="shared" ref="N3:N57" si="8">IF(J3&gt;0,CONCATENATE("\sickle{",J3,"}~"),"")</f>
        <v>\sickle{4}~</v>
      </c>
      <c r="O3" t="str">
        <f t="shared" ref="O3:O57" si="9">IF(G3&gt;0,"",IF(K3&gt;0,CONCATENATE("\knut{",K3,"}"),""))</f>
        <v/>
      </c>
    </row>
    <row r="4" spans="1:15" x14ac:dyDescent="0.2">
      <c r="A4" t="s">
        <v>92</v>
      </c>
      <c r="B4" t="s">
        <v>5</v>
      </c>
      <c r="C4" s="1" t="str">
        <f t="shared" si="0"/>
        <v>\sickle{4}~</v>
      </c>
      <c r="E4">
        <v>12</v>
      </c>
      <c r="F4">
        <f t="shared" si="1"/>
        <v>118.32</v>
      </c>
      <c r="G4">
        <f t="shared" si="2"/>
        <v>0</v>
      </c>
      <c r="H4">
        <f t="shared" si="3"/>
        <v>4</v>
      </c>
      <c r="I4">
        <f t="shared" si="4"/>
        <v>2</v>
      </c>
      <c r="J4">
        <f t="shared" si="5"/>
        <v>4</v>
      </c>
      <c r="K4">
        <f t="shared" si="6"/>
        <v>0</v>
      </c>
      <c r="M4" t="str">
        <f t="shared" si="7"/>
        <v/>
      </c>
      <c r="N4" t="str">
        <f t="shared" si="8"/>
        <v>\sickle{4}~</v>
      </c>
      <c r="O4" t="str">
        <f t="shared" si="9"/>
        <v/>
      </c>
    </row>
    <row r="5" spans="1:15" x14ac:dyDescent="0.2">
      <c r="A5" t="s">
        <v>93</v>
      </c>
      <c r="B5" t="s">
        <v>5</v>
      </c>
      <c r="C5" s="1" t="str">
        <f t="shared" si="0"/>
        <v>\sickle{1}~</v>
      </c>
      <c r="E5">
        <v>3</v>
      </c>
      <c r="F5">
        <f t="shared" si="1"/>
        <v>29.58</v>
      </c>
      <c r="G5">
        <f t="shared" si="2"/>
        <v>0</v>
      </c>
      <c r="H5">
        <f t="shared" si="3"/>
        <v>1</v>
      </c>
      <c r="I5">
        <f t="shared" si="4"/>
        <v>0</v>
      </c>
      <c r="J5">
        <f t="shared" si="5"/>
        <v>1</v>
      </c>
      <c r="K5">
        <f t="shared" si="6"/>
        <v>0</v>
      </c>
      <c r="M5" t="str">
        <f t="shared" si="7"/>
        <v/>
      </c>
      <c r="N5" t="str">
        <f t="shared" si="8"/>
        <v>\sickle{1}~</v>
      </c>
      <c r="O5" t="str">
        <f t="shared" si="9"/>
        <v/>
      </c>
    </row>
    <row r="6" spans="1:15" x14ac:dyDescent="0.2">
      <c r="A6" t="s">
        <v>94</v>
      </c>
      <c r="B6" t="s">
        <v>5</v>
      </c>
      <c r="C6" s="1" t="str">
        <f t="shared" si="0"/>
        <v>\sickle{2}~</v>
      </c>
      <c r="E6">
        <v>6</v>
      </c>
      <c r="F6">
        <f t="shared" si="1"/>
        <v>59.16</v>
      </c>
      <c r="G6">
        <f t="shared" si="2"/>
        <v>0</v>
      </c>
      <c r="H6">
        <f t="shared" si="3"/>
        <v>2</v>
      </c>
      <c r="I6">
        <f t="shared" si="4"/>
        <v>1</v>
      </c>
      <c r="J6">
        <f t="shared" si="5"/>
        <v>2</v>
      </c>
      <c r="K6">
        <f t="shared" si="6"/>
        <v>0</v>
      </c>
      <c r="M6" t="str">
        <f t="shared" si="7"/>
        <v/>
      </c>
      <c r="N6" t="str">
        <f t="shared" si="8"/>
        <v>\sickle{2}~</v>
      </c>
      <c r="O6" t="str">
        <f t="shared" si="9"/>
        <v/>
      </c>
    </row>
    <row r="7" spans="1:15" x14ac:dyDescent="0.2">
      <c r="A7" t="s">
        <v>95</v>
      </c>
      <c r="B7" t="s">
        <v>5</v>
      </c>
      <c r="C7" s="1" t="str">
        <f t="shared" si="0"/>
        <v>\sickle{10}~</v>
      </c>
      <c r="E7">
        <v>29.5</v>
      </c>
      <c r="F7">
        <f t="shared" si="1"/>
        <v>290.87</v>
      </c>
      <c r="G7">
        <f t="shared" si="2"/>
        <v>0</v>
      </c>
      <c r="H7">
        <f t="shared" si="3"/>
        <v>10</v>
      </c>
      <c r="I7">
        <f t="shared" si="4"/>
        <v>0</v>
      </c>
      <c r="J7">
        <f t="shared" si="5"/>
        <v>10</v>
      </c>
      <c r="K7">
        <f t="shared" si="6"/>
        <v>0</v>
      </c>
      <c r="M7" t="str">
        <f t="shared" si="7"/>
        <v/>
      </c>
      <c r="N7" t="str">
        <f t="shared" si="8"/>
        <v>\sickle{10}~</v>
      </c>
      <c r="O7" t="str">
        <f t="shared" si="9"/>
        <v/>
      </c>
    </row>
    <row r="8" spans="1:15" ht="25.5" x14ac:dyDescent="0.2">
      <c r="A8" t="s">
        <v>7</v>
      </c>
      <c r="B8" t="s">
        <v>5</v>
      </c>
      <c r="C8" s="1" t="str">
        <f t="shared" si="0"/>
        <v>\sickle{8}~\knut{15}</v>
      </c>
      <c r="D8" s="1" t="s">
        <v>8</v>
      </c>
      <c r="E8">
        <v>25</v>
      </c>
      <c r="F8">
        <f t="shared" si="1"/>
        <v>246.5</v>
      </c>
      <c r="G8">
        <f t="shared" si="2"/>
        <v>0</v>
      </c>
      <c r="H8">
        <f t="shared" si="3"/>
        <v>8</v>
      </c>
      <c r="I8">
        <f t="shared" si="4"/>
        <v>14</v>
      </c>
      <c r="J8">
        <f t="shared" si="5"/>
        <v>8</v>
      </c>
      <c r="K8">
        <f t="shared" si="6"/>
        <v>15</v>
      </c>
      <c r="M8" t="str">
        <f t="shared" si="7"/>
        <v/>
      </c>
      <c r="N8" t="str">
        <f t="shared" si="8"/>
        <v>\sickle{8}~</v>
      </c>
      <c r="O8" t="str">
        <f t="shared" si="9"/>
        <v>\knut{15}</v>
      </c>
    </row>
    <row r="9" spans="1:15" x14ac:dyDescent="0.2">
      <c r="A9" t="s">
        <v>9</v>
      </c>
      <c r="B9" t="s">
        <v>10</v>
      </c>
      <c r="C9" s="1" t="str">
        <f t="shared" si="0"/>
        <v>\galleon{1}~\sickle{5}~</v>
      </c>
      <c r="E9">
        <v>60</v>
      </c>
      <c r="F9">
        <f t="shared" si="1"/>
        <v>591.6</v>
      </c>
      <c r="G9">
        <f t="shared" si="2"/>
        <v>1</v>
      </c>
      <c r="H9">
        <f t="shared" si="3"/>
        <v>3</v>
      </c>
      <c r="I9">
        <f t="shared" si="4"/>
        <v>11</v>
      </c>
      <c r="J9">
        <f t="shared" si="5"/>
        <v>5</v>
      </c>
      <c r="K9">
        <f t="shared" si="6"/>
        <v>10</v>
      </c>
      <c r="M9" t="str">
        <f t="shared" si="7"/>
        <v>\galleon{1}~</v>
      </c>
      <c r="N9" t="str">
        <f t="shared" si="8"/>
        <v>\sickle{5}~</v>
      </c>
      <c r="O9" t="str">
        <f t="shared" si="9"/>
        <v/>
      </c>
    </row>
    <row r="10" spans="1:15" ht="25.5" x14ac:dyDescent="0.2">
      <c r="A10" t="s">
        <v>11</v>
      </c>
      <c r="B10" t="s">
        <v>5</v>
      </c>
      <c r="C10" s="1" t="str">
        <f t="shared" si="0"/>
        <v>\sickle{1}~\knut{20}</v>
      </c>
      <c r="D10" s="1" t="s">
        <v>12</v>
      </c>
      <c r="E10">
        <v>5</v>
      </c>
      <c r="F10">
        <f t="shared" si="1"/>
        <v>49.3</v>
      </c>
      <c r="G10">
        <f t="shared" si="2"/>
        <v>0</v>
      </c>
      <c r="H10">
        <f t="shared" si="3"/>
        <v>1</v>
      </c>
      <c r="I10">
        <f t="shared" si="4"/>
        <v>20</v>
      </c>
      <c r="J10">
        <f t="shared" si="5"/>
        <v>1</v>
      </c>
      <c r="K10">
        <f t="shared" si="6"/>
        <v>20</v>
      </c>
      <c r="M10" t="str">
        <f t="shared" si="7"/>
        <v/>
      </c>
      <c r="N10" t="str">
        <f t="shared" si="8"/>
        <v>\sickle{1}~</v>
      </c>
      <c r="O10" t="str">
        <f t="shared" si="9"/>
        <v>\knut{20}</v>
      </c>
    </row>
    <row r="11" spans="1:15" x14ac:dyDescent="0.2">
      <c r="A11" t="s">
        <v>13</v>
      </c>
      <c r="B11" t="s">
        <v>5</v>
      </c>
      <c r="C11" s="1" t="str">
        <f t="shared" si="0"/>
        <v>\sickle{5}~</v>
      </c>
      <c r="D11" s="1" t="s">
        <v>75</v>
      </c>
      <c r="E11">
        <v>15</v>
      </c>
      <c r="F11">
        <f t="shared" si="1"/>
        <v>147.9</v>
      </c>
      <c r="G11">
        <f t="shared" si="2"/>
        <v>0</v>
      </c>
      <c r="H11">
        <f t="shared" si="3"/>
        <v>5</v>
      </c>
      <c r="I11">
        <f t="shared" si="4"/>
        <v>2</v>
      </c>
      <c r="J11">
        <f t="shared" si="5"/>
        <v>5</v>
      </c>
      <c r="K11">
        <f t="shared" si="6"/>
        <v>0</v>
      </c>
      <c r="M11" t="str">
        <f t="shared" si="7"/>
        <v/>
      </c>
      <c r="N11" t="str">
        <f t="shared" si="8"/>
        <v>\sickle{5}~</v>
      </c>
      <c r="O11" t="str">
        <f t="shared" si="9"/>
        <v/>
      </c>
    </row>
    <row r="12" spans="1:15" ht="38.25" x14ac:dyDescent="0.2">
      <c r="A12" t="s">
        <v>14</v>
      </c>
      <c r="B12" t="s">
        <v>10</v>
      </c>
      <c r="C12" s="1" t="str">
        <f t="shared" si="0"/>
        <v>\sickle{6}~\knut{25}</v>
      </c>
      <c r="D12" s="1" t="s">
        <v>15</v>
      </c>
      <c r="E12">
        <v>20</v>
      </c>
      <c r="F12">
        <f t="shared" si="1"/>
        <v>197.2</v>
      </c>
      <c r="G12">
        <f t="shared" si="2"/>
        <v>0</v>
      </c>
      <c r="H12">
        <f t="shared" si="3"/>
        <v>6</v>
      </c>
      <c r="I12">
        <f t="shared" si="4"/>
        <v>23</v>
      </c>
      <c r="J12">
        <f t="shared" si="5"/>
        <v>6</v>
      </c>
      <c r="K12">
        <f t="shared" si="6"/>
        <v>25</v>
      </c>
      <c r="M12" t="str">
        <f t="shared" si="7"/>
        <v/>
      </c>
      <c r="N12" t="str">
        <f t="shared" si="8"/>
        <v>\sickle{6}~</v>
      </c>
      <c r="O12" t="str">
        <f t="shared" si="9"/>
        <v>\knut{25}</v>
      </c>
    </row>
    <row r="13" spans="1:15" x14ac:dyDescent="0.2">
      <c r="A13" t="s">
        <v>16</v>
      </c>
      <c r="B13" t="s">
        <v>5</v>
      </c>
      <c r="C13" s="1" t="str">
        <f t="shared" si="0"/>
        <v>\knut{9}</v>
      </c>
      <c r="D13" s="1" t="s">
        <v>17</v>
      </c>
      <c r="E13">
        <v>1</v>
      </c>
      <c r="F13">
        <f t="shared" si="1"/>
        <v>9.86</v>
      </c>
      <c r="G13">
        <f t="shared" si="2"/>
        <v>0</v>
      </c>
      <c r="H13">
        <f t="shared" si="3"/>
        <v>0</v>
      </c>
      <c r="I13">
        <f t="shared" si="4"/>
        <v>9</v>
      </c>
      <c r="J13">
        <f t="shared" si="5"/>
        <v>0</v>
      </c>
      <c r="K13">
        <f t="shared" si="6"/>
        <v>9</v>
      </c>
      <c r="M13" t="str">
        <f t="shared" si="7"/>
        <v/>
      </c>
      <c r="N13" t="str">
        <f t="shared" si="8"/>
        <v/>
      </c>
      <c r="O13" t="str">
        <f t="shared" si="9"/>
        <v>\knut{9}</v>
      </c>
    </row>
    <row r="14" spans="1:15" x14ac:dyDescent="0.2">
      <c r="A14" t="s">
        <v>18</v>
      </c>
      <c r="B14" t="s">
        <v>5</v>
      </c>
      <c r="C14" s="1" t="str">
        <f t="shared" si="0"/>
        <v>\sickle{3}~\knut{10}</v>
      </c>
      <c r="D14" s="1" t="s">
        <v>19</v>
      </c>
      <c r="E14">
        <v>10</v>
      </c>
      <c r="F14">
        <f t="shared" si="1"/>
        <v>98.6</v>
      </c>
      <c r="G14">
        <f t="shared" si="2"/>
        <v>0</v>
      </c>
      <c r="H14">
        <f t="shared" si="3"/>
        <v>3</v>
      </c>
      <c r="I14">
        <f t="shared" si="4"/>
        <v>11</v>
      </c>
      <c r="J14">
        <f t="shared" si="5"/>
        <v>3</v>
      </c>
      <c r="K14">
        <f t="shared" si="6"/>
        <v>10</v>
      </c>
      <c r="M14" t="str">
        <f t="shared" si="7"/>
        <v/>
      </c>
      <c r="N14" t="str">
        <f t="shared" si="8"/>
        <v>\sickle{3}~</v>
      </c>
      <c r="O14" t="str">
        <f t="shared" si="9"/>
        <v>\knut{10}</v>
      </c>
    </row>
    <row r="15" spans="1:15" ht="25.5" x14ac:dyDescent="0.2">
      <c r="A15" t="s">
        <v>20</v>
      </c>
      <c r="B15" t="s">
        <v>71</v>
      </c>
      <c r="C15" s="1" t="str">
        <f t="shared" si="0"/>
        <v>\sickle{12}~</v>
      </c>
      <c r="D15" s="1" t="s">
        <v>21</v>
      </c>
      <c r="E15">
        <v>35.5</v>
      </c>
      <c r="F15">
        <f t="shared" si="1"/>
        <v>350.03</v>
      </c>
      <c r="G15">
        <f t="shared" si="2"/>
        <v>0</v>
      </c>
      <c r="H15">
        <f t="shared" si="3"/>
        <v>12</v>
      </c>
      <c r="I15">
        <f t="shared" si="4"/>
        <v>2</v>
      </c>
      <c r="J15">
        <f t="shared" si="5"/>
        <v>12</v>
      </c>
      <c r="K15">
        <f t="shared" si="6"/>
        <v>0</v>
      </c>
      <c r="M15" t="str">
        <f t="shared" si="7"/>
        <v/>
      </c>
      <c r="N15" t="str">
        <f t="shared" si="8"/>
        <v>\sickle{12}~</v>
      </c>
      <c r="O15" t="str">
        <f t="shared" si="9"/>
        <v/>
      </c>
    </row>
    <row r="16" spans="1:15" x14ac:dyDescent="0.2">
      <c r="A16" t="s">
        <v>22</v>
      </c>
      <c r="B16" t="s">
        <v>5</v>
      </c>
      <c r="C16" s="1" t="str">
        <f t="shared" si="0"/>
        <v>\knut{19}</v>
      </c>
      <c r="E16">
        <v>2</v>
      </c>
      <c r="F16">
        <f t="shared" si="1"/>
        <v>19.72</v>
      </c>
      <c r="G16">
        <f t="shared" si="2"/>
        <v>0</v>
      </c>
      <c r="H16">
        <f t="shared" si="3"/>
        <v>0</v>
      </c>
      <c r="I16">
        <f t="shared" si="4"/>
        <v>19</v>
      </c>
      <c r="J16">
        <f t="shared" si="5"/>
        <v>0</v>
      </c>
      <c r="K16">
        <f t="shared" si="6"/>
        <v>19</v>
      </c>
      <c r="M16" t="str">
        <f t="shared" si="7"/>
        <v/>
      </c>
      <c r="N16" t="str">
        <f t="shared" si="8"/>
        <v/>
      </c>
      <c r="O16" t="str">
        <f t="shared" si="9"/>
        <v>\knut{19}</v>
      </c>
    </row>
    <row r="17" spans="1:15" x14ac:dyDescent="0.2">
      <c r="A17" t="s">
        <v>23</v>
      </c>
      <c r="B17" t="s">
        <v>71</v>
      </c>
      <c r="C17" s="1" t="str">
        <f t="shared" si="0"/>
        <v>\galleon{1}~</v>
      </c>
      <c r="D17" s="1" t="s">
        <v>98</v>
      </c>
      <c r="E17">
        <v>50</v>
      </c>
      <c r="F17">
        <f t="shared" si="1"/>
        <v>493</v>
      </c>
      <c r="G17">
        <f t="shared" si="2"/>
        <v>1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M17" t="str">
        <f t="shared" si="7"/>
        <v>\galleon{1}~</v>
      </c>
      <c r="N17" t="str">
        <f t="shared" si="8"/>
        <v/>
      </c>
      <c r="O17" t="str">
        <f t="shared" si="9"/>
        <v/>
      </c>
    </row>
    <row r="18" spans="1:15" x14ac:dyDescent="0.2">
      <c r="A18" t="s">
        <v>24</v>
      </c>
      <c r="B18" t="s">
        <v>10</v>
      </c>
      <c r="C18" s="1" t="str">
        <f t="shared" si="0"/>
        <v>\sickle{3}~\knut{10}</v>
      </c>
      <c r="D18" s="1" t="s">
        <v>25</v>
      </c>
      <c r="E18">
        <v>10</v>
      </c>
      <c r="F18">
        <f t="shared" si="1"/>
        <v>98.6</v>
      </c>
      <c r="G18">
        <f t="shared" si="2"/>
        <v>0</v>
      </c>
      <c r="H18">
        <f t="shared" si="3"/>
        <v>3</v>
      </c>
      <c r="I18">
        <f t="shared" si="4"/>
        <v>11</v>
      </c>
      <c r="J18">
        <f t="shared" si="5"/>
        <v>3</v>
      </c>
      <c r="K18">
        <f t="shared" si="6"/>
        <v>10</v>
      </c>
      <c r="M18" t="str">
        <f t="shared" si="7"/>
        <v/>
      </c>
      <c r="N18" t="str">
        <f t="shared" si="8"/>
        <v>\sickle{3}~</v>
      </c>
      <c r="O18" t="str">
        <f t="shared" si="9"/>
        <v>\knut{10}</v>
      </c>
    </row>
    <row r="19" spans="1:15" x14ac:dyDescent="0.2">
      <c r="A19" t="s">
        <v>26</v>
      </c>
      <c r="B19" t="s">
        <v>5</v>
      </c>
      <c r="C19" s="1" t="str">
        <f t="shared" si="0"/>
        <v>\sickle{3}~\knut{10}</v>
      </c>
      <c r="D19" s="1" t="s">
        <v>27</v>
      </c>
      <c r="E19">
        <v>10</v>
      </c>
      <c r="F19">
        <f t="shared" si="1"/>
        <v>98.6</v>
      </c>
      <c r="G19">
        <f t="shared" si="2"/>
        <v>0</v>
      </c>
      <c r="H19">
        <f t="shared" si="3"/>
        <v>3</v>
      </c>
      <c r="I19">
        <f t="shared" si="4"/>
        <v>11</v>
      </c>
      <c r="J19">
        <f t="shared" si="5"/>
        <v>3</v>
      </c>
      <c r="K19">
        <f t="shared" si="6"/>
        <v>10</v>
      </c>
      <c r="M19" t="str">
        <f t="shared" si="7"/>
        <v/>
      </c>
      <c r="N19" t="str">
        <f t="shared" si="8"/>
        <v>\sickle{3}~</v>
      </c>
      <c r="O19" t="str">
        <f t="shared" si="9"/>
        <v>\knut{10}</v>
      </c>
    </row>
    <row r="20" spans="1:15" x14ac:dyDescent="0.2">
      <c r="A20" t="s">
        <v>28</v>
      </c>
      <c r="B20" t="s">
        <v>5</v>
      </c>
      <c r="C20" s="1" t="str">
        <f t="shared" si="0"/>
        <v>\sickle{13}~\knut{15}</v>
      </c>
      <c r="E20">
        <v>40</v>
      </c>
      <c r="F20">
        <f t="shared" si="1"/>
        <v>394.4</v>
      </c>
      <c r="G20">
        <f t="shared" si="2"/>
        <v>0</v>
      </c>
      <c r="H20">
        <f t="shared" si="3"/>
        <v>13</v>
      </c>
      <c r="I20">
        <f t="shared" si="4"/>
        <v>17</v>
      </c>
      <c r="J20">
        <f t="shared" si="5"/>
        <v>13</v>
      </c>
      <c r="K20">
        <f t="shared" si="6"/>
        <v>15</v>
      </c>
      <c r="M20" t="str">
        <f t="shared" si="7"/>
        <v/>
      </c>
      <c r="N20" t="str">
        <f t="shared" si="8"/>
        <v>\sickle{13}~</v>
      </c>
      <c r="O20" t="str">
        <f t="shared" si="9"/>
        <v>\knut{15}</v>
      </c>
    </row>
    <row r="21" spans="1:15" ht="25.5" x14ac:dyDescent="0.2">
      <c r="A21" t="s">
        <v>96</v>
      </c>
      <c r="B21" t="s">
        <v>5</v>
      </c>
      <c r="C21" s="1" t="str">
        <f t="shared" si="0"/>
        <v>\galleon{1}~</v>
      </c>
      <c r="D21" s="1" t="s">
        <v>97</v>
      </c>
      <c r="E21">
        <v>50</v>
      </c>
      <c r="F21">
        <f t="shared" si="1"/>
        <v>493</v>
      </c>
      <c r="G21">
        <f t="shared" si="2"/>
        <v>1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M21" t="str">
        <f t="shared" si="7"/>
        <v>\galleon{1}~</v>
      </c>
      <c r="N21" t="str">
        <f t="shared" si="8"/>
        <v/>
      </c>
      <c r="O21" t="str">
        <f t="shared" si="9"/>
        <v/>
      </c>
    </row>
    <row r="22" spans="1:15" x14ac:dyDescent="0.2">
      <c r="A22" t="s">
        <v>29</v>
      </c>
      <c r="B22" t="s">
        <v>5</v>
      </c>
      <c r="C22" s="1" t="str">
        <f t="shared" si="0"/>
        <v>\sickle{2}~\knut{20}</v>
      </c>
      <c r="E22">
        <v>8</v>
      </c>
      <c r="F22">
        <f t="shared" si="1"/>
        <v>78.88</v>
      </c>
      <c r="G22">
        <f t="shared" si="2"/>
        <v>0</v>
      </c>
      <c r="H22">
        <f t="shared" si="3"/>
        <v>2</v>
      </c>
      <c r="I22">
        <f t="shared" si="4"/>
        <v>20</v>
      </c>
      <c r="J22">
        <f t="shared" si="5"/>
        <v>2</v>
      </c>
      <c r="K22">
        <f t="shared" si="6"/>
        <v>20</v>
      </c>
      <c r="M22" t="str">
        <f t="shared" si="7"/>
        <v/>
      </c>
      <c r="N22" t="str">
        <f t="shared" si="8"/>
        <v>\sickle{2}~</v>
      </c>
      <c r="O22" t="str">
        <f t="shared" si="9"/>
        <v>\knut{20}</v>
      </c>
    </row>
    <row r="23" spans="1:15" x14ac:dyDescent="0.2">
      <c r="A23" t="s">
        <v>30</v>
      </c>
      <c r="B23" t="s">
        <v>10</v>
      </c>
      <c r="C23" s="1" t="str">
        <f t="shared" si="0"/>
        <v>\sickle{5}~</v>
      </c>
      <c r="E23">
        <v>15</v>
      </c>
      <c r="F23">
        <f t="shared" si="1"/>
        <v>147.9</v>
      </c>
      <c r="G23">
        <f t="shared" si="2"/>
        <v>0</v>
      </c>
      <c r="H23">
        <f t="shared" si="3"/>
        <v>5</v>
      </c>
      <c r="I23">
        <f t="shared" si="4"/>
        <v>2</v>
      </c>
      <c r="J23">
        <f t="shared" si="5"/>
        <v>5</v>
      </c>
      <c r="K23">
        <f t="shared" si="6"/>
        <v>0</v>
      </c>
      <c r="M23" t="str">
        <f t="shared" si="7"/>
        <v/>
      </c>
      <c r="N23" t="str">
        <f t="shared" si="8"/>
        <v>\sickle{5}~</v>
      </c>
      <c r="O23" t="str">
        <f t="shared" si="9"/>
        <v/>
      </c>
    </row>
    <row r="24" spans="1:15" ht="25.5" x14ac:dyDescent="0.2">
      <c r="A24" t="s">
        <v>31</v>
      </c>
      <c r="B24" t="s">
        <v>5</v>
      </c>
      <c r="C24" s="1" t="str">
        <f t="shared" si="0"/>
        <v>\galleon{2}~</v>
      </c>
      <c r="D24" s="1" t="s">
        <v>70</v>
      </c>
      <c r="E24">
        <v>100</v>
      </c>
      <c r="F24">
        <f t="shared" si="1"/>
        <v>986</v>
      </c>
      <c r="G24">
        <f t="shared" si="2"/>
        <v>2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M24" t="str">
        <f t="shared" si="7"/>
        <v>\galleon{2}~</v>
      </c>
      <c r="N24" t="str">
        <f t="shared" si="8"/>
        <v/>
      </c>
      <c r="O24" t="str">
        <f t="shared" si="9"/>
        <v/>
      </c>
    </row>
    <row r="25" spans="1:15" x14ac:dyDescent="0.2">
      <c r="A25" t="s">
        <v>32</v>
      </c>
      <c r="B25" t="s">
        <v>5</v>
      </c>
      <c r="C25" s="1" t="str">
        <f t="shared" si="0"/>
        <v>\sickle{1}~\knut{20}</v>
      </c>
      <c r="E25">
        <v>5</v>
      </c>
      <c r="F25">
        <f t="shared" si="1"/>
        <v>49.3</v>
      </c>
      <c r="G25">
        <f t="shared" si="2"/>
        <v>0</v>
      </c>
      <c r="H25">
        <f t="shared" si="3"/>
        <v>1</v>
      </c>
      <c r="I25">
        <f t="shared" si="4"/>
        <v>20</v>
      </c>
      <c r="J25">
        <f t="shared" si="5"/>
        <v>1</v>
      </c>
      <c r="K25">
        <f t="shared" si="6"/>
        <v>20</v>
      </c>
      <c r="M25" t="str">
        <f t="shared" si="7"/>
        <v/>
      </c>
      <c r="N25" t="str">
        <f t="shared" si="8"/>
        <v>\sickle{1}~</v>
      </c>
      <c r="O25" t="str">
        <f t="shared" si="9"/>
        <v>\knut{20}</v>
      </c>
    </row>
    <row r="26" spans="1:15" ht="51" x14ac:dyDescent="0.2">
      <c r="A26" t="s">
        <v>33</v>
      </c>
      <c r="B26" t="s">
        <v>5</v>
      </c>
      <c r="C26" s="1" t="str">
        <f t="shared" si="0"/>
        <v>\galleon{1}~</v>
      </c>
      <c r="D26" s="1" t="s">
        <v>34</v>
      </c>
      <c r="E26">
        <v>50</v>
      </c>
      <c r="F26">
        <f t="shared" si="1"/>
        <v>493</v>
      </c>
      <c r="G26">
        <f t="shared" si="2"/>
        <v>1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M26" t="str">
        <f t="shared" si="7"/>
        <v>\galleon{1}~</v>
      </c>
      <c r="N26" t="str">
        <f t="shared" si="8"/>
        <v/>
      </c>
      <c r="O26" t="str">
        <f t="shared" si="9"/>
        <v/>
      </c>
    </row>
    <row r="27" spans="1:15" x14ac:dyDescent="0.2">
      <c r="A27" t="s">
        <v>35</v>
      </c>
      <c r="B27" t="s">
        <v>5</v>
      </c>
      <c r="C27" s="1" t="str">
        <f t="shared" si="0"/>
        <v>\sickle{5}~</v>
      </c>
      <c r="D27" s="1" t="s">
        <v>36</v>
      </c>
      <c r="E27">
        <v>15</v>
      </c>
      <c r="F27">
        <f t="shared" si="1"/>
        <v>147.9</v>
      </c>
      <c r="G27">
        <f t="shared" si="2"/>
        <v>0</v>
      </c>
      <c r="H27">
        <f t="shared" si="3"/>
        <v>5</v>
      </c>
      <c r="I27">
        <f t="shared" si="4"/>
        <v>2</v>
      </c>
      <c r="J27">
        <f t="shared" si="5"/>
        <v>5</v>
      </c>
      <c r="K27">
        <f t="shared" si="6"/>
        <v>0</v>
      </c>
      <c r="M27" t="str">
        <f t="shared" si="7"/>
        <v/>
      </c>
      <c r="N27" t="str">
        <f t="shared" si="8"/>
        <v>\sickle{5}~</v>
      </c>
      <c r="O27" t="str">
        <f t="shared" si="9"/>
        <v/>
      </c>
    </row>
    <row r="28" spans="1:15" x14ac:dyDescent="0.2">
      <c r="A28" t="s">
        <v>37</v>
      </c>
      <c r="B28" t="s">
        <v>5</v>
      </c>
      <c r="C28" s="1" t="str">
        <f t="shared" si="0"/>
        <v>\knut{19}</v>
      </c>
      <c r="E28">
        <v>2</v>
      </c>
      <c r="F28">
        <f t="shared" si="1"/>
        <v>19.72</v>
      </c>
      <c r="G28">
        <f t="shared" si="2"/>
        <v>0</v>
      </c>
      <c r="H28">
        <f t="shared" si="3"/>
        <v>0</v>
      </c>
      <c r="I28">
        <f t="shared" si="4"/>
        <v>19</v>
      </c>
      <c r="J28">
        <f t="shared" si="5"/>
        <v>0</v>
      </c>
      <c r="K28">
        <f t="shared" si="6"/>
        <v>19</v>
      </c>
      <c r="M28" t="str">
        <f t="shared" si="7"/>
        <v/>
      </c>
      <c r="N28" t="str">
        <f t="shared" si="8"/>
        <v/>
      </c>
      <c r="O28" t="str">
        <f t="shared" si="9"/>
        <v>\knut{19}</v>
      </c>
    </row>
    <row r="29" spans="1:15" x14ac:dyDescent="0.2">
      <c r="A29" t="s">
        <v>38</v>
      </c>
      <c r="B29" t="s">
        <v>5</v>
      </c>
      <c r="C29" s="1" t="str">
        <f t="shared" si="0"/>
        <v>\knut{19}</v>
      </c>
      <c r="E29">
        <v>2</v>
      </c>
      <c r="F29">
        <f t="shared" si="1"/>
        <v>19.72</v>
      </c>
      <c r="G29">
        <f t="shared" si="2"/>
        <v>0</v>
      </c>
      <c r="H29">
        <f t="shared" si="3"/>
        <v>0</v>
      </c>
      <c r="I29">
        <f t="shared" si="4"/>
        <v>19</v>
      </c>
      <c r="J29">
        <f t="shared" si="5"/>
        <v>0</v>
      </c>
      <c r="K29">
        <f t="shared" si="6"/>
        <v>19</v>
      </c>
      <c r="M29" t="str">
        <f t="shared" si="7"/>
        <v/>
      </c>
      <c r="N29" t="str">
        <f t="shared" si="8"/>
        <v/>
      </c>
      <c r="O29" t="str">
        <f t="shared" si="9"/>
        <v>\knut{19}</v>
      </c>
    </row>
    <row r="30" spans="1:15" x14ac:dyDescent="0.2">
      <c r="A30" t="s">
        <v>39</v>
      </c>
      <c r="B30" t="s">
        <v>5</v>
      </c>
      <c r="C30" s="1" t="str">
        <f t="shared" si="0"/>
        <v>\galleon{20}~</v>
      </c>
      <c r="E30">
        <v>1000</v>
      </c>
      <c r="F30">
        <f t="shared" si="1"/>
        <v>9860</v>
      </c>
      <c r="G30">
        <f t="shared" si="2"/>
        <v>20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M30" t="str">
        <f t="shared" si="7"/>
        <v>\galleon{20}~</v>
      </c>
      <c r="N30" t="str">
        <f t="shared" si="8"/>
        <v/>
      </c>
      <c r="O30" t="str">
        <f t="shared" si="9"/>
        <v/>
      </c>
    </row>
    <row r="31" spans="1:15" x14ac:dyDescent="0.2">
      <c r="A31" t="s">
        <v>40</v>
      </c>
      <c r="B31" t="s">
        <v>5</v>
      </c>
      <c r="C31" s="1" t="str">
        <f t="shared" si="0"/>
        <v>\galleon{3}~</v>
      </c>
      <c r="E31">
        <v>150</v>
      </c>
      <c r="F31">
        <f t="shared" si="1"/>
        <v>1479</v>
      </c>
      <c r="G31">
        <f t="shared" si="2"/>
        <v>3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M31" t="str">
        <f t="shared" si="7"/>
        <v>\galleon{3}~</v>
      </c>
      <c r="N31" t="str">
        <f t="shared" si="8"/>
        <v/>
      </c>
      <c r="O31" t="str">
        <f t="shared" si="9"/>
        <v/>
      </c>
    </row>
    <row r="32" spans="1:15" x14ac:dyDescent="0.2">
      <c r="A32" t="s">
        <v>41</v>
      </c>
      <c r="B32" t="s">
        <v>5</v>
      </c>
      <c r="C32" s="1" t="str">
        <f t="shared" si="0"/>
        <v>\sickle{10}~</v>
      </c>
      <c r="E32">
        <v>29.5</v>
      </c>
      <c r="F32">
        <f t="shared" si="1"/>
        <v>290.87</v>
      </c>
      <c r="G32">
        <f t="shared" si="2"/>
        <v>0</v>
      </c>
      <c r="H32">
        <f t="shared" si="3"/>
        <v>10</v>
      </c>
      <c r="I32">
        <f t="shared" si="4"/>
        <v>0</v>
      </c>
      <c r="J32">
        <f t="shared" si="5"/>
        <v>10</v>
      </c>
      <c r="K32">
        <f t="shared" si="6"/>
        <v>0</v>
      </c>
      <c r="M32" t="str">
        <f t="shared" si="7"/>
        <v/>
      </c>
      <c r="N32" t="str">
        <f t="shared" si="8"/>
        <v>\sickle{10}~</v>
      </c>
      <c r="O32" t="str">
        <f t="shared" si="9"/>
        <v/>
      </c>
    </row>
    <row r="33" spans="1:15" x14ac:dyDescent="0.2">
      <c r="A33" t="s">
        <v>42</v>
      </c>
      <c r="B33" t="s">
        <v>71</v>
      </c>
      <c r="C33" s="1" t="str">
        <f t="shared" si="0"/>
        <v>\sickle{15}~</v>
      </c>
      <c r="E33">
        <v>44.2</v>
      </c>
      <c r="F33">
        <f t="shared" si="1"/>
        <v>435.81200000000007</v>
      </c>
      <c r="G33">
        <f t="shared" si="2"/>
        <v>0</v>
      </c>
      <c r="H33">
        <f t="shared" si="3"/>
        <v>15</v>
      </c>
      <c r="I33">
        <f t="shared" si="4"/>
        <v>0</v>
      </c>
      <c r="J33">
        <f t="shared" si="5"/>
        <v>15</v>
      </c>
      <c r="K33">
        <f t="shared" si="6"/>
        <v>0</v>
      </c>
      <c r="M33" t="str">
        <f t="shared" si="7"/>
        <v/>
      </c>
      <c r="N33" t="str">
        <f t="shared" si="8"/>
        <v>\sickle{15}~</v>
      </c>
      <c r="O33" t="str">
        <f t="shared" si="9"/>
        <v/>
      </c>
    </row>
    <row r="34" spans="1:15" x14ac:dyDescent="0.2">
      <c r="A34" t="s">
        <v>43</v>
      </c>
      <c r="B34" t="s">
        <v>5</v>
      </c>
      <c r="C34" s="1" t="str">
        <f t="shared" si="0"/>
        <v>\sickle{2}~</v>
      </c>
      <c r="D34" s="1" t="s">
        <v>44</v>
      </c>
      <c r="E34">
        <v>6</v>
      </c>
      <c r="F34">
        <f t="shared" si="1"/>
        <v>59.16</v>
      </c>
      <c r="G34">
        <f t="shared" si="2"/>
        <v>0</v>
      </c>
      <c r="H34">
        <f t="shared" si="3"/>
        <v>2</v>
      </c>
      <c r="I34">
        <f t="shared" si="4"/>
        <v>1</v>
      </c>
      <c r="J34">
        <f t="shared" si="5"/>
        <v>2</v>
      </c>
      <c r="K34">
        <f t="shared" si="6"/>
        <v>0</v>
      </c>
      <c r="M34" t="str">
        <f t="shared" si="7"/>
        <v/>
      </c>
      <c r="N34" t="str">
        <f t="shared" si="8"/>
        <v>\sickle{2}~</v>
      </c>
      <c r="O34" t="str">
        <f t="shared" si="9"/>
        <v/>
      </c>
    </row>
    <row r="35" spans="1:15" x14ac:dyDescent="0.2">
      <c r="A35" t="s">
        <v>45</v>
      </c>
      <c r="B35" t="s">
        <v>5</v>
      </c>
      <c r="C35" s="1" t="str">
        <f t="shared" si="0"/>
        <v>\sickle{2}~</v>
      </c>
      <c r="E35">
        <v>6</v>
      </c>
      <c r="F35">
        <f t="shared" si="1"/>
        <v>59.16</v>
      </c>
      <c r="G35">
        <f t="shared" si="2"/>
        <v>0</v>
      </c>
      <c r="H35">
        <f t="shared" si="3"/>
        <v>2</v>
      </c>
      <c r="I35">
        <f t="shared" si="4"/>
        <v>1</v>
      </c>
      <c r="J35">
        <f t="shared" si="5"/>
        <v>2</v>
      </c>
      <c r="K35">
        <f t="shared" si="6"/>
        <v>0</v>
      </c>
      <c r="M35" t="str">
        <f t="shared" si="7"/>
        <v/>
      </c>
      <c r="N35" t="str">
        <f t="shared" si="8"/>
        <v>\sickle{2}~</v>
      </c>
      <c r="O35" t="str">
        <f t="shared" si="9"/>
        <v/>
      </c>
    </row>
    <row r="36" spans="1:15" ht="25.5" x14ac:dyDescent="0.2">
      <c r="A36" t="s">
        <v>46</v>
      </c>
      <c r="B36" t="s">
        <v>10</v>
      </c>
      <c r="C36" s="1" t="str">
        <f t="shared" si="0"/>
        <v>\sickle{10}~</v>
      </c>
      <c r="D36" s="1" t="s">
        <v>47</v>
      </c>
      <c r="E36">
        <v>29.5</v>
      </c>
      <c r="F36">
        <f t="shared" si="1"/>
        <v>290.87</v>
      </c>
      <c r="G36">
        <f t="shared" si="2"/>
        <v>0</v>
      </c>
      <c r="H36">
        <f t="shared" si="3"/>
        <v>10</v>
      </c>
      <c r="I36">
        <f t="shared" si="4"/>
        <v>0</v>
      </c>
      <c r="J36">
        <f t="shared" si="5"/>
        <v>10</v>
      </c>
      <c r="K36">
        <f t="shared" si="6"/>
        <v>0</v>
      </c>
      <c r="M36" t="str">
        <f t="shared" si="7"/>
        <v/>
      </c>
      <c r="N36" t="str">
        <f t="shared" si="8"/>
        <v>\sickle{10}~</v>
      </c>
      <c r="O36" t="str">
        <f t="shared" si="9"/>
        <v/>
      </c>
    </row>
    <row r="37" spans="1:15" x14ac:dyDescent="0.2">
      <c r="A37" t="s">
        <v>48</v>
      </c>
      <c r="B37" t="s">
        <v>5</v>
      </c>
      <c r="C37" s="1" t="str">
        <f t="shared" si="0"/>
        <v>\sickle{2}~</v>
      </c>
      <c r="E37">
        <v>6</v>
      </c>
      <c r="F37">
        <f t="shared" si="1"/>
        <v>59.16</v>
      </c>
      <c r="G37">
        <f t="shared" si="2"/>
        <v>0</v>
      </c>
      <c r="H37">
        <f t="shared" si="3"/>
        <v>2</v>
      </c>
      <c r="I37">
        <f t="shared" si="4"/>
        <v>1</v>
      </c>
      <c r="J37">
        <f t="shared" si="5"/>
        <v>2</v>
      </c>
      <c r="K37">
        <f t="shared" si="6"/>
        <v>0</v>
      </c>
      <c r="M37" t="str">
        <f t="shared" si="7"/>
        <v/>
      </c>
      <c r="N37" t="str">
        <f t="shared" si="8"/>
        <v>\sickle{2}~</v>
      </c>
      <c r="O37" t="str">
        <f t="shared" si="9"/>
        <v/>
      </c>
    </row>
    <row r="38" spans="1:15" x14ac:dyDescent="0.2">
      <c r="A38" t="s">
        <v>49</v>
      </c>
      <c r="B38" t="s">
        <v>5</v>
      </c>
      <c r="C38" s="1" t="str">
        <f t="shared" si="0"/>
        <v>\sickle{1}~</v>
      </c>
      <c r="D38" s="1" t="s">
        <v>50</v>
      </c>
      <c r="E38">
        <v>3</v>
      </c>
      <c r="F38">
        <f t="shared" si="1"/>
        <v>29.58</v>
      </c>
      <c r="G38">
        <f t="shared" si="2"/>
        <v>0</v>
      </c>
      <c r="H38">
        <f t="shared" si="3"/>
        <v>1</v>
      </c>
      <c r="I38">
        <f t="shared" si="4"/>
        <v>0</v>
      </c>
      <c r="J38">
        <f t="shared" si="5"/>
        <v>1</v>
      </c>
      <c r="K38">
        <f t="shared" si="6"/>
        <v>0</v>
      </c>
      <c r="M38" t="str">
        <f t="shared" si="7"/>
        <v/>
      </c>
      <c r="N38" t="str">
        <f t="shared" si="8"/>
        <v>\sickle{1}~</v>
      </c>
      <c r="O38" t="str">
        <f t="shared" si="9"/>
        <v/>
      </c>
    </row>
    <row r="39" spans="1:15" x14ac:dyDescent="0.2">
      <c r="A39" t="s">
        <v>72</v>
      </c>
      <c r="B39" t="s">
        <v>5</v>
      </c>
      <c r="C39" s="1" t="str">
        <f t="shared" si="0"/>
        <v>\knut{10}</v>
      </c>
      <c r="E39">
        <v>1.1000000000000001</v>
      </c>
      <c r="F39">
        <f t="shared" si="1"/>
        <v>10.846000000000002</v>
      </c>
      <c r="G39">
        <f t="shared" si="2"/>
        <v>0</v>
      </c>
      <c r="H39">
        <f t="shared" si="3"/>
        <v>0</v>
      </c>
      <c r="I39">
        <f t="shared" si="4"/>
        <v>10</v>
      </c>
      <c r="J39">
        <f t="shared" si="5"/>
        <v>0</v>
      </c>
      <c r="K39">
        <f t="shared" si="6"/>
        <v>10</v>
      </c>
      <c r="M39" t="str">
        <f t="shared" si="7"/>
        <v/>
      </c>
      <c r="N39" t="str">
        <f t="shared" si="8"/>
        <v/>
      </c>
      <c r="O39" t="str">
        <f t="shared" si="9"/>
        <v>\knut{10}</v>
      </c>
    </row>
    <row r="40" spans="1:15" x14ac:dyDescent="0.2">
      <c r="A40" t="s">
        <v>73</v>
      </c>
      <c r="B40" t="s">
        <v>5</v>
      </c>
      <c r="C40" s="1" t="str">
        <f t="shared" si="0"/>
        <v>\sickle{2}~</v>
      </c>
      <c r="E40">
        <v>6</v>
      </c>
      <c r="F40">
        <f t="shared" si="1"/>
        <v>59.16</v>
      </c>
      <c r="G40">
        <f t="shared" si="2"/>
        <v>0</v>
      </c>
      <c r="H40">
        <f t="shared" si="3"/>
        <v>2</v>
      </c>
      <c r="I40">
        <f t="shared" si="4"/>
        <v>1</v>
      </c>
      <c r="J40">
        <f t="shared" si="5"/>
        <v>2</v>
      </c>
      <c r="K40">
        <f t="shared" si="6"/>
        <v>0</v>
      </c>
      <c r="M40" t="str">
        <f t="shared" si="7"/>
        <v/>
      </c>
      <c r="N40" t="str">
        <f t="shared" si="8"/>
        <v>\sickle{2}~</v>
      </c>
      <c r="O40" t="str">
        <f t="shared" si="9"/>
        <v/>
      </c>
    </row>
    <row r="41" spans="1:15" x14ac:dyDescent="0.2">
      <c r="A41" t="s">
        <v>51</v>
      </c>
      <c r="B41" t="s">
        <v>5</v>
      </c>
      <c r="C41" s="1" t="str">
        <f t="shared" si="0"/>
        <v>\sickle{10}~</v>
      </c>
      <c r="E41">
        <v>29.5</v>
      </c>
      <c r="F41">
        <f t="shared" si="1"/>
        <v>290.87</v>
      </c>
      <c r="G41">
        <f t="shared" si="2"/>
        <v>0</v>
      </c>
      <c r="H41">
        <f t="shared" si="3"/>
        <v>10</v>
      </c>
      <c r="I41">
        <f t="shared" si="4"/>
        <v>0</v>
      </c>
      <c r="J41">
        <f t="shared" si="5"/>
        <v>10</v>
      </c>
      <c r="K41">
        <f t="shared" si="6"/>
        <v>0</v>
      </c>
      <c r="M41" t="str">
        <f t="shared" si="7"/>
        <v/>
      </c>
      <c r="N41" t="str">
        <f t="shared" si="8"/>
        <v>\sickle{10}~</v>
      </c>
      <c r="O41" t="str">
        <f t="shared" si="9"/>
        <v/>
      </c>
    </row>
    <row r="42" spans="1:15" x14ac:dyDescent="0.2">
      <c r="A42" t="s">
        <v>99</v>
      </c>
      <c r="B42" t="s">
        <v>5</v>
      </c>
      <c r="C42" s="1" t="str">
        <f t="shared" si="0"/>
        <v>\sickle{8}~\knut{15}</v>
      </c>
      <c r="E42">
        <v>25</v>
      </c>
      <c r="F42">
        <f t="shared" si="1"/>
        <v>246.5</v>
      </c>
      <c r="G42">
        <f t="shared" si="2"/>
        <v>0</v>
      </c>
      <c r="H42">
        <f t="shared" si="3"/>
        <v>8</v>
      </c>
      <c r="I42">
        <f t="shared" si="4"/>
        <v>14</v>
      </c>
      <c r="J42">
        <f t="shared" si="5"/>
        <v>8</v>
      </c>
      <c r="K42">
        <f t="shared" si="6"/>
        <v>15</v>
      </c>
      <c r="M42" t="str">
        <f t="shared" si="7"/>
        <v/>
      </c>
      <c r="N42" t="str">
        <f t="shared" si="8"/>
        <v>\sickle{8}~</v>
      </c>
      <c r="O42" t="str">
        <f t="shared" si="9"/>
        <v>\knut{15}</v>
      </c>
    </row>
    <row r="43" spans="1:15" x14ac:dyDescent="0.2">
      <c r="A43" t="s">
        <v>52</v>
      </c>
      <c r="B43" t="s">
        <v>5</v>
      </c>
      <c r="C43" s="1" t="str">
        <f t="shared" si="0"/>
        <v>\galleon{1}~</v>
      </c>
      <c r="D43" s="1" t="s">
        <v>79</v>
      </c>
      <c r="E43">
        <v>50</v>
      </c>
      <c r="F43">
        <f t="shared" si="1"/>
        <v>493</v>
      </c>
      <c r="G43">
        <f t="shared" si="2"/>
        <v>1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M43" t="str">
        <f t="shared" si="7"/>
        <v>\galleon{1}~</v>
      </c>
      <c r="N43" t="str">
        <f t="shared" si="8"/>
        <v/>
      </c>
      <c r="O43" t="str">
        <f t="shared" si="9"/>
        <v/>
      </c>
    </row>
    <row r="44" spans="1:15" x14ac:dyDescent="0.2">
      <c r="A44" t="s">
        <v>53</v>
      </c>
      <c r="B44" t="s">
        <v>5</v>
      </c>
      <c r="C44" s="1" t="str">
        <f t="shared" si="0"/>
        <v>\sickle{10}~\knut{5}</v>
      </c>
      <c r="D44" s="1" t="s">
        <v>78</v>
      </c>
      <c r="E44">
        <v>30</v>
      </c>
      <c r="F44">
        <f t="shared" si="1"/>
        <v>295.8</v>
      </c>
      <c r="G44">
        <f t="shared" si="2"/>
        <v>0</v>
      </c>
      <c r="H44">
        <f t="shared" si="3"/>
        <v>10</v>
      </c>
      <c r="I44">
        <f t="shared" si="4"/>
        <v>5</v>
      </c>
      <c r="J44">
        <f t="shared" si="5"/>
        <v>10</v>
      </c>
      <c r="K44">
        <f t="shared" si="6"/>
        <v>5</v>
      </c>
      <c r="M44" t="str">
        <f t="shared" si="7"/>
        <v/>
      </c>
      <c r="N44" t="str">
        <f t="shared" si="8"/>
        <v>\sickle{10}~</v>
      </c>
      <c r="O44" t="str">
        <f t="shared" si="9"/>
        <v>\knut{5}</v>
      </c>
    </row>
    <row r="45" spans="1:15" x14ac:dyDescent="0.2">
      <c r="A45" t="s">
        <v>54</v>
      </c>
      <c r="B45" t="s">
        <v>5</v>
      </c>
      <c r="C45" s="1" t="str">
        <f t="shared" si="0"/>
        <v>\galleon{2}~</v>
      </c>
      <c r="D45" s="1" t="s">
        <v>77</v>
      </c>
      <c r="E45">
        <v>100</v>
      </c>
      <c r="F45">
        <f t="shared" si="1"/>
        <v>986</v>
      </c>
      <c r="G45">
        <f t="shared" si="2"/>
        <v>2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M45" t="str">
        <f t="shared" si="7"/>
        <v>\galleon{2}~</v>
      </c>
      <c r="N45" t="str">
        <f t="shared" si="8"/>
        <v/>
      </c>
      <c r="O45" t="str">
        <f t="shared" si="9"/>
        <v/>
      </c>
    </row>
    <row r="46" spans="1:15" x14ac:dyDescent="0.2">
      <c r="A46" t="s">
        <v>55</v>
      </c>
      <c r="B46" t="s">
        <v>5</v>
      </c>
      <c r="C46" s="1" t="str">
        <f t="shared" si="0"/>
        <v>\sickle{10}~\knut{5}</v>
      </c>
      <c r="D46" s="1" t="s">
        <v>76</v>
      </c>
      <c r="E46">
        <v>30</v>
      </c>
      <c r="F46">
        <f t="shared" si="1"/>
        <v>295.8</v>
      </c>
      <c r="G46">
        <f t="shared" si="2"/>
        <v>0</v>
      </c>
      <c r="H46">
        <f t="shared" si="3"/>
        <v>10</v>
      </c>
      <c r="I46">
        <f t="shared" si="4"/>
        <v>5</v>
      </c>
      <c r="J46">
        <f t="shared" si="5"/>
        <v>10</v>
      </c>
      <c r="K46">
        <f t="shared" si="6"/>
        <v>5</v>
      </c>
      <c r="M46" t="str">
        <f t="shared" si="7"/>
        <v/>
      </c>
      <c r="N46" t="str">
        <f t="shared" si="8"/>
        <v>\sickle{10}~</v>
      </c>
      <c r="O46" t="str">
        <f t="shared" si="9"/>
        <v>\knut{5}</v>
      </c>
    </row>
    <row r="47" spans="1:15" x14ac:dyDescent="0.2">
      <c r="A47" t="s">
        <v>74</v>
      </c>
      <c r="B47" t="s">
        <v>5</v>
      </c>
      <c r="C47" s="1" t="str">
        <f t="shared" si="0"/>
        <v>\sickle{3}~\knut{10}</v>
      </c>
      <c r="E47">
        <v>10</v>
      </c>
      <c r="F47">
        <f t="shared" si="1"/>
        <v>98.6</v>
      </c>
      <c r="G47">
        <f t="shared" si="2"/>
        <v>0</v>
      </c>
      <c r="H47">
        <f t="shared" si="3"/>
        <v>3</v>
      </c>
      <c r="I47">
        <f t="shared" si="4"/>
        <v>11</v>
      </c>
      <c r="J47">
        <f t="shared" si="5"/>
        <v>3</v>
      </c>
      <c r="K47">
        <f t="shared" si="6"/>
        <v>10</v>
      </c>
      <c r="M47" t="str">
        <f t="shared" si="7"/>
        <v/>
      </c>
      <c r="N47" t="str">
        <f t="shared" si="8"/>
        <v>\sickle{3}~</v>
      </c>
      <c r="O47" t="str">
        <f t="shared" si="9"/>
        <v>\knut{10}</v>
      </c>
    </row>
    <row r="48" spans="1:15" x14ac:dyDescent="0.2">
      <c r="A48" t="s">
        <v>56</v>
      </c>
      <c r="B48" t="s">
        <v>5</v>
      </c>
      <c r="C48" s="1" t="str">
        <f t="shared" si="0"/>
        <v>\sickle{2}~\knut{20}</v>
      </c>
      <c r="D48" s="1" t="s">
        <v>80</v>
      </c>
      <c r="E48">
        <v>8</v>
      </c>
      <c r="F48">
        <f t="shared" si="1"/>
        <v>78.88</v>
      </c>
      <c r="G48">
        <f t="shared" si="2"/>
        <v>0</v>
      </c>
      <c r="H48">
        <f t="shared" si="3"/>
        <v>2</v>
      </c>
      <c r="I48">
        <f t="shared" si="4"/>
        <v>20</v>
      </c>
      <c r="J48">
        <f t="shared" si="5"/>
        <v>2</v>
      </c>
      <c r="K48">
        <f t="shared" si="6"/>
        <v>20</v>
      </c>
      <c r="M48" t="str">
        <f t="shared" si="7"/>
        <v/>
      </c>
      <c r="N48" t="str">
        <f t="shared" si="8"/>
        <v>\sickle{2}~</v>
      </c>
      <c r="O48" t="str">
        <f t="shared" si="9"/>
        <v>\knut{20}</v>
      </c>
    </row>
    <row r="49" spans="1:15" x14ac:dyDescent="0.2">
      <c r="A49" t="s">
        <v>57</v>
      </c>
      <c r="B49" t="s">
        <v>5</v>
      </c>
      <c r="C49" s="1" t="str">
        <f t="shared" si="0"/>
        <v>\knut{19}</v>
      </c>
      <c r="E49">
        <v>2</v>
      </c>
      <c r="F49">
        <f t="shared" si="1"/>
        <v>19.72</v>
      </c>
      <c r="G49">
        <f t="shared" si="2"/>
        <v>0</v>
      </c>
      <c r="H49">
        <f t="shared" si="3"/>
        <v>0</v>
      </c>
      <c r="I49">
        <f t="shared" si="4"/>
        <v>19</v>
      </c>
      <c r="J49">
        <f t="shared" si="5"/>
        <v>0</v>
      </c>
      <c r="K49">
        <f t="shared" si="6"/>
        <v>19</v>
      </c>
      <c r="M49" t="str">
        <f t="shared" si="7"/>
        <v/>
      </c>
      <c r="N49" t="str">
        <f t="shared" si="8"/>
        <v/>
      </c>
      <c r="O49" t="str">
        <f t="shared" si="9"/>
        <v>\knut{19}</v>
      </c>
    </row>
    <row r="50" spans="1:15" x14ac:dyDescent="0.2">
      <c r="A50" t="s">
        <v>58</v>
      </c>
      <c r="B50" t="s">
        <v>5</v>
      </c>
      <c r="C50" s="1" t="str">
        <f t="shared" si="0"/>
        <v>\sickle{4}~</v>
      </c>
      <c r="E50">
        <v>12</v>
      </c>
      <c r="F50">
        <f t="shared" si="1"/>
        <v>118.32</v>
      </c>
      <c r="G50">
        <f t="shared" si="2"/>
        <v>0</v>
      </c>
      <c r="H50">
        <f t="shared" si="3"/>
        <v>4</v>
      </c>
      <c r="I50">
        <f t="shared" si="4"/>
        <v>2</v>
      </c>
      <c r="J50">
        <f t="shared" si="5"/>
        <v>4</v>
      </c>
      <c r="K50">
        <f t="shared" si="6"/>
        <v>0</v>
      </c>
      <c r="M50" t="str">
        <f t="shared" si="7"/>
        <v/>
      </c>
      <c r="N50" t="str">
        <f t="shared" si="8"/>
        <v>\sickle{4}~</v>
      </c>
      <c r="O50" t="str">
        <f t="shared" si="9"/>
        <v/>
      </c>
    </row>
    <row r="51" spans="1:15" x14ac:dyDescent="0.2">
      <c r="A51" t="s">
        <v>59</v>
      </c>
      <c r="B51" t="s">
        <v>5</v>
      </c>
      <c r="C51" s="1" t="str">
        <f t="shared" si="0"/>
        <v>\knut{19}</v>
      </c>
      <c r="E51">
        <v>2</v>
      </c>
      <c r="F51">
        <f t="shared" si="1"/>
        <v>19.72</v>
      </c>
      <c r="G51">
        <f t="shared" si="2"/>
        <v>0</v>
      </c>
      <c r="H51">
        <f t="shared" si="3"/>
        <v>0</v>
      </c>
      <c r="I51">
        <f t="shared" si="4"/>
        <v>19</v>
      </c>
      <c r="J51">
        <f t="shared" si="5"/>
        <v>0</v>
      </c>
      <c r="K51">
        <f t="shared" si="6"/>
        <v>19</v>
      </c>
      <c r="M51" t="str">
        <f t="shared" si="7"/>
        <v/>
      </c>
      <c r="N51" t="str">
        <f t="shared" si="8"/>
        <v/>
      </c>
      <c r="O51" t="str">
        <f t="shared" si="9"/>
        <v>\knut{19}</v>
      </c>
    </row>
    <row r="52" spans="1:15" x14ac:dyDescent="0.2">
      <c r="A52" t="s">
        <v>60</v>
      </c>
      <c r="B52" t="s">
        <v>5</v>
      </c>
      <c r="C52" s="1" t="str">
        <f t="shared" si="0"/>
        <v>\sickle{1}~\knut{20}</v>
      </c>
      <c r="D52" s="1" t="s">
        <v>61</v>
      </c>
      <c r="E52">
        <v>5</v>
      </c>
      <c r="F52">
        <f t="shared" si="1"/>
        <v>49.3</v>
      </c>
      <c r="G52">
        <f t="shared" si="2"/>
        <v>0</v>
      </c>
      <c r="H52">
        <f t="shared" si="3"/>
        <v>1</v>
      </c>
      <c r="I52">
        <f t="shared" si="4"/>
        <v>20</v>
      </c>
      <c r="J52">
        <f t="shared" si="5"/>
        <v>1</v>
      </c>
      <c r="K52">
        <f t="shared" si="6"/>
        <v>20</v>
      </c>
      <c r="M52" t="str">
        <f t="shared" si="7"/>
        <v/>
      </c>
      <c r="N52" t="str">
        <f t="shared" si="8"/>
        <v>\sickle{1}~</v>
      </c>
      <c r="O52" t="str">
        <f t="shared" si="9"/>
        <v>\knut{20}</v>
      </c>
    </row>
    <row r="53" spans="1:15" x14ac:dyDescent="0.2">
      <c r="A53" t="s">
        <v>62</v>
      </c>
      <c r="B53" t="s">
        <v>5</v>
      </c>
      <c r="C53" s="1" t="str">
        <f t="shared" si="0"/>
        <v>\galleon{1}~\sickle{5}~</v>
      </c>
      <c r="E53">
        <v>60</v>
      </c>
      <c r="F53">
        <f t="shared" si="1"/>
        <v>591.6</v>
      </c>
      <c r="G53">
        <f t="shared" si="2"/>
        <v>1</v>
      </c>
      <c r="H53">
        <f t="shared" si="3"/>
        <v>3</v>
      </c>
      <c r="I53">
        <f t="shared" si="4"/>
        <v>11</v>
      </c>
      <c r="J53">
        <f t="shared" si="5"/>
        <v>5</v>
      </c>
      <c r="K53">
        <f t="shared" si="6"/>
        <v>10</v>
      </c>
      <c r="M53" t="str">
        <f t="shared" si="7"/>
        <v>\galleon{1}~</v>
      </c>
      <c r="N53" t="str">
        <f t="shared" si="8"/>
        <v>\sickle{5}~</v>
      </c>
      <c r="O53" t="str">
        <f t="shared" si="9"/>
        <v/>
      </c>
    </row>
    <row r="54" spans="1:15" x14ac:dyDescent="0.2">
      <c r="A54" t="s">
        <v>63</v>
      </c>
      <c r="B54" t="s">
        <v>5</v>
      </c>
      <c r="C54" s="1" t="str">
        <f t="shared" si="0"/>
        <v>\sickle{1}~</v>
      </c>
      <c r="D54" s="1" t="s">
        <v>64</v>
      </c>
      <c r="E54">
        <v>3</v>
      </c>
      <c r="F54">
        <f t="shared" si="1"/>
        <v>29.58</v>
      </c>
      <c r="G54">
        <f t="shared" si="2"/>
        <v>0</v>
      </c>
      <c r="H54">
        <f t="shared" si="3"/>
        <v>1</v>
      </c>
      <c r="I54">
        <f t="shared" si="4"/>
        <v>0</v>
      </c>
      <c r="J54">
        <f t="shared" si="5"/>
        <v>1</v>
      </c>
      <c r="K54">
        <f t="shared" si="6"/>
        <v>0</v>
      </c>
      <c r="M54" t="str">
        <f t="shared" si="7"/>
        <v/>
      </c>
      <c r="N54" t="str">
        <f t="shared" si="8"/>
        <v>\sickle{1}~</v>
      </c>
      <c r="O54" t="str">
        <f t="shared" si="9"/>
        <v/>
      </c>
    </row>
    <row r="55" spans="1:15" ht="25.5" x14ac:dyDescent="0.2">
      <c r="A55" t="s">
        <v>65</v>
      </c>
      <c r="B55" t="s">
        <v>5</v>
      </c>
      <c r="C55" s="1" t="str">
        <f t="shared" si="0"/>
        <v>\knut{19}</v>
      </c>
      <c r="D55" s="1" t="s">
        <v>66</v>
      </c>
      <c r="E55">
        <v>2</v>
      </c>
      <c r="F55">
        <f t="shared" si="1"/>
        <v>19.72</v>
      </c>
      <c r="G55">
        <f t="shared" si="2"/>
        <v>0</v>
      </c>
      <c r="H55">
        <f t="shared" si="3"/>
        <v>0</v>
      </c>
      <c r="I55">
        <f t="shared" si="4"/>
        <v>19</v>
      </c>
      <c r="J55">
        <f t="shared" si="5"/>
        <v>0</v>
      </c>
      <c r="K55">
        <f t="shared" si="6"/>
        <v>19</v>
      </c>
      <c r="M55" t="str">
        <f t="shared" si="7"/>
        <v/>
      </c>
      <c r="N55" t="str">
        <f t="shared" si="8"/>
        <v/>
      </c>
      <c r="O55" t="str">
        <f t="shared" si="9"/>
        <v>\knut{19}</v>
      </c>
    </row>
    <row r="56" spans="1:15" x14ac:dyDescent="0.2">
      <c r="A56" t="s">
        <v>67</v>
      </c>
      <c r="B56" t="s">
        <v>5</v>
      </c>
      <c r="C56" s="1" t="str">
        <f t="shared" si="0"/>
        <v>\sickle{1}~\knut{20}</v>
      </c>
      <c r="D56" s="1" t="s">
        <v>68</v>
      </c>
      <c r="E56">
        <v>5</v>
      </c>
      <c r="F56">
        <f t="shared" si="1"/>
        <v>49.3</v>
      </c>
      <c r="G56">
        <f t="shared" si="2"/>
        <v>0</v>
      </c>
      <c r="H56">
        <f t="shared" si="3"/>
        <v>1</v>
      </c>
      <c r="I56">
        <f t="shared" si="4"/>
        <v>20</v>
      </c>
      <c r="J56">
        <f t="shared" si="5"/>
        <v>1</v>
      </c>
      <c r="K56">
        <f t="shared" si="6"/>
        <v>20</v>
      </c>
      <c r="M56" t="str">
        <f t="shared" si="7"/>
        <v/>
      </c>
      <c r="N56" t="str">
        <f t="shared" si="8"/>
        <v>\sickle{1}~</v>
      </c>
      <c r="O56" t="str">
        <f t="shared" si="9"/>
        <v>\knut{20}</v>
      </c>
    </row>
    <row r="57" spans="1:15" x14ac:dyDescent="0.2">
      <c r="A57" t="s">
        <v>69</v>
      </c>
      <c r="B57" t="s">
        <v>5</v>
      </c>
      <c r="C57" s="1" t="str">
        <f t="shared" si="0"/>
        <v>\sickle{4}~\knut{20}</v>
      </c>
      <c r="E57">
        <v>14</v>
      </c>
      <c r="F57">
        <f t="shared" si="1"/>
        <v>138.04</v>
      </c>
      <c r="G57">
        <f t="shared" si="2"/>
        <v>0</v>
      </c>
      <c r="H57">
        <f t="shared" si="3"/>
        <v>4</v>
      </c>
      <c r="I57">
        <f t="shared" si="4"/>
        <v>22</v>
      </c>
      <c r="J57">
        <f t="shared" si="5"/>
        <v>4</v>
      </c>
      <c r="K57">
        <f t="shared" si="6"/>
        <v>20</v>
      </c>
      <c r="M57" t="str">
        <f t="shared" si="7"/>
        <v/>
      </c>
      <c r="N57" t="str">
        <f t="shared" si="8"/>
        <v>\sickle{4}~</v>
      </c>
      <c r="O57" t="str">
        <f t="shared" si="9"/>
        <v>\knut{20}</v>
      </c>
    </row>
    <row r="58" spans="1:15" x14ac:dyDescent="0.2">
      <c r="C58" s="1" t="str">
        <f>CONCATENATE(M58,N58,O58)</f>
        <v/>
      </c>
      <c r="M58" t="str">
        <f t="shared" ref="M58:M66" si="10">IF(G58&gt;0,CONCATENATE(G58,"\galleon{}"),"")</f>
        <v/>
      </c>
      <c r="N58" t="str">
        <f t="shared" ref="N58:N66" si="11">IF(J58&gt;0,CONCATENATE(H58,"\sickle{}"),"")</f>
        <v/>
      </c>
      <c r="O58" t="str">
        <f t="shared" ref="O58:O66" si="12">IF(K58&gt;0,CONCATENATE(K58,"\knut{}"),"")</f>
        <v/>
      </c>
    </row>
    <row r="59" spans="1:15" x14ac:dyDescent="0.2">
      <c r="C59" s="1" t="str">
        <f t="shared" si="0"/>
        <v/>
      </c>
      <c r="M59" t="str">
        <f t="shared" si="10"/>
        <v/>
      </c>
      <c r="N59" t="str">
        <f t="shared" si="11"/>
        <v/>
      </c>
      <c r="O59" t="str">
        <f t="shared" si="12"/>
        <v/>
      </c>
    </row>
    <row r="60" spans="1:15" x14ac:dyDescent="0.2">
      <c r="C60" s="1" t="str">
        <f t="shared" si="0"/>
        <v/>
      </c>
      <c r="M60" t="str">
        <f t="shared" si="10"/>
        <v/>
      </c>
      <c r="N60" t="str">
        <f t="shared" si="11"/>
        <v/>
      </c>
      <c r="O60" t="str">
        <f t="shared" si="12"/>
        <v/>
      </c>
    </row>
    <row r="61" spans="1:15" x14ac:dyDescent="0.2">
      <c r="C61" s="1" t="str">
        <f t="shared" si="0"/>
        <v/>
      </c>
      <c r="M61" t="str">
        <f t="shared" si="10"/>
        <v/>
      </c>
      <c r="N61" t="str">
        <f t="shared" si="11"/>
        <v/>
      </c>
      <c r="O61" t="str">
        <f t="shared" si="12"/>
        <v/>
      </c>
    </row>
    <row r="62" spans="1:15" x14ac:dyDescent="0.2">
      <c r="C62" s="1" t="str">
        <f t="shared" si="0"/>
        <v/>
      </c>
      <c r="M62" t="str">
        <f t="shared" si="10"/>
        <v/>
      </c>
      <c r="N62" t="str">
        <f t="shared" si="11"/>
        <v/>
      </c>
      <c r="O62" t="str">
        <f t="shared" si="12"/>
        <v/>
      </c>
    </row>
    <row r="63" spans="1:15" x14ac:dyDescent="0.2">
      <c r="C63" s="1" t="str">
        <f t="shared" si="0"/>
        <v/>
      </c>
      <c r="M63" t="str">
        <f t="shared" si="10"/>
        <v/>
      </c>
      <c r="N63" t="str">
        <f t="shared" si="11"/>
        <v/>
      </c>
      <c r="O63" t="str">
        <f t="shared" si="12"/>
        <v/>
      </c>
    </row>
    <row r="64" spans="1:15" x14ac:dyDescent="0.2">
      <c r="C64" s="1" t="str">
        <f t="shared" ref="C64:C72" si="13">CONCATENATE(M64,N64,O64)</f>
        <v/>
      </c>
      <c r="M64" t="str">
        <f t="shared" si="10"/>
        <v/>
      </c>
      <c r="N64" t="str">
        <f t="shared" si="11"/>
        <v/>
      </c>
      <c r="O64" t="str">
        <f t="shared" si="12"/>
        <v/>
      </c>
    </row>
    <row r="65" spans="3:15" x14ac:dyDescent="0.2">
      <c r="C65" s="1" t="str">
        <f t="shared" si="13"/>
        <v/>
      </c>
      <c r="M65" t="str">
        <f t="shared" si="10"/>
        <v/>
      </c>
      <c r="N65" t="str">
        <f t="shared" si="11"/>
        <v/>
      </c>
      <c r="O65" t="str">
        <f t="shared" si="12"/>
        <v/>
      </c>
    </row>
    <row r="66" spans="3:15" x14ac:dyDescent="0.2">
      <c r="C66" s="1" t="str">
        <f t="shared" si="13"/>
        <v/>
      </c>
      <c r="M66" t="str">
        <f t="shared" si="10"/>
        <v/>
      </c>
      <c r="N66" t="str">
        <f t="shared" si="11"/>
        <v/>
      </c>
      <c r="O66" t="str">
        <f t="shared" si="12"/>
        <v/>
      </c>
    </row>
    <row r="67" spans="3:15" x14ac:dyDescent="0.2">
      <c r="C67" s="1" t="str">
        <f t="shared" si="13"/>
        <v/>
      </c>
      <c r="M67" t="str">
        <f t="shared" ref="M67:M70" si="14">IF(G67&gt;0,CONCATENATE(G67,"\galleon{}"),"")</f>
        <v/>
      </c>
      <c r="N67" t="str">
        <f t="shared" ref="N67:N70" si="15">IF(J67&gt;0,CONCATENATE(H67,"\sickle{}"),"")</f>
        <v/>
      </c>
      <c r="O67" t="str">
        <f t="shared" ref="O67:O70" si="16">IF(K67&gt;0,CONCATENATE(K67,"\knut{}"),"")</f>
        <v/>
      </c>
    </row>
    <row r="68" spans="3:15" x14ac:dyDescent="0.2">
      <c r="C68" s="1" t="str">
        <f t="shared" si="13"/>
        <v/>
      </c>
      <c r="M68" t="str">
        <f t="shared" si="14"/>
        <v/>
      </c>
      <c r="N68" t="str">
        <f t="shared" si="15"/>
        <v/>
      </c>
      <c r="O68" t="str">
        <f t="shared" si="16"/>
        <v/>
      </c>
    </row>
    <row r="69" spans="3:15" x14ac:dyDescent="0.2">
      <c r="C69" s="1" t="str">
        <f t="shared" si="13"/>
        <v/>
      </c>
      <c r="M69" t="str">
        <f t="shared" si="14"/>
        <v/>
      </c>
      <c r="N69" t="str">
        <f t="shared" si="15"/>
        <v/>
      </c>
      <c r="O69" t="str">
        <f t="shared" si="16"/>
        <v/>
      </c>
    </row>
    <row r="70" spans="3:15" x14ac:dyDescent="0.2">
      <c r="C70" s="1" t="str">
        <f t="shared" si="13"/>
        <v/>
      </c>
      <c r="M70" t="str">
        <f t="shared" si="14"/>
        <v/>
      </c>
      <c r="N70" t="str">
        <f t="shared" si="15"/>
        <v/>
      </c>
      <c r="O70" t="str">
        <f t="shared" si="16"/>
        <v/>
      </c>
    </row>
    <row r="71" spans="3:15" x14ac:dyDescent="0.2">
      <c r="C71" s="1" t="str">
        <f t="shared" si="13"/>
        <v/>
      </c>
    </row>
    <row r="72" spans="3:15" x14ac:dyDescent="0.2">
      <c r="C72" s="1" t="str">
        <f t="shared" si="13"/>
        <v/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7</cp:revision>
  <dcterms:created xsi:type="dcterms:W3CDTF">2019-10-02T15:09:58Z</dcterms:created>
  <dcterms:modified xsi:type="dcterms:W3CDTF">2020-01-24T17:02:47Z</dcterms:modified>
  <dc:language>en-GB</dc:language>
</cp:coreProperties>
</file>