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dwardStuckey\Documents\GitHub\FightingRobot\ClubRedTape\"/>
    </mc:Choice>
  </mc:AlternateContent>
  <xr:revisionPtr revIDLastSave="0" documentId="13_ncr:1_{C953743D-F7FC-4574-A34E-65E610F33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  <sheet name="Equ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N16" i="1" s="1"/>
  <c r="O16" i="1"/>
  <c r="M14" i="1"/>
  <c r="N14" i="1" s="1"/>
  <c r="O14" i="1"/>
  <c r="M15" i="1"/>
  <c r="N15" i="1" s="1"/>
  <c r="O15" i="1"/>
  <c r="M11" i="1"/>
  <c r="N11" i="1" s="1"/>
  <c r="O11" i="1"/>
  <c r="M12" i="1"/>
  <c r="N12" i="1" s="1"/>
  <c r="O12" i="1"/>
  <c r="C24" i="2"/>
  <c r="B28" i="2" s="1"/>
  <c r="B20" i="2"/>
  <c r="A15" i="2"/>
  <c r="D9" i="2"/>
  <c r="C5" i="2"/>
  <c r="D5" i="2" s="1"/>
  <c r="C9" i="2" s="1"/>
  <c r="B15" i="2" s="1"/>
  <c r="C15" i="2" s="1"/>
  <c r="D15" i="2" s="1"/>
  <c r="O44" i="1"/>
  <c r="M44" i="1"/>
  <c r="N44" i="1" s="1"/>
  <c r="O43" i="1"/>
  <c r="M43" i="1"/>
  <c r="N43" i="1" s="1"/>
  <c r="O42" i="1"/>
  <c r="M42" i="1"/>
  <c r="N42" i="1" s="1"/>
  <c r="O41" i="1"/>
  <c r="M41" i="1"/>
  <c r="N41" i="1" s="1"/>
  <c r="O40" i="1"/>
  <c r="M40" i="1"/>
  <c r="N40" i="1" s="1"/>
  <c r="O39" i="1"/>
  <c r="M39" i="1"/>
  <c r="N39" i="1" s="1"/>
  <c r="O38" i="1"/>
  <c r="M38" i="1"/>
  <c r="N38" i="1" s="1"/>
  <c r="O37" i="1"/>
  <c r="M37" i="1"/>
  <c r="N37" i="1" s="1"/>
  <c r="O36" i="1"/>
  <c r="M36" i="1"/>
  <c r="N36" i="1" s="1"/>
  <c r="O35" i="1"/>
  <c r="M35" i="1"/>
  <c r="N35" i="1" s="1"/>
  <c r="O34" i="1"/>
  <c r="M34" i="1"/>
  <c r="N34" i="1" s="1"/>
  <c r="O33" i="1"/>
  <c r="M33" i="1"/>
  <c r="N33" i="1" s="1"/>
  <c r="O32" i="1"/>
  <c r="M32" i="1"/>
  <c r="N32" i="1" s="1"/>
  <c r="O31" i="1"/>
  <c r="M31" i="1"/>
  <c r="N31" i="1" s="1"/>
  <c r="O30" i="1"/>
  <c r="M30" i="1"/>
  <c r="N30" i="1" s="1"/>
  <c r="O29" i="1"/>
  <c r="M29" i="1"/>
  <c r="N29" i="1" s="1"/>
  <c r="O28" i="1"/>
  <c r="M28" i="1"/>
  <c r="N28" i="1" s="1"/>
  <c r="O27" i="1"/>
  <c r="M27" i="1"/>
  <c r="N27" i="1" s="1"/>
  <c r="O26" i="1"/>
  <c r="M26" i="1"/>
  <c r="N26" i="1" s="1"/>
  <c r="O25" i="1"/>
  <c r="M25" i="1"/>
  <c r="N25" i="1" s="1"/>
  <c r="O24" i="1"/>
  <c r="M24" i="1"/>
  <c r="N24" i="1" s="1"/>
  <c r="O23" i="1"/>
  <c r="M23" i="1"/>
  <c r="N23" i="1" s="1"/>
  <c r="O22" i="1"/>
  <c r="M22" i="1"/>
  <c r="N22" i="1" s="1"/>
  <c r="O21" i="1"/>
  <c r="M21" i="1"/>
  <c r="N21" i="1" s="1"/>
  <c r="O20" i="1"/>
  <c r="M20" i="1"/>
  <c r="N20" i="1" s="1"/>
  <c r="O19" i="1"/>
  <c r="M19" i="1"/>
  <c r="N19" i="1" s="1"/>
  <c r="O18" i="1"/>
  <c r="M18" i="1"/>
  <c r="N18" i="1" s="1"/>
  <c r="O17" i="1"/>
  <c r="M17" i="1"/>
  <c r="N17" i="1" s="1"/>
  <c r="O13" i="1"/>
  <c r="M13" i="1"/>
  <c r="N13" i="1" s="1"/>
  <c r="O10" i="1"/>
  <c r="M10" i="1"/>
  <c r="N10" i="1" s="1"/>
  <c r="O9" i="1"/>
  <c r="M9" i="1"/>
  <c r="N9" i="1" s="1"/>
  <c r="O8" i="1"/>
  <c r="M8" i="1"/>
  <c r="N8" i="1" s="1"/>
  <c r="O7" i="1"/>
  <c r="M7" i="1"/>
  <c r="N7" i="1" s="1"/>
  <c r="O6" i="1"/>
  <c r="M6" i="1"/>
  <c r="N6" i="1" s="1"/>
  <c r="O5" i="1"/>
  <c r="M5" i="1"/>
  <c r="N5" i="1" s="1"/>
  <c r="O4" i="1"/>
  <c r="M4" i="1"/>
  <c r="N4" i="1" s="1"/>
  <c r="G2" i="1"/>
  <c r="E2" i="1" l="1"/>
  <c r="I2" i="1"/>
  <c r="B17" i="2"/>
  <c r="C17" i="2" s="1"/>
  <c r="A17" i="2"/>
  <c r="C2" i="1"/>
  <c r="C20" i="2"/>
  <c r="D20" i="2" s="1"/>
  <c r="D28" i="2"/>
  <c r="C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quantity of product to be purchased</t>
        </r>
      </text>
    </comment>
    <comment ref="K3" authorId="0" shapeId="0" xr:uid="{00000000-0006-0000-0000-000002000000}">
      <text>
        <r>
          <rPr>
            <sz val="10"/>
            <color rgb="FF000000"/>
            <rFont val="Arial"/>
            <scheme val="minor"/>
          </rPr>
          <t>"Item Cost" is the cost of the package being bought</t>
        </r>
      </text>
    </comment>
    <comment ref="M3" authorId="0" shapeId="0" xr:uid="{00000000-0006-0000-0000-000003000000}">
      <text>
        <r>
          <rPr>
            <sz val="10"/>
            <color rgb="FF000000"/>
            <rFont val="Arial"/>
            <scheme val="minor"/>
          </rPr>
          <t>"Unit Cost" is the cost of unit per package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100-000001000000}">
      <text>
        <r>
          <rPr>
            <sz val="10"/>
            <color rgb="FF000000"/>
            <rFont val="Arial"/>
            <scheme val="minor"/>
          </rPr>
          <t>Leave at 1 unless you aren't direct driving the weapon</t>
        </r>
      </text>
    </comment>
  </commentList>
</comments>
</file>

<file path=xl/sharedStrings.xml><?xml version="1.0" encoding="utf-8"?>
<sst xmlns="http://schemas.openxmlformats.org/spreadsheetml/2006/main" count="184" uniqueCount="143">
  <si>
    <t>DO NOT ENTER VALUES FOR COLUMNS HIGHLIGHTED GREEN</t>
  </si>
  <si>
    <t>Overall Bot Value:</t>
  </si>
  <si>
    <t>External Component $ Spent:</t>
  </si>
  <si>
    <t>Railside $ Spent:</t>
  </si>
  <si>
    <t>Total $ Spent:</t>
  </si>
  <si>
    <t>Category</t>
  </si>
  <si>
    <t>Qty</t>
  </si>
  <si>
    <t>Item</t>
  </si>
  <si>
    <t>Specs</t>
  </si>
  <si>
    <t>Item Description</t>
  </si>
  <si>
    <t>Vendor/Source</t>
  </si>
  <si>
    <t>Link</t>
  </si>
  <si>
    <t>Units per Package</t>
  </si>
  <si>
    <t>Units per Bot</t>
  </si>
  <si>
    <t>Provided by Railside?</t>
  </si>
  <si>
    <t>Item Cost</t>
  </si>
  <si>
    <t>What is the part for?</t>
  </si>
  <si>
    <t>Unit Cost</t>
  </si>
  <si>
    <t>Unit/Bot Cost</t>
  </si>
  <si>
    <t>Total Cost</t>
  </si>
  <si>
    <t>Fingertech Mini Power Switch</t>
  </si>
  <si>
    <t>Screw switch used to turn robot on / off</t>
  </si>
  <si>
    <t>Itgresa</t>
  </si>
  <si>
    <t>https://itgresa.com/product/mini-power-switch/</t>
  </si>
  <si>
    <t>yes</t>
  </si>
  <si>
    <t>Tattu 450 mAh 2S LiPo with XT30</t>
  </si>
  <si>
    <t>Battery to power the robot</t>
  </si>
  <si>
    <t>Amazon</t>
  </si>
  <si>
    <t>https://www.amazon.com/TATTU-450mAh-Battery-Pack-H-Frame/dp/B07DTYN9QF/ref=sr_1_18?crid=9XELY9VE127&amp;dib=eyJ2IjoiMSJ9.3R5Rb_8tth_IO4hz2O6Brb_1kRNsK1L0Y3025A7Bkl30GNN2dhGSy5ACH9SF3Tl4ncmFDRZUAvmTmOTAhgyevA.lwBW3g6YyuwIDwaSu_c0eyh5K5HTNj4rTLW2baCMJIQ&amp;dib_tag=se&amp;keywords=7.4+v+rechargeable+XT30+battery&amp;qid=1705024032&amp;s=electronics&amp;sprefix=7.4+v+rechargeable+xt30+batter%2Celectronics%2C107&amp;sr=1-18</t>
  </si>
  <si>
    <t>Electronics</t>
  </si>
  <si>
    <t>Weapon Motor</t>
  </si>
  <si>
    <t>Fuse</t>
  </si>
  <si>
    <t>Things like power transmission members (belts, pulleys), bot materials (3D printer filament), wheels, bushings/bearings, etc go here</t>
  </si>
  <si>
    <t>Structure / Materials</t>
  </si>
  <si>
    <t>Screws, nuts, shoulder bolts go here</t>
  </si>
  <si>
    <t>Hardware (Fasteners)</t>
  </si>
  <si>
    <t>Anything that doesnt fit into the above category</t>
  </si>
  <si>
    <t>Misc.</t>
  </si>
  <si>
    <t>Input yellow values</t>
  </si>
  <si>
    <t>Green values will automatically be calculated</t>
  </si>
  <si>
    <t>Battery</t>
  </si>
  <si>
    <t>Cells</t>
  </si>
  <si>
    <t>Voltage Level</t>
  </si>
  <si>
    <t>Voltage Multiplier</t>
  </si>
  <si>
    <t>Voltage (V)</t>
  </si>
  <si>
    <t>max</t>
  </si>
  <si>
    <t>Kv (rpm/V)</t>
  </si>
  <si>
    <t>Throttle %</t>
  </si>
  <si>
    <t>RPM</t>
  </si>
  <si>
    <t>Kv (rad/s/V)</t>
  </si>
  <si>
    <t/>
  </si>
  <si>
    <t>Weapon</t>
  </si>
  <si>
    <t>Moment of Inertia (g*mm^2)</t>
  </si>
  <si>
    <t>Diameter (in)</t>
  </si>
  <si>
    <t>Weapon Reduction</t>
  </si>
  <si>
    <t>1</t>
  </si>
  <si>
    <t>MOI (kg*m^2)</t>
  </si>
  <si>
    <t>(rev/s)</t>
  </si>
  <si>
    <t>Angular Velocity (rad/s)</t>
  </si>
  <si>
    <t>Kinetic Energy (Joules)</t>
  </si>
  <si>
    <t>Tip Speed (in/s)</t>
  </si>
  <si>
    <t>Tip Speed (mph)</t>
  </si>
  <si>
    <t>Bite</t>
  </si>
  <si>
    <t>Impactor Count</t>
  </si>
  <si>
    <t>Max Impactor Angle (fraction)</t>
  </si>
  <si>
    <t>Seconds per Hit (s)</t>
  </si>
  <si>
    <t>Max Bite (in)</t>
  </si>
  <si>
    <t>Drive Motor</t>
  </si>
  <si>
    <t>Drive</t>
  </si>
  <si>
    <t>Wheel Diameter (in)</t>
  </si>
  <si>
    <t>Speed (in/min)</t>
  </si>
  <si>
    <t>Speed (mph)</t>
  </si>
  <si>
    <t>Speed (in/s)</t>
  </si>
  <si>
    <t>ABS (Home-Extruded)</t>
  </si>
  <si>
    <t>N20 gearmotor</t>
  </si>
  <si>
    <t>12 Volt, 1000 RPM</t>
  </si>
  <si>
    <t>For Robot Drive Base</t>
  </si>
  <si>
    <t>AliExpress</t>
  </si>
  <si>
    <t>no</t>
  </si>
  <si>
    <t>RFM69HW Radio Tranciever</t>
  </si>
  <si>
    <t>915Mhz, 1.4kbps</t>
  </si>
  <si>
    <t>For remote interfacing</t>
  </si>
  <si>
    <t>LittleBee ESC</t>
  </si>
  <si>
    <t>BLHELI_S, 30A</t>
  </si>
  <si>
    <t>For driving the weapon</t>
  </si>
  <si>
    <t>Overcurrent safety</t>
  </si>
  <si>
    <t>N.A.</t>
  </si>
  <si>
    <t>Required Safety</t>
  </si>
  <si>
    <t>Power</t>
  </si>
  <si>
    <t>Mobility</t>
  </si>
  <si>
    <t>Remote Control</t>
  </si>
  <si>
    <t>Weapon Driver</t>
  </si>
  <si>
    <t>2205 Emax Motor</t>
  </si>
  <si>
    <t>2300KV, 2205</t>
  </si>
  <si>
    <t>Used as the weapon</t>
  </si>
  <si>
    <t>6-32x1-1/2 Phillips screw</t>
  </si>
  <si>
    <t>Unknown</t>
  </si>
  <si>
    <t>75C 450mAh</t>
  </si>
  <si>
    <t>15A max</t>
  </si>
  <si>
    <t>DRV8833 DC motor driver</t>
  </si>
  <si>
    <t>handles 2 motors</t>
  </si>
  <si>
    <t>XL60009 Boost module</t>
  </si>
  <si>
    <t>Mini360 Buck module</t>
  </si>
  <si>
    <t>4A in max, 12 volts out</t>
  </si>
  <si>
    <t>3.3 volt out</t>
  </si>
  <si>
    <t>Logic power supply</t>
  </si>
  <si>
    <t>Motor power supply</t>
  </si>
  <si>
    <t>6-32 Hex Nut</t>
  </si>
  <si>
    <t>Plastic Screw</t>
  </si>
  <si>
    <t>6-32x1-1/2</t>
  </si>
  <si>
    <t>6-32 size</t>
  </si>
  <si>
    <t>Machine screw</t>
  </si>
  <si>
    <t>Machine nut</t>
  </si>
  <si>
    <t>Menards</t>
  </si>
  <si>
    <t>In-store</t>
  </si>
  <si>
    <t>In-Store</t>
  </si>
  <si>
    <t>Fasteners</t>
  </si>
  <si>
    <t>Frame</t>
  </si>
  <si>
    <t>Power Regulation</t>
  </si>
  <si>
    <t>Lolin32 LITE</t>
  </si>
  <si>
    <t>STM32 Bluepill</t>
  </si>
  <si>
    <t>32 bit microcontroller</t>
  </si>
  <si>
    <t>Bot controller</t>
  </si>
  <si>
    <t>Transmitter controller</t>
  </si>
  <si>
    <t>Filastruder</t>
  </si>
  <si>
    <t>Natural uncolored ABS</t>
  </si>
  <si>
    <t>PA757</t>
  </si>
  <si>
    <t>Bot Control</t>
  </si>
  <si>
    <t>self-tapping screw</t>
  </si>
  <si>
    <t>https://www.aliexpress.us/item/3256806205076602.html?spm=a2g0o.order_list.order_list_main.5.21ef1802OuDixt&amp;gatewayAdapt=glo2usa</t>
  </si>
  <si>
    <t>MG90S Servo</t>
  </si>
  <si>
    <t>All-metal MG90S</t>
  </si>
  <si>
    <t>micro servo</t>
  </si>
  <si>
    <t>https://www.aliexpress.com/item/3256805876746809.html?spm=a2g0o.order_list.order_list_main.11.21ef1802OuDixt</t>
  </si>
  <si>
    <t>https://www.aliexpress.us/item/3256806245533637.html?spm=a2g0o.productlist.main.7.f4bc1f0fLfa4gv&amp;algo_pvid=46fa75e4-e21d-4e65-8d48-c4104720264a&amp;algo_exp_id=46fa75e4-e21d-4e65-8d48-c4104720264a-3&amp;pdp_npi=4%40dis%21USD%214.67%210.99%21%21%2133.50%217.05%21%402103243417078697094002440e13f8%2112000037156177261%21sea%21US%210%21AB&amp;curPageLogUid=V13r8UBbxRr8&amp;utparam-url=scene%3Asearch%7Cquery_from%3A</t>
  </si>
  <si>
    <t>https://www.aliexpress.com/item/3256801612417572.html?spm=a2g0o.order_list.order_list_main.35.21ef1802OuDixt</t>
  </si>
  <si>
    <t>https://www.aliexpress.com/item/3256803259645975.html?spm=a2g0o.order_list.order_list_main.23.21ef1802OuDixt</t>
  </si>
  <si>
    <t>https://www.amazon.com/LITTLEBEE-Mulitshot-Oneshot42-OneShot125-Multicopter/dp/B09P44FKKQ/ref=sr_1_40?crid=1ZXNCNIQ6LLDV&amp;keywords=blheli_s+esc&amp;qid=1707869841&amp;sprefix=blheli_s+esc%2Caps%2C114&amp;sr=8-40</t>
  </si>
  <si>
    <t>https://www.amazon.com/AITRIP-Voltage-Adjustable-Step-up-Converter/dp/B08FM414QN/ref=sr_1_4?crid=D2X1ORFX2XTA&amp;keywords=xl6009%2Bboost%2Bconverter&amp;qid=1707870008&amp;sprefix=xl6009%2B%2Caps%2C101&amp;sr=8-4&amp;th=1</t>
  </si>
  <si>
    <t>https://www.aliexpress.com/item/3256806258295019.html?spm=a2g0o.order_list.order_list_main.41.21ef1802OuDixt</t>
  </si>
  <si>
    <t>https://www.aliexpress.com/item/2251832836005412.html?spm=a2g0o.order_list.order_list_main.47.21ef1802OuDixt</t>
  </si>
  <si>
    <t>https://www.amazon.com/AKK-RS2205-Brushless-2300KV-Quadcopter/dp/B07BQRGT7Q/ref=sr_1_2?crid=1AXXOE1R64U0&amp;keywords=2205+brushless+motor&amp;qid=1707870176&amp;sprefix=2205+%2Caps%2C106&amp;sr=8-2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</si>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</sst>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5" fillId="0" borderId="0" xfId="0" applyFont="1"/>
    <xf numFmtId="0" fontId="2" fillId="6" borderId="0" xfId="0" applyFont="1" applyFill="1" applyAlignment="1">
      <alignment horizontal="right"/>
    </xf>
    <xf numFmtId="0" fontId="2" fillId="0" borderId="0" xfId="0" quotePrefix="1" applyFont="1"/>
    <xf numFmtId="0" fontId="6" fillId="0" borderId="0" xfId="0" applyFont="1"/>
    <xf numFmtId="49" fontId="1" fillId="6" borderId="0" xfId="0" applyNumberFormat="1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2" fillId="6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9" fillId="7" borderId="0" xfId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0" fillId="8" borderId="0" xfId="2"/>
    <xf numFmtId="0" fontId="13" fillId="3" borderId="0" xfId="0" applyFont="1" applyFill="1"/>
    <xf numFmtId="0" fontId="14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0" borderId="0" xfId="3"/>
    <xf numFmtId="0" fontId="1" fillId="3" borderId="0" xfId="0" applyFont="1" applyFill="1" applyAlignment="1">
      <alignment horizontal="right"/>
    </xf>
    <xf numFmtId="0" fontId="0" fillId="0" borderId="0" xfId="0"/>
    <xf numFmtId="0" fontId="1" fillId="2" borderId="0" xfId="0" applyFont="1" applyFill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LITTLEBEE-Mulitshot-Oneshot42-OneShot125-Multicopter/dp/B09P44FKKQ/ref=sr_1_40?crid=1ZXNCNIQ6LLDV&amp;keywords=blheli_s+esc&amp;qid=1707869841&amp;sprefix=blheli_s+esc%2Caps%2C114&amp;sr=8-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aliexpress.us/item/3256806205076602.html?spm=a2g0o.order_list.order_list_main.5.21ef1802OuDixt&amp;gatewayAdapt=glo2usa" TargetMode="External"/><Relationship Id="rId7" Type="http://schemas.openxmlformats.org/officeDocument/2006/relationships/hyperlink" Target="https://www.aliexpress.com/item/3256803259645975.html?spm=a2g0o.order_list.order_list_main.23.21ef1802OuDixt" TargetMode="External"/><Relationship Id="rId12" Type="http://schemas.openxmlformats.org/officeDocument/2006/relationships/hyperlink" Target="https://www.amazon.com/AKK-RS2205-Brushless-2300KV-Quadcopter/dp/B07BQRGT7Q/ref=sr_1_2?crid=1AXXOE1R64U0&amp;keywords=2205+brushless+motor&amp;qid=1707870176&amp;sprefix=2205+%2Caps%2C106&amp;sr=8-2" TargetMode="External"/><Relationship Id="rId2" Type="http://schemas.openxmlformats.org/officeDocument/2006/relationships/hyperlink" Target="https://www.amazon.com/TATTU-450mAh-Battery-Pack-H-Frame/dp/B07DTYN9QF/ref=sr_1_18?crid=9XELY9VE127&amp;dib=eyJ2IjoiMSJ9.3R5Rb_8tth_IO4hz2O6Brb_1kRNsK1L0Y3025A7Bkl30GNN2dhGSy5ACH9SF3Tl4ncmFDRZUAvmTmOTAhgyevA.lwBW3g6YyuwIDwaSu_c0eyh5K5HTNj4rTLW2baCMJIQ&amp;dib_tag=se&amp;keywords=7.4+v+rechargeable+XT30+battery&amp;qid=1705024032&amp;s=electronics&amp;sprefix=7.4+v+rechargeable+xt30+batter%2Celectronics%2C107&amp;sr=1-18" TargetMode="External"/><Relationship Id="rId1" Type="http://schemas.openxmlformats.org/officeDocument/2006/relationships/hyperlink" Target="https://itgresa.com/product/mini-power-switch/" TargetMode="External"/><Relationship Id="rId6" Type="http://schemas.openxmlformats.org/officeDocument/2006/relationships/hyperlink" Target="https://www.aliexpress.com/item/3256801612417572.html?spm=a2g0o.order_list.order_list_main.35.21ef1802OuDixt" TargetMode="External"/><Relationship Id="rId11" Type="http://schemas.openxmlformats.org/officeDocument/2006/relationships/hyperlink" Target="https://www.aliexpress.com/item/2251832836005412.html?spm=a2g0o.order_list.order_list_main.47.21ef1802OuDixt" TargetMode="External"/><Relationship Id="rId5" Type="http://schemas.openxmlformats.org/officeDocument/2006/relationships/hyperlink" Target="https://www.aliexpress.us/item/3256806245533637.html?spm=a2g0o.productlist.main.7.f4bc1f0fLfa4gv&amp;algo_pvid=46fa75e4-e21d-4e65-8d48-c4104720264a&amp;algo_exp_id=46fa75e4-e21d-4e65-8d48-c4104720264a-3&amp;pdp_npi=4%40dis%21USD%214.67%210.99%21%21%2133.50%217.05%21%402103243417078697094002440e13f8%2112000037156177261%21sea%21US%210%21AB&amp;curPageLogUid=V13r8UBbxRr8&amp;utparam-url=scene%3Asearch%7Cquery_from%3A" TargetMode="External"/><Relationship Id="rId10" Type="http://schemas.openxmlformats.org/officeDocument/2006/relationships/hyperlink" Target="https://www.aliexpress.com/item/3256806258295019.html?spm=a2g0o.order_list.order_list_main.41.21ef1802OuDixt" TargetMode="External"/><Relationship Id="rId4" Type="http://schemas.openxmlformats.org/officeDocument/2006/relationships/hyperlink" Target="https://www.aliexpress.com/item/3256805876746809.html?spm=a2g0o.order_list.order_list_main.11.21ef1802OuDixt" TargetMode="External"/><Relationship Id="rId9" Type="http://schemas.openxmlformats.org/officeDocument/2006/relationships/hyperlink" Target="https://www.amazon.com/AITRIP-Voltage-Adjustable-Step-up-Converter/dp/B08FM414QN/ref=sr_1_4?crid=D2X1ORFX2XTA&amp;keywords=xl6009%2Bboost%2Bconverter&amp;qid=1707870008&amp;sprefix=xl6009%2B%2Caps%2C101&amp;sr=8-4&amp;th=1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0"/>
  <sheetViews>
    <sheetView tabSelected="1" workbookViewId="0">
      <selection activeCell="D28" sqref="D28"/>
    </sheetView>
  </sheetViews>
  <sheetFormatPr defaultColWidth="12.5703125" defaultRowHeight="15.75" customHeight="1" x14ac:dyDescent="0.2"/>
  <cols>
    <col min="1" max="1" width="58.28515625" bestFit="1" customWidth="1"/>
    <col min="2" max="2" width="4" bestFit="1" customWidth="1"/>
    <col min="3" max="3" width="53.140625" customWidth="1"/>
    <col min="4" max="4" width="26" bestFit="1" customWidth="1"/>
    <col min="5" max="5" width="34.140625" bestFit="1" customWidth="1"/>
    <col min="6" max="6" width="15.28515625" bestFit="1" customWidth="1"/>
    <col min="7" max="7" width="59.28515625" customWidth="1"/>
    <col min="8" max="8" width="16.42578125" bestFit="1" customWidth="1"/>
    <col min="9" max="9" width="11.85546875" bestFit="1" customWidth="1"/>
    <col min="10" max="10" width="19" bestFit="1" customWidth="1"/>
    <col min="11" max="11" width="9" bestFit="1" customWidth="1"/>
    <col min="12" max="12" width="18.140625" bestFit="1" customWidth="1"/>
  </cols>
  <sheetData>
    <row r="1" spans="1:17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</row>
    <row r="2" spans="1:17" ht="12.75" x14ac:dyDescent="0.2">
      <c r="A2" s="42" t="s">
        <v>1</v>
      </c>
      <c r="B2" s="43"/>
      <c r="C2" s="4">
        <f>SUM(N:N)</f>
        <v>56.454499999999996</v>
      </c>
      <c r="D2" s="3" t="s">
        <v>2</v>
      </c>
      <c r="E2" s="4">
        <f>SUMIFS(O:O, J:J, "no")</f>
        <v>205.96</v>
      </c>
      <c r="F2" s="3" t="s">
        <v>3</v>
      </c>
      <c r="G2" s="4">
        <f>SUMIFS(O:O, J:J, "yes")</f>
        <v>20.939999999999998</v>
      </c>
      <c r="H2" s="5" t="s">
        <v>4</v>
      </c>
      <c r="I2" s="4">
        <f>SUM(O:O)</f>
        <v>226.9</v>
      </c>
      <c r="J2" s="6"/>
      <c r="K2" s="6"/>
      <c r="L2" s="6"/>
      <c r="M2" s="7"/>
      <c r="N2" s="6"/>
      <c r="O2" s="6"/>
      <c r="P2" s="6"/>
      <c r="Q2" s="6"/>
    </row>
    <row r="3" spans="1:17" ht="12.75" x14ac:dyDescent="0.2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7" t="s">
        <v>17</v>
      </c>
      <c r="N3" s="6" t="s">
        <v>18</v>
      </c>
      <c r="O3" s="6" t="s">
        <v>19</v>
      </c>
      <c r="P3" s="35"/>
      <c r="Q3" s="6"/>
    </row>
    <row r="4" spans="1:17" ht="14.25" x14ac:dyDescent="0.2">
      <c r="A4" s="8"/>
      <c r="B4" s="9">
        <v>1</v>
      </c>
      <c r="C4" s="10" t="s">
        <v>20</v>
      </c>
      <c r="D4" s="33" t="s">
        <v>86</v>
      </c>
      <c r="E4" s="9" t="s">
        <v>21</v>
      </c>
      <c r="F4" s="9" t="s">
        <v>22</v>
      </c>
      <c r="G4" s="11" t="s">
        <v>23</v>
      </c>
      <c r="H4" s="9">
        <v>1</v>
      </c>
      <c r="I4" s="9">
        <v>1</v>
      </c>
      <c r="J4" s="28" t="s">
        <v>24</v>
      </c>
      <c r="K4" s="12">
        <v>7.99</v>
      </c>
      <c r="L4" s="31" t="s">
        <v>87</v>
      </c>
      <c r="M4" s="2">
        <f t="shared" ref="M4:M44" si="0">IFERROR(K4/H4, 0)</f>
        <v>7.99</v>
      </c>
      <c r="N4" s="2">
        <f t="shared" ref="N4:N44" si="1">I4*M4</f>
        <v>7.99</v>
      </c>
      <c r="O4" s="2">
        <f t="shared" ref="O4:O44" si="2">K4*B4</f>
        <v>7.99</v>
      </c>
    </row>
    <row r="5" spans="1:17" ht="14.25" x14ac:dyDescent="0.2">
      <c r="A5" s="8"/>
      <c r="B5" s="9">
        <v>1</v>
      </c>
      <c r="C5" s="9" t="s">
        <v>25</v>
      </c>
      <c r="D5" s="31" t="s">
        <v>97</v>
      </c>
      <c r="E5" s="10" t="s">
        <v>26</v>
      </c>
      <c r="F5" s="10" t="s">
        <v>27</v>
      </c>
      <c r="G5" s="11" t="s">
        <v>28</v>
      </c>
      <c r="H5" s="9">
        <v>1</v>
      </c>
      <c r="I5" s="9">
        <v>1</v>
      </c>
      <c r="J5" s="28" t="s">
        <v>24</v>
      </c>
      <c r="K5" s="12">
        <v>12.95</v>
      </c>
      <c r="L5" s="31" t="s">
        <v>88</v>
      </c>
      <c r="M5" s="2">
        <f t="shared" si="0"/>
        <v>12.95</v>
      </c>
      <c r="N5" s="2">
        <f t="shared" si="1"/>
        <v>12.95</v>
      </c>
      <c r="O5" s="2">
        <f t="shared" si="2"/>
        <v>12.95</v>
      </c>
    </row>
    <row r="6" spans="1:17" ht="14.25" x14ac:dyDescent="0.2">
      <c r="A6" s="8"/>
      <c r="B6">
        <v>1</v>
      </c>
      <c r="C6" s="9" t="s">
        <v>74</v>
      </c>
      <c r="D6" t="s">
        <v>75</v>
      </c>
      <c r="E6" t="s">
        <v>76</v>
      </c>
      <c r="F6" t="s">
        <v>77</v>
      </c>
      <c r="G6" s="41" t="s">
        <v>140</v>
      </c>
      <c r="H6">
        <v>1</v>
      </c>
      <c r="I6">
        <v>3</v>
      </c>
      <c r="J6" s="34" t="s">
        <v>78</v>
      </c>
      <c r="K6" s="12">
        <v>1.68</v>
      </c>
      <c r="L6" s="31" t="s">
        <v>89</v>
      </c>
      <c r="M6" s="2">
        <f t="shared" si="0"/>
        <v>1.68</v>
      </c>
      <c r="N6" s="2">
        <f t="shared" si="1"/>
        <v>5.04</v>
      </c>
      <c r="O6" s="2">
        <f t="shared" si="2"/>
        <v>1.68</v>
      </c>
    </row>
    <row r="7" spans="1:17" ht="14.25" x14ac:dyDescent="0.2">
      <c r="A7" s="8"/>
      <c r="B7">
        <v>1</v>
      </c>
      <c r="C7" s="9" t="s">
        <v>79</v>
      </c>
      <c r="D7" t="s">
        <v>80</v>
      </c>
      <c r="E7" t="s">
        <v>81</v>
      </c>
      <c r="F7" t="s">
        <v>77</v>
      </c>
      <c r="G7" s="41" t="s">
        <v>136</v>
      </c>
      <c r="H7">
        <v>1</v>
      </c>
      <c r="I7">
        <v>2</v>
      </c>
      <c r="J7" s="34" t="s">
        <v>78</v>
      </c>
      <c r="K7" s="12">
        <v>1.66</v>
      </c>
      <c r="L7" s="31" t="s">
        <v>90</v>
      </c>
      <c r="M7" s="2">
        <f t="shared" si="0"/>
        <v>1.66</v>
      </c>
      <c r="N7" s="2">
        <f t="shared" si="1"/>
        <v>3.32</v>
      </c>
      <c r="O7" s="2">
        <f t="shared" si="2"/>
        <v>1.66</v>
      </c>
    </row>
    <row r="8" spans="1:17" ht="14.25" x14ac:dyDescent="0.2">
      <c r="A8" s="8" t="s">
        <v>29</v>
      </c>
      <c r="B8">
        <v>1</v>
      </c>
      <c r="C8" s="10" t="s">
        <v>82</v>
      </c>
      <c r="D8" t="s">
        <v>83</v>
      </c>
      <c r="E8" t="s">
        <v>84</v>
      </c>
      <c r="F8" t="s">
        <v>27</v>
      </c>
      <c r="G8" s="41" t="s">
        <v>137</v>
      </c>
      <c r="H8">
        <v>4</v>
      </c>
      <c r="I8">
        <v>1</v>
      </c>
      <c r="J8" s="34" t="s">
        <v>78</v>
      </c>
      <c r="K8" s="12">
        <v>30</v>
      </c>
      <c r="L8" s="31" t="s">
        <v>91</v>
      </c>
      <c r="M8" s="2">
        <f t="shared" si="0"/>
        <v>7.5</v>
      </c>
      <c r="N8" s="2">
        <f t="shared" si="1"/>
        <v>7.5</v>
      </c>
      <c r="O8" s="2">
        <f t="shared" si="2"/>
        <v>30</v>
      </c>
    </row>
    <row r="9" spans="1:17" ht="14.25" x14ac:dyDescent="0.2">
      <c r="A9" s="8"/>
      <c r="B9">
        <v>1</v>
      </c>
      <c r="C9" s="32" t="s">
        <v>92</v>
      </c>
      <c r="D9" s="31" t="s">
        <v>93</v>
      </c>
      <c r="E9" s="31" t="s">
        <v>94</v>
      </c>
      <c r="F9" s="31" t="s">
        <v>27</v>
      </c>
      <c r="G9" s="41" t="s">
        <v>141</v>
      </c>
      <c r="H9">
        <v>4</v>
      </c>
      <c r="I9">
        <v>1</v>
      </c>
      <c r="J9" s="34" t="s">
        <v>78</v>
      </c>
      <c r="K9" s="12">
        <v>31.99</v>
      </c>
      <c r="L9" s="31" t="s">
        <v>51</v>
      </c>
      <c r="M9" s="2">
        <f t="shared" si="0"/>
        <v>7.9974999999999996</v>
      </c>
      <c r="N9" s="2">
        <f t="shared" si="1"/>
        <v>7.9974999999999996</v>
      </c>
      <c r="O9" s="2">
        <f t="shared" si="2"/>
        <v>31.99</v>
      </c>
    </row>
    <row r="10" spans="1:17" ht="14.25" x14ac:dyDescent="0.2">
      <c r="A10" s="8"/>
      <c r="B10">
        <v>1</v>
      </c>
      <c r="C10" s="10" t="s">
        <v>31</v>
      </c>
      <c r="D10" s="31" t="s">
        <v>98</v>
      </c>
      <c r="E10" t="s">
        <v>85</v>
      </c>
      <c r="F10" s="31" t="s">
        <v>96</v>
      </c>
      <c r="H10">
        <v>2</v>
      </c>
      <c r="I10">
        <v>2</v>
      </c>
      <c r="J10" s="28" t="s">
        <v>24</v>
      </c>
      <c r="K10" s="12">
        <v>0</v>
      </c>
      <c r="L10" s="31" t="s">
        <v>87</v>
      </c>
      <c r="M10" s="2">
        <f t="shared" si="0"/>
        <v>0</v>
      </c>
      <c r="N10" s="2">
        <f t="shared" si="1"/>
        <v>0</v>
      </c>
      <c r="O10" s="2">
        <f t="shared" si="2"/>
        <v>0</v>
      </c>
    </row>
    <row r="11" spans="1:17" ht="14.25" x14ac:dyDescent="0.2">
      <c r="A11" s="8"/>
      <c r="B11">
        <v>1</v>
      </c>
      <c r="C11" s="32" t="s">
        <v>99</v>
      </c>
      <c r="D11" s="31" t="s">
        <v>100</v>
      </c>
      <c r="E11" s="31" t="s">
        <v>76</v>
      </c>
      <c r="F11" s="31" t="s">
        <v>77</v>
      </c>
      <c r="G11" s="41" t="s">
        <v>139</v>
      </c>
      <c r="H11">
        <v>10</v>
      </c>
      <c r="I11">
        <v>2</v>
      </c>
      <c r="J11" s="34" t="s">
        <v>78</v>
      </c>
      <c r="K11" s="12">
        <v>4.6399999999999997</v>
      </c>
      <c r="L11" s="31" t="s">
        <v>89</v>
      </c>
      <c r="M11" s="2">
        <f t="shared" ref="M11:M12" si="3">IFERROR(K11/H11, 0)</f>
        <v>0.46399999999999997</v>
      </c>
      <c r="N11" s="2">
        <f t="shared" ref="N11:N12" si="4">I11*M11</f>
        <v>0.92799999999999994</v>
      </c>
      <c r="O11" s="2">
        <f t="shared" ref="O11:O12" si="5">K11*B11</f>
        <v>4.6399999999999997</v>
      </c>
    </row>
    <row r="12" spans="1:17" ht="14.25" x14ac:dyDescent="0.2">
      <c r="A12" s="8"/>
      <c r="B12">
        <v>1</v>
      </c>
      <c r="C12" s="32" t="s">
        <v>101</v>
      </c>
      <c r="D12" s="31" t="s">
        <v>103</v>
      </c>
      <c r="E12" s="31" t="s">
        <v>106</v>
      </c>
      <c r="F12" s="31" t="s">
        <v>27</v>
      </c>
      <c r="G12" s="41" t="s">
        <v>138</v>
      </c>
      <c r="H12">
        <v>10</v>
      </c>
      <c r="I12">
        <v>1</v>
      </c>
      <c r="J12" s="34" t="s">
        <v>78</v>
      </c>
      <c r="K12" s="12">
        <v>14</v>
      </c>
      <c r="L12" s="31" t="s">
        <v>118</v>
      </c>
      <c r="M12" s="2">
        <f t="shared" si="3"/>
        <v>1.4</v>
      </c>
      <c r="N12" s="2">
        <f t="shared" si="4"/>
        <v>1.4</v>
      </c>
      <c r="O12" s="2">
        <f t="shared" si="5"/>
        <v>14</v>
      </c>
    </row>
    <row r="13" spans="1:17" ht="14.25" x14ac:dyDescent="0.2">
      <c r="A13" s="8"/>
      <c r="B13">
        <v>1</v>
      </c>
      <c r="C13" s="32" t="s">
        <v>102</v>
      </c>
      <c r="D13" s="31" t="s">
        <v>104</v>
      </c>
      <c r="E13" s="31" t="s">
        <v>105</v>
      </c>
      <c r="F13" s="31" t="s">
        <v>77</v>
      </c>
      <c r="G13" s="41" t="s">
        <v>129</v>
      </c>
      <c r="H13">
        <v>20</v>
      </c>
      <c r="I13">
        <v>1</v>
      </c>
      <c r="J13" s="34" t="s">
        <v>78</v>
      </c>
      <c r="K13" s="12">
        <v>2</v>
      </c>
      <c r="L13" s="31" t="s">
        <v>118</v>
      </c>
      <c r="M13" s="2">
        <f t="shared" si="0"/>
        <v>0.1</v>
      </c>
      <c r="N13" s="2">
        <f t="shared" si="1"/>
        <v>0.1</v>
      </c>
      <c r="O13" s="2">
        <f t="shared" si="2"/>
        <v>2</v>
      </c>
    </row>
    <row r="14" spans="1:17" ht="14.25" x14ac:dyDescent="0.2">
      <c r="A14" s="8"/>
      <c r="B14">
        <v>1</v>
      </c>
      <c r="C14" s="32" t="s">
        <v>119</v>
      </c>
      <c r="D14" s="31" t="s">
        <v>121</v>
      </c>
      <c r="E14" s="31" t="s">
        <v>122</v>
      </c>
      <c r="F14" s="31" t="s">
        <v>77</v>
      </c>
      <c r="G14" s="41" t="s">
        <v>135</v>
      </c>
      <c r="H14">
        <v>1</v>
      </c>
      <c r="I14">
        <v>1</v>
      </c>
      <c r="J14" s="34" t="s">
        <v>78</v>
      </c>
      <c r="K14" s="12">
        <v>2.12</v>
      </c>
      <c r="L14" s="31" t="s">
        <v>127</v>
      </c>
      <c r="M14" s="2">
        <f t="shared" ref="M14:M16" si="6">IFERROR(K14/H14, 0)</f>
        <v>2.12</v>
      </c>
      <c r="N14" s="2">
        <f t="shared" ref="N14:N16" si="7">I14*M14</f>
        <v>2.12</v>
      </c>
      <c r="O14" s="2">
        <f t="shared" ref="O14:O16" si="8">K14*B14</f>
        <v>2.12</v>
      </c>
    </row>
    <row r="15" spans="1:17" ht="14.25" x14ac:dyDescent="0.2">
      <c r="A15" s="8"/>
      <c r="B15">
        <v>1</v>
      </c>
      <c r="C15" s="32" t="s">
        <v>120</v>
      </c>
      <c r="D15" s="31" t="s">
        <v>121</v>
      </c>
      <c r="E15" s="31" t="s">
        <v>123</v>
      </c>
      <c r="F15" s="31" t="s">
        <v>77</v>
      </c>
      <c r="G15" s="41" t="s">
        <v>134</v>
      </c>
      <c r="H15">
        <v>10</v>
      </c>
      <c r="I15">
        <v>1</v>
      </c>
      <c r="J15" s="34" t="s">
        <v>78</v>
      </c>
      <c r="K15" s="12">
        <v>14</v>
      </c>
      <c r="L15" t="s">
        <v>90</v>
      </c>
      <c r="M15" s="2">
        <f t="shared" si="6"/>
        <v>1.4</v>
      </c>
      <c r="N15" s="2">
        <f t="shared" si="7"/>
        <v>1.4</v>
      </c>
      <c r="O15" s="2">
        <f t="shared" si="8"/>
        <v>14</v>
      </c>
    </row>
    <row r="16" spans="1:17" ht="14.25" x14ac:dyDescent="0.2">
      <c r="A16" s="8"/>
      <c r="B16">
        <v>1</v>
      </c>
      <c r="C16" s="39" t="s">
        <v>130</v>
      </c>
      <c r="D16" s="36" t="s">
        <v>131</v>
      </c>
      <c r="E16" s="36" t="s">
        <v>132</v>
      </c>
      <c r="F16" s="36" t="s">
        <v>77</v>
      </c>
      <c r="G16" s="41" t="s">
        <v>133</v>
      </c>
      <c r="H16" s="36">
        <v>10</v>
      </c>
      <c r="I16" s="36">
        <v>2</v>
      </c>
      <c r="J16" s="34" t="s">
        <v>78</v>
      </c>
      <c r="K16" s="12">
        <v>16.37</v>
      </c>
      <c r="L16" t="s">
        <v>51</v>
      </c>
      <c r="M16" s="2">
        <f t="shared" si="6"/>
        <v>1.637</v>
      </c>
      <c r="N16" s="2">
        <f t="shared" si="7"/>
        <v>3.274</v>
      </c>
      <c r="O16" s="2">
        <f t="shared" si="8"/>
        <v>16.37</v>
      </c>
    </row>
    <row r="17" spans="1:15" ht="12.75" x14ac:dyDescent="0.2">
      <c r="A17" s="13"/>
      <c r="C17" s="36" t="s">
        <v>32</v>
      </c>
      <c r="D17" s="36"/>
      <c r="E17" s="36"/>
      <c r="F17" s="36"/>
      <c r="G17" s="36"/>
      <c r="H17" s="36"/>
      <c r="I17" s="36"/>
      <c r="J17" s="36"/>
      <c r="K17" s="12">
        <v>0</v>
      </c>
      <c r="M17" s="2">
        <f t="shared" si="0"/>
        <v>0</v>
      </c>
      <c r="N17" s="2">
        <f t="shared" si="1"/>
        <v>0</v>
      </c>
      <c r="O17" s="2">
        <f t="shared" si="2"/>
        <v>0</v>
      </c>
    </row>
    <row r="18" spans="1:15" ht="14.25" x14ac:dyDescent="0.2">
      <c r="A18" s="13"/>
      <c r="B18">
        <v>1</v>
      </c>
      <c r="C18" s="36" t="s">
        <v>73</v>
      </c>
      <c r="D18" s="36" t="s">
        <v>126</v>
      </c>
      <c r="E18" s="36" t="s">
        <v>125</v>
      </c>
      <c r="F18" s="36" t="s">
        <v>124</v>
      </c>
      <c r="G18" s="36"/>
      <c r="H18" s="36">
        <v>50</v>
      </c>
      <c r="I18" s="36">
        <v>0.5</v>
      </c>
      <c r="J18" s="34" t="s">
        <v>78</v>
      </c>
      <c r="K18" s="12">
        <v>80</v>
      </c>
      <c r="L18" s="31" t="s">
        <v>117</v>
      </c>
      <c r="M18" s="2">
        <f t="shared" si="0"/>
        <v>1.6</v>
      </c>
      <c r="N18" s="2">
        <f t="shared" si="1"/>
        <v>0.8</v>
      </c>
      <c r="O18" s="2">
        <f t="shared" si="2"/>
        <v>80</v>
      </c>
    </row>
    <row r="19" spans="1:15" ht="12.75" x14ac:dyDescent="0.2">
      <c r="A19" s="13" t="s">
        <v>33</v>
      </c>
      <c r="B19">
        <v>1</v>
      </c>
      <c r="C19" s="36"/>
      <c r="D19" s="36"/>
      <c r="E19" s="36"/>
      <c r="F19" s="36"/>
      <c r="G19" s="36"/>
      <c r="H19" s="36"/>
      <c r="I19" s="36"/>
      <c r="J19" s="36"/>
      <c r="K19" s="12">
        <v>0</v>
      </c>
      <c r="M19" s="2">
        <f t="shared" si="0"/>
        <v>0</v>
      </c>
      <c r="N19" s="2">
        <f t="shared" si="1"/>
        <v>0</v>
      </c>
      <c r="O19" s="2">
        <f t="shared" si="2"/>
        <v>0</v>
      </c>
    </row>
    <row r="20" spans="1:15" ht="12.75" x14ac:dyDescent="0.2">
      <c r="A20" s="13"/>
      <c r="B20">
        <v>1</v>
      </c>
      <c r="C20" s="36"/>
      <c r="D20" s="36"/>
      <c r="E20" s="36"/>
      <c r="F20" s="36"/>
      <c r="G20" s="36"/>
      <c r="H20" s="36"/>
      <c r="I20" s="36"/>
      <c r="J20" s="36"/>
      <c r="K20" s="12">
        <v>0</v>
      </c>
      <c r="M20" s="2">
        <f t="shared" si="0"/>
        <v>0</v>
      </c>
      <c r="N20" s="2">
        <f t="shared" si="1"/>
        <v>0</v>
      </c>
      <c r="O20" s="2">
        <f t="shared" si="2"/>
        <v>0</v>
      </c>
    </row>
    <row r="21" spans="1:15" ht="12.75" x14ac:dyDescent="0.2">
      <c r="A21" s="13"/>
      <c r="B21">
        <v>1</v>
      </c>
      <c r="C21" s="36"/>
      <c r="D21" s="36"/>
      <c r="E21" s="36"/>
      <c r="F21" s="36"/>
      <c r="G21" s="36"/>
      <c r="H21" s="36"/>
      <c r="I21" s="36"/>
      <c r="J21" s="36"/>
      <c r="K21" s="12">
        <v>0</v>
      </c>
      <c r="M21" s="2">
        <f t="shared" si="0"/>
        <v>0</v>
      </c>
      <c r="N21" s="2">
        <f t="shared" si="1"/>
        <v>0</v>
      </c>
      <c r="O21" s="2">
        <f t="shared" si="2"/>
        <v>0</v>
      </c>
    </row>
    <row r="22" spans="1:15" ht="12.75" x14ac:dyDescent="0.2">
      <c r="A22" s="14"/>
      <c r="B22" s="30"/>
      <c r="C22" s="37" t="s">
        <v>34</v>
      </c>
      <c r="D22" s="37"/>
      <c r="E22" s="37"/>
      <c r="F22" s="37"/>
      <c r="G22" s="37"/>
      <c r="H22" s="38"/>
      <c r="I22" s="38"/>
      <c r="J22" s="36"/>
      <c r="K22" s="12">
        <v>0</v>
      </c>
      <c r="L22" s="29"/>
      <c r="M22" s="2">
        <f t="shared" si="0"/>
        <v>0</v>
      </c>
      <c r="N22" s="2">
        <f t="shared" si="1"/>
        <v>0</v>
      </c>
      <c r="O22" s="2">
        <f t="shared" si="2"/>
        <v>0</v>
      </c>
    </row>
    <row r="23" spans="1:15" ht="14.25" x14ac:dyDescent="0.2">
      <c r="A23" s="14"/>
      <c r="B23">
        <v>1</v>
      </c>
      <c r="C23" s="36" t="s">
        <v>95</v>
      </c>
      <c r="D23" s="36" t="s">
        <v>109</v>
      </c>
      <c r="E23" s="36" t="s">
        <v>111</v>
      </c>
      <c r="F23" s="36" t="s">
        <v>113</v>
      </c>
      <c r="G23" s="36" t="s">
        <v>114</v>
      </c>
      <c r="H23" s="36">
        <v>100</v>
      </c>
      <c r="I23" s="36">
        <v>3</v>
      </c>
      <c r="J23" s="34" t="s">
        <v>78</v>
      </c>
      <c r="K23" s="12">
        <v>2.25</v>
      </c>
      <c r="L23" s="31" t="s">
        <v>116</v>
      </c>
      <c r="M23" s="2">
        <f t="shared" si="0"/>
        <v>2.2499999999999999E-2</v>
      </c>
      <c r="N23" s="2">
        <f t="shared" si="1"/>
        <v>6.7500000000000004E-2</v>
      </c>
      <c r="O23" s="2">
        <f t="shared" si="2"/>
        <v>2.25</v>
      </c>
    </row>
    <row r="24" spans="1:15" ht="14.25" x14ac:dyDescent="0.2">
      <c r="A24" s="14" t="s">
        <v>35</v>
      </c>
      <c r="B24" s="30">
        <v>1</v>
      </c>
      <c r="C24" s="37" t="s">
        <v>107</v>
      </c>
      <c r="D24" s="37" t="s">
        <v>110</v>
      </c>
      <c r="E24" s="37" t="s">
        <v>112</v>
      </c>
      <c r="F24" s="37" t="s">
        <v>113</v>
      </c>
      <c r="G24" s="37" t="s">
        <v>115</v>
      </c>
      <c r="H24" s="38">
        <v>100</v>
      </c>
      <c r="I24" s="38">
        <v>3</v>
      </c>
      <c r="J24" s="34" t="s">
        <v>78</v>
      </c>
      <c r="K24" s="12">
        <v>2.25</v>
      </c>
      <c r="L24" s="40" t="s">
        <v>116</v>
      </c>
      <c r="M24" s="2">
        <f t="shared" si="0"/>
        <v>2.2499999999999999E-2</v>
      </c>
      <c r="N24" s="2">
        <f t="shared" si="1"/>
        <v>6.7500000000000004E-2</v>
      </c>
      <c r="O24" s="2">
        <f t="shared" si="2"/>
        <v>2.25</v>
      </c>
    </row>
    <row r="25" spans="1:15" ht="14.25" x14ac:dyDescent="0.2">
      <c r="A25" s="14"/>
      <c r="B25">
        <v>1</v>
      </c>
      <c r="C25" s="36" t="s">
        <v>108</v>
      </c>
      <c r="D25" s="36" t="s">
        <v>142</v>
      </c>
      <c r="E25" s="36" t="s">
        <v>128</v>
      </c>
      <c r="F25" s="36" t="s">
        <v>113</v>
      </c>
      <c r="G25" s="36" t="s">
        <v>115</v>
      </c>
      <c r="H25" s="36">
        <v>100</v>
      </c>
      <c r="I25" s="36">
        <v>50</v>
      </c>
      <c r="J25" s="34" t="s">
        <v>78</v>
      </c>
      <c r="K25" s="12">
        <v>3</v>
      </c>
      <c r="L25" s="40" t="s">
        <v>116</v>
      </c>
      <c r="M25" s="2">
        <f t="shared" si="0"/>
        <v>0.03</v>
      </c>
      <c r="N25" s="2">
        <f t="shared" si="1"/>
        <v>1.5</v>
      </c>
      <c r="O25" s="2">
        <f t="shared" si="2"/>
        <v>3</v>
      </c>
    </row>
    <row r="26" spans="1:15" ht="12.75" x14ac:dyDescent="0.2">
      <c r="A26" s="14"/>
      <c r="C26" s="36"/>
      <c r="D26" s="36"/>
      <c r="E26" s="36"/>
      <c r="F26" s="36"/>
      <c r="G26" s="36"/>
      <c r="H26" s="36"/>
      <c r="I26" s="36"/>
      <c r="J26" s="36"/>
      <c r="K26" s="12">
        <v>0</v>
      </c>
      <c r="M26" s="2">
        <f t="shared" si="0"/>
        <v>0</v>
      </c>
      <c r="N26" s="2">
        <f t="shared" si="1"/>
        <v>0</v>
      </c>
      <c r="O26" s="2">
        <f t="shared" si="2"/>
        <v>0</v>
      </c>
    </row>
    <row r="27" spans="1:15" ht="12.75" x14ac:dyDescent="0.2">
      <c r="A27" s="15"/>
      <c r="C27" s="36" t="s">
        <v>36</v>
      </c>
      <c r="D27" s="36"/>
      <c r="E27" s="36"/>
      <c r="F27" s="36"/>
      <c r="G27" s="36"/>
      <c r="H27" s="36"/>
      <c r="I27" s="36"/>
      <c r="J27" s="36"/>
      <c r="K27" s="12">
        <v>0</v>
      </c>
      <c r="M27" s="2">
        <f t="shared" si="0"/>
        <v>0</v>
      </c>
      <c r="N27" s="2">
        <f t="shared" si="1"/>
        <v>0</v>
      </c>
      <c r="O27" s="2">
        <f t="shared" si="2"/>
        <v>0</v>
      </c>
    </row>
    <row r="28" spans="1:15" ht="12.75" x14ac:dyDescent="0.2">
      <c r="A28" s="15"/>
      <c r="C28" s="36"/>
      <c r="D28" s="36"/>
      <c r="E28" s="36"/>
      <c r="F28" s="36"/>
      <c r="G28" s="36"/>
      <c r="H28" s="36"/>
      <c r="I28" s="36"/>
      <c r="J28" s="36"/>
      <c r="K28" s="12">
        <v>0</v>
      </c>
      <c r="M28" s="2">
        <f t="shared" si="0"/>
        <v>0</v>
      </c>
      <c r="N28" s="2">
        <f t="shared" si="1"/>
        <v>0</v>
      </c>
      <c r="O28" s="2">
        <f t="shared" si="2"/>
        <v>0</v>
      </c>
    </row>
    <row r="29" spans="1:15" ht="12.75" x14ac:dyDescent="0.2">
      <c r="A29" s="15" t="s">
        <v>37</v>
      </c>
      <c r="C29" s="36"/>
      <c r="D29" s="36"/>
      <c r="E29" s="36"/>
      <c r="F29" s="36"/>
      <c r="G29" s="36"/>
      <c r="H29" s="36"/>
      <c r="I29" s="36"/>
      <c r="J29" s="36"/>
      <c r="K29" s="12">
        <v>0</v>
      </c>
      <c r="M29" s="2">
        <f t="shared" si="0"/>
        <v>0</v>
      </c>
      <c r="N29" s="2">
        <f t="shared" si="1"/>
        <v>0</v>
      </c>
      <c r="O29" s="2">
        <f t="shared" si="2"/>
        <v>0</v>
      </c>
    </row>
    <row r="30" spans="1:15" ht="12.75" x14ac:dyDescent="0.2">
      <c r="A30" s="15"/>
      <c r="C30" s="36"/>
      <c r="D30" s="36"/>
      <c r="E30" s="36"/>
      <c r="F30" s="36"/>
      <c r="G30" s="36"/>
      <c r="H30" s="36"/>
      <c r="I30" s="36"/>
      <c r="J30" s="36"/>
      <c r="K30" s="12">
        <v>0</v>
      </c>
      <c r="M30" s="2">
        <f t="shared" si="0"/>
        <v>0</v>
      </c>
      <c r="N30" s="2">
        <f t="shared" si="1"/>
        <v>0</v>
      </c>
      <c r="O30" s="2">
        <f t="shared" si="2"/>
        <v>0</v>
      </c>
    </row>
    <row r="31" spans="1:15" ht="12.75" x14ac:dyDescent="0.2">
      <c r="A31" s="15"/>
      <c r="C31" s="36"/>
      <c r="D31" s="36"/>
      <c r="E31" s="36"/>
      <c r="F31" s="36"/>
      <c r="G31" s="36"/>
      <c r="H31" s="36"/>
      <c r="I31" s="36"/>
      <c r="J31" s="36"/>
      <c r="K31" s="12">
        <v>0</v>
      </c>
      <c r="M31" s="2">
        <f t="shared" si="0"/>
        <v>0</v>
      </c>
      <c r="N31" s="2">
        <f t="shared" si="1"/>
        <v>0</v>
      </c>
      <c r="O31" s="2">
        <f t="shared" si="2"/>
        <v>0</v>
      </c>
    </row>
    <row r="32" spans="1:15" ht="12.75" x14ac:dyDescent="0.2">
      <c r="C32" s="36"/>
      <c r="D32" s="36"/>
      <c r="E32" s="36"/>
      <c r="F32" s="36"/>
      <c r="G32" s="36"/>
      <c r="H32" s="36"/>
      <c r="I32" s="36"/>
      <c r="J32" s="36"/>
      <c r="K32" s="12">
        <v>0</v>
      </c>
      <c r="M32" s="2">
        <f t="shared" si="0"/>
        <v>0</v>
      </c>
      <c r="N32" s="2">
        <f t="shared" si="1"/>
        <v>0</v>
      </c>
      <c r="O32" s="2">
        <f t="shared" si="2"/>
        <v>0</v>
      </c>
    </row>
    <row r="33" spans="3:15" ht="12.75" x14ac:dyDescent="0.2">
      <c r="C33" s="36"/>
      <c r="D33" s="36"/>
      <c r="E33" s="36"/>
      <c r="F33" s="36"/>
      <c r="G33" s="36"/>
      <c r="H33" s="36"/>
      <c r="I33" s="36"/>
      <c r="J33" s="36"/>
      <c r="K33" s="12">
        <v>0</v>
      </c>
      <c r="M33" s="2">
        <f t="shared" si="0"/>
        <v>0</v>
      </c>
      <c r="N33" s="2">
        <f t="shared" si="1"/>
        <v>0</v>
      </c>
      <c r="O33" s="2">
        <f t="shared" si="2"/>
        <v>0</v>
      </c>
    </row>
    <row r="34" spans="3:15" ht="12.75" x14ac:dyDescent="0.2">
      <c r="C34" s="36"/>
      <c r="D34" s="36"/>
      <c r="E34" s="36"/>
      <c r="F34" s="36"/>
      <c r="G34" s="36"/>
      <c r="H34" s="36"/>
      <c r="I34" s="36"/>
      <c r="J34" s="36"/>
      <c r="K34" s="12">
        <v>0</v>
      </c>
      <c r="M34" s="2">
        <f t="shared" si="0"/>
        <v>0</v>
      </c>
      <c r="N34" s="2">
        <f t="shared" si="1"/>
        <v>0</v>
      </c>
      <c r="O34" s="2">
        <f t="shared" si="2"/>
        <v>0</v>
      </c>
    </row>
    <row r="35" spans="3:15" ht="12.75" x14ac:dyDescent="0.2">
      <c r="C35" s="36"/>
      <c r="D35" s="36"/>
      <c r="E35" s="36"/>
      <c r="F35" s="36"/>
      <c r="G35" s="36"/>
      <c r="H35" s="36"/>
      <c r="I35" s="36"/>
      <c r="J35" s="36"/>
      <c r="K35" s="12">
        <v>0</v>
      </c>
      <c r="M35" s="2">
        <f t="shared" si="0"/>
        <v>0</v>
      </c>
      <c r="N35" s="2">
        <f t="shared" si="1"/>
        <v>0</v>
      </c>
      <c r="O35" s="2">
        <f t="shared" si="2"/>
        <v>0</v>
      </c>
    </row>
    <row r="36" spans="3:15" ht="12.75" x14ac:dyDescent="0.2">
      <c r="C36" s="36"/>
      <c r="D36" s="36"/>
      <c r="E36" s="36"/>
      <c r="F36" s="36"/>
      <c r="G36" s="36"/>
      <c r="H36" s="36"/>
      <c r="I36" s="36"/>
      <c r="J36" s="36"/>
      <c r="K36" s="12">
        <v>0</v>
      </c>
      <c r="M36" s="2">
        <f t="shared" si="0"/>
        <v>0</v>
      </c>
      <c r="N36" s="2">
        <f t="shared" si="1"/>
        <v>0</v>
      </c>
      <c r="O36" s="2">
        <f t="shared" si="2"/>
        <v>0</v>
      </c>
    </row>
    <row r="37" spans="3:15" ht="12.75" x14ac:dyDescent="0.2">
      <c r="C37" s="36"/>
      <c r="D37" s="36"/>
      <c r="E37" s="36"/>
      <c r="F37" s="36"/>
      <c r="G37" s="36"/>
      <c r="H37" s="36"/>
      <c r="I37" s="36"/>
      <c r="J37" s="36"/>
      <c r="K37" s="12">
        <v>0</v>
      </c>
      <c r="M37" s="2">
        <f t="shared" si="0"/>
        <v>0</v>
      </c>
      <c r="N37" s="2">
        <f t="shared" si="1"/>
        <v>0</v>
      </c>
      <c r="O37" s="2">
        <f t="shared" si="2"/>
        <v>0</v>
      </c>
    </row>
    <row r="38" spans="3:15" ht="12.75" x14ac:dyDescent="0.2">
      <c r="C38" s="36"/>
      <c r="D38" s="36"/>
      <c r="E38" s="36"/>
      <c r="F38" s="36"/>
      <c r="G38" s="36"/>
      <c r="H38" s="36"/>
      <c r="I38" s="36"/>
      <c r="J38" s="36"/>
      <c r="K38" s="12">
        <v>0</v>
      </c>
      <c r="M38" s="2">
        <f t="shared" si="0"/>
        <v>0</v>
      </c>
      <c r="N38" s="2">
        <f t="shared" si="1"/>
        <v>0</v>
      </c>
      <c r="O38" s="2">
        <f t="shared" si="2"/>
        <v>0</v>
      </c>
    </row>
    <row r="39" spans="3:15" ht="12.75" x14ac:dyDescent="0.2">
      <c r="C39" s="36"/>
      <c r="D39" s="36"/>
      <c r="E39" s="36"/>
      <c r="F39" s="36"/>
      <c r="G39" s="36"/>
      <c r="H39" s="36"/>
      <c r="I39" s="36"/>
      <c r="J39" s="36"/>
      <c r="K39" s="12">
        <v>0</v>
      </c>
      <c r="M39" s="2">
        <f t="shared" si="0"/>
        <v>0</v>
      </c>
      <c r="N39" s="2">
        <f t="shared" si="1"/>
        <v>0</v>
      </c>
      <c r="O39" s="2">
        <f t="shared" si="2"/>
        <v>0</v>
      </c>
    </row>
    <row r="40" spans="3:15" ht="12.75" x14ac:dyDescent="0.2">
      <c r="C40" s="36"/>
      <c r="D40" s="36"/>
      <c r="E40" s="36"/>
      <c r="F40" s="36"/>
      <c r="G40" s="36"/>
      <c r="H40" s="36"/>
      <c r="I40" s="36"/>
      <c r="J40" s="36"/>
      <c r="K40" s="12">
        <v>0</v>
      </c>
      <c r="M40" s="2">
        <f t="shared" si="0"/>
        <v>0</v>
      </c>
      <c r="N40" s="2">
        <f t="shared" si="1"/>
        <v>0</v>
      </c>
      <c r="O40" s="2">
        <f t="shared" si="2"/>
        <v>0</v>
      </c>
    </row>
    <row r="41" spans="3:15" ht="12.75" x14ac:dyDescent="0.2">
      <c r="C41" s="36"/>
      <c r="D41" s="36"/>
      <c r="E41" s="36"/>
      <c r="F41" s="36"/>
      <c r="G41" s="36"/>
      <c r="H41" s="36"/>
      <c r="I41" s="36"/>
      <c r="J41" s="36"/>
      <c r="K41" s="12">
        <v>0</v>
      </c>
      <c r="M41" s="2">
        <f t="shared" si="0"/>
        <v>0</v>
      </c>
      <c r="N41" s="2">
        <f t="shared" si="1"/>
        <v>0</v>
      </c>
      <c r="O41" s="2">
        <f t="shared" si="2"/>
        <v>0</v>
      </c>
    </row>
    <row r="42" spans="3:15" ht="12.75" x14ac:dyDescent="0.2">
      <c r="C42" s="36"/>
      <c r="D42" s="36"/>
      <c r="E42" s="36"/>
      <c r="F42" s="36"/>
      <c r="G42" s="36"/>
      <c r="H42" s="36"/>
      <c r="I42" s="36"/>
      <c r="J42" s="36"/>
      <c r="K42" s="12">
        <v>0</v>
      </c>
      <c r="M42" s="2">
        <f t="shared" si="0"/>
        <v>0</v>
      </c>
      <c r="N42" s="2">
        <f t="shared" si="1"/>
        <v>0</v>
      </c>
      <c r="O42" s="2">
        <f t="shared" si="2"/>
        <v>0</v>
      </c>
    </row>
    <row r="43" spans="3:15" ht="12.75" x14ac:dyDescent="0.2">
      <c r="C43" s="36"/>
      <c r="D43" s="36"/>
      <c r="E43" s="36"/>
      <c r="F43" s="36"/>
      <c r="G43" s="36"/>
      <c r="H43" s="36"/>
      <c r="I43" s="36"/>
      <c r="J43" s="36"/>
      <c r="K43" s="12">
        <v>0</v>
      </c>
      <c r="M43" s="2">
        <f t="shared" si="0"/>
        <v>0</v>
      </c>
      <c r="N43" s="2">
        <f t="shared" si="1"/>
        <v>0</v>
      </c>
      <c r="O43" s="2">
        <f t="shared" si="2"/>
        <v>0</v>
      </c>
    </row>
    <row r="44" spans="3:15" ht="12.75" x14ac:dyDescent="0.2">
      <c r="K44" s="12">
        <v>0</v>
      </c>
      <c r="M44" s="2">
        <f t="shared" si="0"/>
        <v>0</v>
      </c>
      <c r="N44" s="2">
        <f t="shared" si="1"/>
        <v>0</v>
      </c>
      <c r="O44" s="2">
        <f t="shared" si="2"/>
        <v>0</v>
      </c>
    </row>
    <row r="45" spans="3:15" ht="12.75" x14ac:dyDescent="0.2">
      <c r="M45" s="2"/>
      <c r="N45" s="1"/>
      <c r="O45" s="1"/>
    </row>
    <row r="46" spans="3:15" ht="12.75" x14ac:dyDescent="0.2">
      <c r="M46" s="2"/>
      <c r="N46" s="1"/>
      <c r="O46" s="1"/>
    </row>
    <row r="47" spans="3:15" ht="12.75" x14ac:dyDescent="0.2">
      <c r="M47" s="2"/>
      <c r="N47" s="1"/>
      <c r="O47" s="1"/>
    </row>
    <row r="48" spans="3:15" ht="12.75" x14ac:dyDescent="0.2">
      <c r="M48" s="2"/>
      <c r="N48" s="1"/>
      <c r="O48" s="1"/>
    </row>
    <row r="49" spans="13:15" ht="12.75" x14ac:dyDescent="0.2">
      <c r="M49" s="2"/>
      <c r="N49" s="1"/>
      <c r="O49" s="1"/>
    </row>
    <row r="50" spans="13:15" ht="12.75" x14ac:dyDescent="0.2">
      <c r="M50" s="2"/>
      <c r="N50" s="1"/>
      <c r="O50" s="1"/>
    </row>
    <row r="51" spans="13:15" ht="12.75" x14ac:dyDescent="0.2">
      <c r="M51" s="2"/>
      <c r="N51" s="1"/>
      <c r="O51" s="1"/>
    </row>
    <row r="52" spans="13:15" ht="12.75" x14ac:dyDescent="0.2">
      <c r="M52" s="2"/>
      <c r="N52" s="1"/>
      <c r="O52" s="1"/>
    </row>
    <row r="53" spans="13:15" ht="12.75" x14ac:dyDescent="0.2">
      <c r="M53" s="2"/>
      <c r="N53" s="1"/>
      <c r="O53" s="1"/>
    </row>
    <row r="54" spans="13:15" ht="12.75" x14ac:dyDescent="0.2">
      <c r="M54" s="2"/>
      <c r="N54" s="1"/>
      <c r="O54" s="1"/>
    </row>
    <row r="55" spans="13:15" ht="12.75" x14ac:dyDescent="0.2">
      <c r="M55" s="2"/>
      <c r="N55" s="1"/>
      <c r="O55" s="1"/>
    </row>
    <row r="56" spans="13:15" ht="12.75" x14ac:dyDescent="0.2">
      <c r="M56" s="2"/>
      <c r="N56" s="1"/>
      <c r="O56" s="1"/>
    </row>
    <row r="57" spans="13:15" ht="12.75" x14ac:dyDescent="0.2">
      <c r="M57" s="2"/>
      <c r="N57" s="1"/>
      <c r="O57" s="1"/>
    </row>
    <row r="58" spans="13:15" ht="12.75" x14ac:dyDescent="0.2">
      <c r="M58" s="2"/>
      <c r="N58" s="1"/>
      <c r="O58" s="1"/>
    </row>
    <row r="59" spans="13:15" ht="12.75" x14ac:dyDescent="0.2">
      <c r="M59" s="2"/>
      <c r="N59" s="1"/>
      <c r="O59" s="1"/>
    </row>
    <row r="60" spans="13:15" ht="12.75" x14ac:dyDescent="0.2">
      <c r="M60" s="2"/>
      <c r="N60" s="1"/>
      <c r="O60" s="1"/>
    </row>
    <row r="61" spans="13:15" ht="12.75" x14ac:dyDescent="0.2">
      <c r="M61" s="2"/>
      <c r="N61" s="1"/>
      <c r="O61" s="1"/>
    </row>
    <row r="62" spans="13:15" ht="12.75" x14ac:dyDescent="0.2">
      <c r="M62" s="2"/>
      <c r="N62" s="1"/>
      <c r="O62" s="1"/>
    </row>
    <row r="63" spans="13:15" ht="12.75" x14ac:dyDescent="0.2">
      <c r="M63" s="2"/>
      <c r="N63" s="1"/>
      <c r="O63" s="1"/>
    </row>
    <row r="64" spans="13:15" ht="12.75" x14ac:dyDescent="0.2">
      <c r="M64" s="2"/>
      <c r="N64" s="1"/>
      <c r="O64" s="1"/>
    </row>
    <row r="65" spans="13:15" ht="12.75" x14ac:dyDescent="0.2">
      <c r="M65" s="2"/>
      <c r="N65" s="1"/>
      <c r="O65" s="1"/>
    </row>
    <row r="66" spans="13:15" ht="12.75" x14ac:dyDescent="0.2">
      <c r="M66" s="2"/>
      <c r="N66" s="1"/>
      <c r="O66" s="1"/>
    </row>
    <row r="67" spans="13:15" ht="12.75" x14ac:dyDescent="0.2">
      <c r="M67" s="2"/>
      <c r="N67" s="1"/>
      <c r="O67" s="1"/>
    </row>
    <row r="68" spans="13:15" ht="12.75" x14ac:dyDescent="0.2">
      <c r="M68" s="2"/>
      <c r="N68" s="1"/>
      <c r="O68" s="1"/>
    </row>
    <row r="69" spans="13:15" ht="12.75" x14ac:dyDescent="0.2">
      <c r="M69" s="2"/>
      <c r="N69" s="1"/>
      <c r="O69" s="1"/>
    </row>
    <row r="70" spans="13:15" ht="12.75" x14ac:dyDescent="0.2">
      <c r="M70" s="2"/>
      <c r="N70" s="1"/>
      <c r="O70" s="1"/>
    </row>
    <row r="71" spans="13:15" ht="12.75" x14ac:dyDescent="0.2">
      <c r="M71" s="2"/>
      <c r="N71" s="1"/>
      <c r="O71" s="1"/>
    </row>
    <row r="72" spans="13:15" ht="12.75" x14ac:dyDescent="0.2">
      <c r="M72" s="2"/>
      <c r="N72" s="1"/>
      <c r="O72" s="1"/>
    </row>
    <row r="73" spans="13:15" ht="12.75" x14ac:dyDescent="0.2">
      <c r="M73" s="2"/>
      <c r="N73" s="1"/>
      <c r="O73" s="1"/>
    </row>
    <row r="74" spans="13:15" ht="12.75" x14ac:dyDescent="0.2">
      <c r="M74" s="2"/>
      <c r="N74" s="1"/>
      <c r="O74" s="1"/>
    </row>
    <row r="75" spans="13:15" ht="12.75" x14ac:dyDescent="0.2">
      <c r="M75" s="2"/>
      <c r="N75" s="1"/>
      <c r="O75" s="1"/>
    </row>
    <row r="76" spans="13:15" ht="12.75" x14ac:dyDescent="0.2">
      <c r="M76" s="2"/>
      <c r="N76" s="1"/>
      <c r="O76" s="1"/>
    </row>
    <row r="77" spans="13:15" ht="12.75" x14ac:dyDescent="0.2">
      <c r="M77" s="2"/>
      <c r="N77" s="1"/>
      <c r="O77" s="1"/>
    </row>
    <row r="78" spans="13:15" ht="12.75" x14ac:dyDescent="0.2">
      <c r="M78" s="2"/>
      <c r="N78" s="1"/>
      <c r="O78" s="1"/>
    </row>
    <row r="79" spans="13:15" ht="12.75" x14ac:dyDescent="0.2">
      <c r="M79" s="2"/>
      <c r="N79" s="1"/>
      <c r="O79" s="1"/>
    </row>
    <row r="80" spans="13:15" ht="12.75" x14ac:dyDescent="0.2">
      <c r="M80" s="2"/>
      <c r="N80" s="1"/>
      <c r="O80" s="1"/>
    </row>
    <row r="81" spans="13:15" ht="12.75" x14ac:dyDescent="0.2">
      <c r="M81" s="2"/>
      <c r="N81" s="1"/>
      <c r="O81" s="1"/>
    </row>
    <row r="82" spans="13:15" ht="12.75" x14ac:dyDescent="0.2">
      <c r="M82" s="2"/>
      <c r="N82" s="1"/>
      <c r="O82" s="1"/>
    </row>
    <row r="83" spans="13:15" ht="12.75" x14ac:dyDescent="0.2">
      <c r="M83" s="2"/>
      <c r="N83" s="1"/>
      <c r="O83" s="1"/>
    </row>
    <row r="84" spans="13:15" ht="12.75" x14ac:dyDescent="0.2">
      <c r="M84" s="2"/>
      <c r="N84" s="1"/>
      <c r="O84" s="1"/>
    </row>
    <row r="85" spans="13:15" ht="12.75" x14ac:dyDescent="0.2">
      <c r="M85" s="2"/>
      <c r="N85" s="1"/>
      <c r="O85" s="1"/>
    </row>
    <row r="86" spans="13:15" ht="12.75" x14ac:dyDescent="0.2">
      <c r="M86" s="2"/>
      <c r="N86" s="1"/>
      <c r="O86" s="1"/>
    </row>
    <row r="87" spans="13:15" ht="12.75" x14ac:dyDescent="0.2">
      <c r="M87" s="2"/>
      <c r="N87" s="1"/>
      <c r="O87" s="1"/>
    </row>
    <row r="88" spans="13:15" ht="12.75" x14ac:dyDescent="0.2">
      <c r="M88" s="2"/>
      <c r="N88" s="1"/>
      <c r="O88" s="1"/>
    </row>
    <row r="89" spans="13:15" ht="12.75" x14ac:dyDescent="0.2">
      <c r="M89" s="2"/>
      <c r="N89" s="1"/>
      <c r="O89" s="1"/>
    </row>
    <row r="90" spans="13:15" ht="12.75" x14ac:dyDescent="0.2">
      <c r="M90" s="2"/>
      <c r="N90" s="1"/>
      <c r="O90" s="1"/>
    </row>
    <row r="91" spans="13:15" ht="12.75" x14ac:dyDescent="0.2">
      <c r="M91" s="2"/>
      <c r="N91" s="1"/>
      <c r="O91" s="1"/>
    </row>
    <row r="92" spans="13:15" ht="12.75" x14ac:dyDescent="0.2">
      <c r="M92" s="2"/>
      <c r="N92" s="1"/>
      <c r="O92" s="1"/>
    </row>
    <row r="93" spans="13:15" ht="12.75" x14ac:dyDescent="0.2">
      <c r="M93" s="2"/>
      <c r="N93" s="1"/>
      <c r="O93" s="1"/>
    </row>
    <row r="94" spans="13:15" ht="12.75" x14ac:dyDescent="0.2">
      <c r="M94" s="2"/>
      <c r="N94" s="1"/>
      <c r="O94" s="1"/>
    </row>
    <row r="95" spans="13:15" ht="12.75" x14ac:dyDescent="0.2">
      <c r="M95" s="2"/>
      <c r="N95" s="1"/>
      <c r="O95" s="1"/>
    </row>
    <row r="96" spans="13:15" ht="12.75" x14ac:dyDescent="0.2">
      <c r="M96" s="2"/>
      <c r="N96" s="1"/>
      <c r="O96" s="1"/>
    </row>
    <row r="97" spans="13:15" ht="12.75" x14ac:dyDescent="0.2">
      <c r="M97" s="2"/>
      <c r="N97" s="1"/>
      <c r="O97" s="1"/>
    </row>
    <row r="98" spans="13:15" ht="12.75" x14ac:dyDescent="0.2">
      <c r="M98" s="2"/>
      <c r="N98" s="1"/>
      <c r="O98" s="1"/>
    </row>
    <row r="99" spans="13:15" ht="12.75" x14ac:dyDescent="0.2">
      <c r="M99" s="2"/>
      <c r="N99" s="1"/>
      <c r="O99" s="1"/>
    </row>
    <row r="100" spans="13:15" ht="12.75" x14ac:dyDescent="0.2">
      <c r="M100" s="2"/>
      <c r="N100" s="1"/>
      <c r="O100" s="1"/>
    </row>
    <row r="101" spans="13:15" ht="12.75" x14ac:dyDescent="0.2">
      <c r="M101" s="2"/>
      <c r="N101" s="1"/>
      <c r="O101" s="1"/>
    </row>
    <row r="102" spans="13:15" ht="12.75" x14ac:dyDescent="0.2">
      <c r="M102" s="2"/>
      <c r="N102" s="1"/>
      <c r="O102" s="1"/>
    </row>
    <row r="103" spans="13:15" ht="12.75" x14ac:dyDescent="0.2">
      <c r="M103" s="2"/>
      <c r="N103" s="1"/>
      <c r="O103" s="1"/>
    </row>
    <row r="104" spans="13:15" ht="12.75" x14ac:dyDescent="0.2">
      <c r="M104" s="2"/>
      <c r="N104" s="1"/>
      <c r="O104" s="1"/>
    </row>
    <row r="105" spans="13:15" ht="12.75" x14ac:dyDescent="0.2">
      <c r="M105" s="2"/>
      <c r="N105" s="1"/>
      <c r="O105" s="1"/>
    </row>
    <row r="106" spans="13:15" ht="12.75" x14ac:dyDescent="0.2">
      <c r="M106" s="2"/>
      <c r="N106" s="1"/>
      <c r="O106" s="1"/>
    </row>
    <row r="107" spans="13:15" ht="12.75" x14ac:dyDescent="0.2">
      <c r="M107" s="2"/>
      <c r="N107" s="1"/>
      <c r="O107" s="1"/>
    </row>
    <row r="108" spans="13:15" ht="12.75" x14ac:dyDescent="0.2">
      <c r="M108" s="2"/>
      <c r="N108" s="1"/>
      <c r="O108" s="1"/>
    </row>
    <row r="109" spans="13:15" ht="12.75" x14ac:dyDescent="0.2">
      <c r="M109" s="2"/>
      <c r="N109" s="1"/>
      <c r="O109" s="1"/>
    </row>
    <row r="110" spans="13:15" ht="12.75" x14ac:dyDescent="0.2">
      <c r="M110" s="2"/>
      <c r="N110" s="1"/>
      <c r="O110" s="1"/>
    </row>
    <row r="111" spans="13:15" ht="12.75" x14ac:dyDescent="0.2">
      <c r="M111" s="2"/>
      <c r="N111" s="1"/>
      <c r="O111" s="1"/>
    </row>
    <row r="112" spans="13:15" ht="12.75" x14ac:dyDescent="0.2">
      <c r="M112" s="2"/>
      <c r="N112" s="1"/>
      <c r="O112" s="1"/>
    </row>
    <row r="113" spans="13:15" ht="12.75" x14ac:dyDescent="0.2">
      <c r="M113" s="2"/>
      <c r="N113" s="1"/>
      <c r="O113" s="1"/>
    </row>
    <row r="114" spans="13:15" ht="12.75" x14ac:dyDescent="0.2">
      <c r="M114" s="2"/>
      <c r="N114" s="1"/>
      <c r="O114" s="1"/>
    </row>
    <row r="115" spans="13:15" ht="12.75" x14ac:dyDescent="0.2">
      <c r="M115" s="2"/>
      <c r="N115" s="1"/>
      <c r="O115" s="1"/>
    </row>
    <row r="116" spans="13:15" ht="12.75" x14ac:dyDescent="0.2">
      <c r="M116" s="2"/>
      <c r="N116" s="1"/>
      <c r="O116" s="1"/>
    </row>
    <row r="117" spans="13:15" ht="12.75" x14ac:dyDescent="0.2">
      <c r="M117" s="2"/>
      <c r="N117" s="1"/>
      <c r="O117" s="1"/>
    </row>
    <row r="118" spans="13:15" ht="12.75" x14ac:dyDescent="0.2">
      <c r="M118" s="2"/>
      <c r="N118" s="1"/>
      <c r="O118" s="1"/>
    </row>
    <row r="119" spans="13:15" ht="12.75" x14ac:dyDescent="0.2">
      <c r="M119" s="2"/>
      <c r="N119" s="1"/>
      <c r="O119" s="1"/>
    </row>
    <row r="120" spans="13:15" ht="12.75" x14ac:dyDescent="0.2">
      <c r="M120" s="2"/>
      <c r="N120" s="1"/>
      <c r="O120" s="1"/>
    </row>
    <row r="121" spans="13:15" ht="12.75" x14ac:dyDescent="0.2">
      <c r="M121" s="2"/>
      <c r="N121" s="1"/>
      <c r="O121" s="1"/>
    </row>
    <row r="122" spans="13:15" ht="12.75" x14ac:dyDescent="0.2">
      <c r="M122" s="2"/>
      <c r="N122" s="1"/>
      <c r="O122" s="1"/>
    </row>
    <row r="123" spans="13:15" ht="12.75" x14ac:dyDescent="0.2">
      <c r="M123" s="2"/>
      <c r="N123" s="1"/>
      <c r="O123" s="1"/>
    </row>
    <row r="124" spans="13:15" ht="12.75" x14ac:dyDescent="0.2">
      <c r="M124" s="2"/>
      <c r="N124" s="1"/>
      <c r="O124" s="1"/>
    </row>
    <row r="125" spans="13:15" ht="12.75" x14ac:dyDescent="0.2">
      <c r="M125" s="2"/>
      <c r="N125" s="1"/>
      <c r="O125" s="1"/>
    </row>
    <row r="126" spans="13:15" ht="12.75" x14ac:dyDescent="0.2">
      <c r="M126" s="2"/>
      <c r="N126" s="1"/>
      <c r="O126" s="1"/>
    </row>
    <row r="127" spans="13:15" ht="12.75" x14ac:dyDescent="0.2">
      <c r="M127" s="2"/>
      <c r="N127" s="1"/>
      <c r="O127" s="1"/>
    </row>
    <row r="128" spans="13:15" ht="12.75" x14ac:dyDescent="0.2">
      <c r="M128" s="2"/>
      <c r="N128" s="1"/>
      <c r="O128" s="1"/>
    </row>
    <row r="129" spans="13:15" ht="12.75" x14ac:dyDescent="0.2">
      <c r="M129" s="2"/>
      <c r="N129" s="1"/>
      <c r="O129" s="1"/>
    </row>
    <row r="130" spans="13:15" ht="12.75" x14ac:dyDescent="0.2">
      <c r="M130" s="2"/>
      <c r="N130" s="1"/>
      <c r="O130" s="1"/>
    </row>
    <row r="131" spans="13:15" ht="12.75" x14ac:dyDescent="0.2">
      <c r="M131" s="2"/>
      <c r="N131" s="1"/>
      <c r="O131" s="1"/>
    </row>
    <row r="132" spans="13:15" ht="12.75" x14ac:dyDescent="0.2">
      <c r="M132" s="2"/>
      <c r="N132" s="1"/>
      <c r="O132" s="1"/>
    </row>
    <row r="133" spans="13:15" ht="12.75" x14ac:dyDescent="0.2">
      <c r="M133" s="2"/>
      <c r="N133" s="1"/>
      <c r="O133" s="1"/>
    </row>
    <row r="134" spans="13:15" ht="12.75" x14ac:dyDescent="0.2">
      <c r="M134" s="2"/>
      <c r="N134" s="1"/>
      <c r="O134" s="1"/>
    </row>
    <row r="135" spans="13:15" ht="12.75" x14ac:dyDescent="0.2">
      <c r="M135" s="2"/>
      <c r="N135" s="1"/>
      <c r="O135" s="1"/>
    </row>
    <row r="136" spans="13:15" ht="12.75" x14ac:dyDescent="0.2">
      <c r="M136" s="2"/>
      <c r="N136" s="1"/>
      <c r="O136" s="1"/>
    </row>
    <row r="137" spans="13:15" ht="12.75" x14ac:dyDescent="0.2">
      <c r="M137" s="2"/>
      <c r="N137" s="1"/>
      <c r="O137" s="1"/>
    </row>
    <row r="138" spans="13:15" ht="12.75" x14ac:dyDescent="0.2">
      <c r="M138" s="2"/>
      <c r="N138" s="1"/>
      <c r="O138" s="1"/>
    </row>
    <row r="139" spans="13:15" ht="12.75" x14ac:dyDescent="0.2">
      <c r="M139" s="2"/>
      <c r="N139" s="1"/>
      <c r="O139" s="1"/>
    </row>
    <row r="140" spans="13:15" ht="12.75" x14ac:dyDescent="0.2">
      <c r="M140" s="2"/>
      <c r="N140" s="1"/>
      <c r="O140" s="1"/>
    </row>
    <row r="141" spans="13:15" ht="12.75" x14ac:dyDescent="0.2">
      <c r="M141" s="2"/>
      <c r="N141" s="1"/>
      <c r="O141" s="1"/>
    </row>
    <row r="142" spans="13:15" ht="12.75" x14ac:dyDescent="0.2">
      <c r="M142" s="2"/>
      <c r="N142" s="1"/>
      <c r="O142" s="1"/>
    </row>
    <row r="143" spans="13:15" ht="12.75" x14ac:dyDescent="0.2">
      <c r="M143" s="2"/>
      <c r="N143" s="1"/>
      <c r="O143" s="1"/>
    </row>
    <row r="144" spans="13:15" ht="12.75" x14ac:dyDescent="0.2">
      <c r="M144" s="2"/>
      <c r="N144" s="1"/>
      <c r="O144" s="1"/>
    </row>
    <row r="145" spans="13:15" ht="12.75" x14ac:dyDescent="0.2">
      <c r="M145" s="2"/>
      <c r="N145" s="1"/>
      <c r="O145" s="1"/>
    </row>
    <row r="146" spans="13:15" ht="12.75" x14ac:dyDescent="0.2">
      <c r="M146" s="2"/>
      <c r="N146" s="1"/>
      <c r="O146" s="1"/>
    </row>
    <row r="147" spans="13:15" ht="12.75" x14ac:dyDescent="0.2">
      <c r="M147" s="2"/>
      <c r="N147" s="1"/>
      <c r="O147" s="1"/>
    </row>
    <row r="148" spans="13:15" ht="12.75" x14ac:dyDescent="0.2">
      <c r="M148" s="2"/>
      <c r="N148" s="1"/>
      <c r="O148" s="1"/>
    </row>
    <row r="149" spans="13:15" ht="12.75" x14ac:dyDescent="0.2">
      <c r="M149" s="2"/>
      <c r="N149" s="1"/>
      <c r="O149" s="1"/>
    </row>
    <row r="150" spans="13:15" ht="12.75" x14ac:dyDescent="0.2">
      <c r="M150" s="2"/>
      <c r="N150" s="1"/>
      <c r="O150" s="1"/>
    </row>
    <row r="151" spans="13:15" ht="12.75" x14ac:dyDescent="0.2">
      <c r="M151" s="2"/>
      <c r="N151" s="1"/>
      <c r="O151" s="1"/>
    </row>
    <row r="152" spans="13:15" ht="12.75" x14ac:dyDescent="0.2">
      <c r="M152" s="2"/>
      <c r="N152" s="1"/>
      <c r="O152" s="1"/>
    </row>
    <row r="153" spans="13:15" ht="12.75" x14ac:dyDescent="0.2">
      <c r="M153" s="2"/>
      <c r="N153" s="1"/>
      <c r="O153" s="1"/>
    </row>
    <row r="154" spans="13:15" ht="12.75" x14ac:dyDescent="0.2">
      <c r="M154" s="2"/>
      <c r="N154" s="1"/>
      <c r="O154" s="1"/>
    </row>
    <row r="155" spans="13:15" ht="12.75" x14ac:dyDescent="0.2">
      <c r="M155" s="2"/>
      <c r="N155" s="1"/>
      <c r="O155" s="1"/>
    </row>
    <row r="156" spans="13:15" ht="12.75" x14ac:dyDescent="0.2">
      <c r="M156" s="2"/>
      <c r="N156" s="1"/>
      <c r="O156" s="1"/>
    </row>
    <row r="157" spans="13:15" ht="12.75" x14ac:dyDescent="0.2">
      <c r="M157" s="2"/>
      <c r="N157" s="1"/>
      <c r="O157" s="1"/>
    </row>
    <row r="158" spans="13:15" ht="12.75" x14ac:dyDescent="0.2">
      <c r="M158" s="2"/>
      <c r="N158" s="1"/>
      <c r="O158" s="1"/>
    </row>
    <row r="159" spans="13:15" ht="12.75" x14ac:dyDescent="0.2">
      <c r="M159" s="2"/>
      <c r="N159" s="1"/>
      <c r="O159" s="1"/>
    </row>
    <row r="160" spans="13:15" ht="12.75" x14ac:dyDescent="0.2">
      <c r="M160" s="2"/>
      <c r="N160" s="1"/>
      <c r="O160" s="1"/>
    </row>
    <row r="161" spans="13:15" ht="12.75" x14ac:dyDescent="0.2">
      <c r="M161" s="2"/>
      <c r="N161" s="1"/>
      <c r="O161" s="1"/>
    </row>
    <row r="162" spans="13:15" ht="12.75" x14ac:dyDescent="0.2">
      <c r="M162" s="2"/>
      <c r="N162" s="1"/>
      <c r="O162" s="1"/>
    </row>
    <row r="163" spans="13:15" ht="12.75" x14ac:dyDescent="0.2">
      <c r="M163" s="2"/>
      <c r="N163" s="1"/>
      <c r="O163" s="1"/>
    </row>
    <row r="164" spans="13:15" ht="12.75" x14ac:dyDescent="0.2">
      <c r="M164" s="2"/>
      <c r="N164" s="1"/>
      <c r="O164" s="1"/>
    </row>
    <row r="165" spans="13:15" ht="12.75" x14ac:dyDescent="0.2">
      <c r="M165" s="2"/>
      <c r="N165" s="1"/>
      <c r="O165" s="1"/>
    </row>
    <row r="166" spans="13:15" ht="12.75" x14ac:dyDescent="0.2">
      <c r="M166" s="2"/>
      <c r="N166" s="1"/>
      <c r="O166" s="1"/>
    </row>
    <row r="167" spans="13:15" ht="12.75" x14ac:dyDescent="0.2">
      <c r="M167" s="2"/>
      <c r="N167" s="1"/>
      <c r="O167" s="1"/>
    </row>
    <row r="168" spans="13:15" ht="12.75" x14ac:dyDescent="0.2">
      <c r="M168" s="2"/>
      <c r="N168" s="1"/>
      <c r="O168" s="1"/>
    </row>
    <row r="169" spans="13:15" ht="12.75" x14ac:dyDescent="0.2">
      <c r="M169" s="2"/>
      <c r="N169" s="1"/>
      <c r="O169" s="1"/>
    </row>
    <row r="170" spans="13:15" ht="12.75" x14ac:dyDescent="0.2">
      <c r="M170" s="2"/>
      <c r="N170" s="1"/>
      <c r="O170" s="1"/>
    </row>
    <row r="171" spans="13:15" ht="12.75" x14ac:dyDescent="0.2">
      <c r="M171" s="2"/>
      <c r="N171" s="1"/>
      <c r="O171" s="1"/>
    </row>
    <row r="172" spans="13:15" ht="12.75" x14ac:dyDescent="0.2">
      <c r="M172" s="2"/>
      <c r="N172" s="1"/>
      <c r="O172" s="1"/>
    </row>
    <row r="173" spans="13:15" ht="12.75" x14ac:dyDescent="0.2">
      <c r="M173" s="2"/>
      <c r="N173" s="1"/>
      <c r="O173" s="1"/>
    </row>
    <row r="174" spans="13:15" ht="12.75" x14ac:dyDescent="0.2">
      <c r="M174" s="2"/>
      <c r="N174" s="1"/>
      <c r="O174" s="1"/>
    </row>
    <row r="175" spans="13:15" ht="12.75" x14ac:dyDescent="0.2">
      <c r="M175" s="2"/>
      <c r="N175" s="1"/>
      <c r="O175" s="1"/>
    </row>
    <row r="176" spans="13:15" ht="12.75" x14ac:dyDescent="0.2">
      <c r="M176" s="2"/>
      <c r="N176" s="1"/>
      <c r="O176" s="1"/>
    </row>
    <row r="177" spans="13:15" ht="12.75" x14ac:dyDescent="0.2">
      <c r="M177" s="2"/>
      <c r="N177" s="1"/>
      <c r="O177" s="1"/>
    </row>
    <row r="178" spans="13:15" ht="12.75" x14ac:dyDescent="0.2">
      <c r="M178" s="2"/>
      <c r="N178" s="1"/>
      <c r="O178" s="1"/>
    </row>
    <row r="179" spans="13:15" ht="12.75" x14ac:dyDescent="0.2">
      <c r="M179" s="2"/>
      <c r="N179" s="1"/>
      <c r="O179" s="1"/>
    </row>
    <row r="180" spans="13:15" ht="12.75" x14ac:dyDescent="0.2">
      <c r="M180" s="2"/>
      <c r="N180" s="1"/>
      <c r="O180" s="1"/>
    </row>
    <row r="181" spans="13:15" ht="12.75" x14ac:dyDescent="0.2">
      <c r="M181" s="2"/>
      <c r="N181" s="1"/>
      <c r="O181" s="1"/>
    </row>
    <row r="182" spans="13:15" ht="12.75" x14ac:dyDescent="0.2">
      <c r="M182" s="2"/>
      <c r="N182" s="1"/>
      <c r="O182" s="1"/>
    </row>
    <row r="183" spans="13:15" ht="12.75" x14ac:dyDescent="0.2">
      <c r="M183" s="2"/>
      <c r="N183" s="1"/>
      <c r="O183" s="1"/>
    </row>
    <row r="184" spans="13:15" ht="12.75" x14ac:dyDescent="0.2">
      <c r="M184" s="2"/>
      <c r="N184" s="1"/>
      <c r="O184" s="1"/>
    </row>
    <row r="185" spans="13:15" ht="12.75" x14ac:dyDescent="0.2">
      <c r="M185" s="2"/>
      <c r="N185" s="1"/>
      <c r="O185" s="1"/>
    </row>
    <row r="186" spans="13:15" ht="12.75" x14ac:dyDescent="0.2">
      <c r="M186" s="2"/>
      <c r="N186" s="1"/>
      <c r="O186" s="1"/>
    </row>
    <row r="187" spans="13:15" ht="12.75" x14ac:dyDescent="0.2">
      <c r="M187" s="2"/>
      <c r="N187" s="1"/>
      <c r="O187" s="1"/>
    </row>
    <row r="188" spans="13:15" ht="12.75" x14ac:dyDescent="0.2">
      <c r="M188" s="2"/>
      <c r="N188" s="1"/>
      <c r="O188" s="1"/>
    </row>
    <row r="189" spans="13:15" ht="12.75" x14ac:dyDescent="0.2">
      <c r="M189" s="2"/>
      <c r="N189" s="1"/>
      <c r="O189" s="1"/>
    </row>
    <row r="190" spans="13:15" ht="12.75" x14ac:dyDescent="0.2">
      <c r="M190" s="2"/>
      <c r="N190" s="1"/>
      <c r="O190" s="1"/>
    </row>
    <row r="191" spans="13:15" ht="12.75" x14ac:dyDescent="0.2">
      <c r="M191" s="2"/>
      <c r="N191" s="1"/>
      <c r="O191" s="1"/>
    </row>
    <row r="192" spans="13:15" ht="12.75" x14ac:dyDescent="0.2">
      <c r="M192" s="2"/>
      <c r="N192" s="1"/>
      <c r="O192" s="1"/>
    </row>
    <row r="193" spans="13:15" ht="12.75" x14ac:dyDescent="0.2">
      <c r="M193" s="2"/>
      <c r="N193" s="1"/>
      <c r="O193" s="1"/>
    </row>
    <row r="194" spans="13:15" ht="12.75" x14ac:dyDescent="0.2">
      <c r="M194" s="2"/>
      <c r="N194" s="1"/>
      <c r="O194" s="1"/>
    </row>
    <row r="195" spans="13:15" ht="12.75" x14ac:dyDescent="0.2">
      <c r="M195" s="2"/>
      <c r="N195" s="1"/>
      <c r="O195" s="1"/>
    </row>
    <row r="196" spans="13:15" ht="12.75" x14ac:dyDescent="0.2">
      <c r="M196" s="2"/>
      <c r="N196" s="1"/>
      <c r="O196" s="1"/>
    </row>
    <row r="197" spans="13:15" ht="12.75" x14ac:dyDescent="0.2">
      <c r="M197" s="2"/>
      <c r="N197" s="1"/>
      <c r="O197" s="1"/>
    </row>
    <row r="198" spans="13:15" ht="12.75" x14ac:dyDescent="0.2">
      <c r="M198" s="2"/>
      <c r="N198" s="1"/>
      <c r="O198" s="1"/>
    </row>
    <row r="199" spans="13:15" ht="12.75" x14ac:dyDescent="0.2">
      <c r="M199" s="2"/>
      <c r="N199" s="1"/>
      <c r="O199" s="1"/>
    </row>
    <row r="200" spans="13:15" ht="12.75" x14ac:dyDescent="0.2">
      <c r="M200" s="2"/>
      <c r="N200" s="1"/>
      <c r="O200" s="1"/>
    </row>
    <row r="201" spans="13:15" ht="12.75" x14ac:dyDescent="0.2">
      <c r="M201" s="2"/>
      <c r="N201" s="1"/>
      <c r="O201" s="1"/>
    </row>
    <row r="202" spans="13:15" ht="12.75" x14ac:dyDescent="0.2">
      <c r="M202" s="2"/>
      <c r="N202" s="1"/>
      <c r="O202" s="1"/>
    </row>
    <row r="203" spans="13:15" ht="12.75" x14ac:dyDescent="0.2">
      <c r="M203" s="2"/>
      <c r="N203" s="1"/>
      <c r="O203" s="1"/>
    </row>
    <row r="204" spans="13:15" ht="12.75" x14ac:dyDescent="0.2">
      <c r="M204" s="2"/>
      <c r="N204" s="1"/>
      <c r="O204" s="1"/>
    </row>
    <row r="205" spans="13:15" ht="12.75" x14ac:dyDescent="0.2">
      <c r="M205" s="2"/>
      <c r="N205" s="1"/>
      <c r="O205" s="1"/>
    </row>
    <row r="206" spans="13:15" ht="12.75" x14ac:dyDescent="0.2">
      <c r="M206" s="2"/>
      <c r="N206" s="1"/>
      <c r="O206" s="1"/>
    </row>
    <row r="207" spans="13:15" ht="12.75" x14ac:dyDescent="0.2">
      <c r="M207" s="2"/>
      <c r="N207" s="1"/>
      <c r="O207" s="1"/>
    </row>
    <row r="208" spans="13:15" ht="12.75" x14ac:dyDescent="0.2">
      <c r="M208" s="2"/>
      <c r="N208" s="1"/>
      <c r="O208" s="1"/>
    </row>
    <row r="209" spans="13:15" ht="12.75" x14ac:dyDescent="0.2">
      <c r="M209" s="2"/>
      <c r="N209" s="1"/>
      <c r="O209" s="1"/>
    </row>
    <row r="210" spans="13:15" ht="12.75" x14ac:dyDescent="0.2">
      <c r="M210" s="2"/>
      <c r="N210" s="1"/>
      <c r="O210" s="1"/>
    </row>
    <row r="211" spans="13:15" ht="12.75" x14ac:dyDescent="0.2">
      <c r="M211" s="2"/>
      <c r="N211" s="1"/>
      <c r="O211" s="1"/>
    </row>
    <row r="212" spans="13:15" ht="12.75" x14ac:dyDescent="0.2">
      <c r="M212" s="2"/>
      <c r="N212" s="1"/>
      <c r="O212" s="1"/>
    </row>
    <row r="213" spans="13:15" ht="12.75" x14ac:dyDescent="0.2">
      <c r="M213" s="2"/>
      <c r="N213" s="1"/>
      <c r="O213" s="1"/>
    </row>
    <row r="214" spans="13:15" ht="12.75" x14ac:dyDescent="0.2">
      <c r="M214" s="2"/>
      <c r="N214" s="1"/>
      <c r="O214" s="1"/>
    </row>
    <row r="215" spans="13:15" ht="12.75" x14ac:dyDescent="0.2">
      <c r="M215" s="2"/>
      <c r="N215" s="1"/>
      <c r="O215" s="1"/>
    </row>
    <row r="216" spans="13:15" ht="12.75" x14ac:dyDescent="0.2">
      <c r="M216" s="2"/>
      <c r="N216" s="1"/>
      <c r="O216" s="1"/>
    </row>
    <row r="217" spans="13:15" ht="12.75" x14ac:dyDescent="0.2">
      <c r="M217" s="2"/>
      <c r="N217" s="1"/>
      <c r="O217" s="1"/>
    </row>
    <row r="218" spans="13:15" ht="12.75" x14ac:dyDescent="0.2">
      <c r="M218" s="2"/>
      <c r="N218" s="1"/>
      <c r="O218" s="1"/>
    </row>
    <row r="219" spans="13:15" ht="12.75" x14ac:dyDescent="0.2">
      <c r="M219" s="2"/>
      <c r="N219" s="1"/>
      <c r="O219" s="1"/>
    </row>
    <row r="220" spans="13:15" ht="12.75" x14ac:dyDescent="0.2">
      <c r="M220" s="2"/>
      <c r="N220" s="1"/>
      <c r="O220" s="1"/>
    </row>
    <row r="221" spans="13:15" ht="12.75" x14ac:dyDescent="0.2">
      <c r="M221" s="2"/>
      <c r="N221" s="1"/>
      <c r="O221" s="1"/>
    </row>
    <row r="222" spans="13:15" ht="12.75" x14ac:dyDescent="0.2">
      <c r="M222" s="2"/>
      <c r="N222" s="1"/>
      <c r="O222" s="1"/>
    </row>
    <row r="223" spans="13:15" ht="12.75" x14ac:dyDescent="0.2">
      <c r="M223" s="2"/>
      <c r="N223" s="1"/>
      <c r="O223" s="1"/>
    </row>
    <row r="224" spans="13:15" ht="12.75" x14ac:dyDescent="0.2">
      <c r="M224" s="2"/>
      <c r="N224" s="1"/>
      <c r="O224" s="1"/>
    </row>
    <row r="225" spans="13:15" ht="12.75" x14ac:dyDescent="0.2">
      <c r="M225" s="2"/>
      <c r="N225" s="1"/>
      <c r="O225" s="1"/>
    </row>
    <row r="226" spans="13:15" ht="12.75" x14ac:dyDescent="0.2">
      <c r="M226" s="2"/>
      <c r="N226" s="1"/>
      <c r="O226" s="1"/>
    </row>
    <row r="227" spans="13:15" ht="12.75" x14ac:dyDescent="0.2">
      <c r="M227" s="2"/>
      <c r="N227" s="1"/>
      <c r="O227" s="1"/>
    </row>
    <row r="228" spans="13:15" ht="12.75" x14ac:dyDescent="0.2">
      <c r="M228" s="2"/>
      <c r="N228" s="1"/>
      <c r="O228" s="1"/>
    </row>
    <row r="229" spans="13:15" ht="12.75" x14ac:dyDescent="0.2">
      <c r="M229" s="2"/>
      <c r="N229" s="1"/>
      <c r="O229" s="1"/>
    </row>
    <row r="230" spans="13:15" ht="12.75" x14ac:dyDescent="0.2">
      <c r="M230" s="2"/>
      <c r="N230" s="1"/>
      <c r="O230" s="1"/>
    </row>
    <row r="231" spans="13:15" ht="12.75" x14ac:dyDescent="0.2">
      <c r="M231" s="2"/>
      <c r="N231" s="1"/>
      <c r="O231" s="1"/>
    </row>
    <row r="232" spans="13:15" ht="12.75" x14ac:dyDescent="0.2">
      <c r="M232" s="2"/>
      <c r="N232" s="1"/>
      <c r="O232" s="1"/>
    </row>
    <row r="233" spans="13:15" ht="12.75" x14ac:dyDescent="0.2">
      <c r="M233" s="2"/>
      <c r="N233" s="1"/>
      <c r="O233" s="1"/>
    </row>
    <row r="234" spans="13:15" ht="12.75" x14ac:dyDescent="0.2">
      <c r="M234" s="2"/>
      <c r="N234" s="1"/>
      <c r="O234" s="1"/>
    </row>
    <row r="235" spans="13:15" ht="12.75" x14ac:dyDescent="0.2">
      <c r="M235" s="2"/>
      <c r="N235" s="1"/>
      <c r="O235" s="1"/>
    </row>
    <row r="236" spans="13:15" ht="12.75" x14ac:dyDescent="0.2">
      <c r="M236" s="2"/>
      <c r="N236" s="1"/>
      <c r="O236" s="1"/>
    </row>
    <row r="237" spans="13:15" ht="12.75" x14ac:dyDescent="0.2">
      <c r="M237" s="2"/>
      <c r="N237" s="1"/>
      <c r="O237" s="1"/>
    </row>
    <row r="238" spans="13:15" ht="12.75" x14ac:dyDescent="0.2">
      <c r="M238" s="2"/>
      <c r="N238" s="1"/>
      <c r="O238" s="1"/>
    </row>
    <row r="239" spans="13:15" ht="12.75" x14ac:dyDescent="0.2">
      <c r="M239" s="2"/>
      <c r="N239" s="1"/>
      <c r="O239" s="1"/>
    </row>
    <row r="240" spans="13:15" ht="12.75" x14ac:dyDescent="0.2">
      <c r="M240" s="2"/>
      <c r="N240" s="1"/>
      <c r="O240" s="1"/>
    </row>
    <row r="241" spans="13:15" ht="12.75" x14ac:dyDescent="0.2">
      <c r="M241" s="2"/>
      <c r="N241" s="1"/>
      <c r="O241" s="1"/>
    </row>
    <row r="242" spans="13:15" ht="12.75" x14ac:dyDescent="0.2">
      <c r="M242" s="2"/>
      <c r="N242" s="1"/>
      <c r="O242" s="1"/>
    </row>
    <row r="243" spans="13:15" ht="12.75" x14ac:dyDescent="0.2">
      <c r="M243" s="2"/>
      <c r="N243" s="1"/>
      <c r="O243" s="1"/>
    </row>
    <row r="244" spans="13:15" ht="12.75" x14ac:dyDescent="0.2">
      <c r="M244" s="2"/>
      <c r="N244" s="1"/>
      <c r="O244" s="1"/>
    </row>
    <row r="245" spans="13:15" ht="12.75" x14ac:dyDescent="0.2">
      <c r="M245" s="2"/>
      <c r="N245" s="1"/>
      <c r="O245" s="1"/>
    </row>
    <row r="246" spans="13:15" ht="12.75" x14ac:dyDescent="0.2">
      <c r="M246" s="2"/>
      <c r="N246" s="1"/>
      <c r="O246" s="1"/>
    </row>
    <row r="247" spans="13:15" ht="12.75" x14ac:dyDescent="0.2">
      <c r="M247" s="2"/>
      <c r="N247" s="1"/>
      <c r="O247" s="1"/>
    </row>
    <row r="248" spans="13:15" ht="12.75" x14ac:dyDescent="0.2">
      <c r="M248" s="2"/>
      <c r="N248" s="1"/>
      <c r="O248" s="1"/>
    </row>
    <row r="249" spans="13:15" ht="12.75" x14ac:dyDescent="0.2">
      <c r="M249" s="2"/>
      <c r="N249" s="1"/>
      <c r="O249" s="1"/>
    </row>
    <row r="250" spans="13:15" ht="12.75" x14ac:dyDescent="0.2">
      <c r="M250" s="2"/>
      <c r="N250" s="1"/>
      <c r="O250" s="1"/>
    </row>
    <row r="251" spans="13:15" ht="12.75" x14ac:dyDescent="0.2">
      <c r="M251" s="2"/>
      <c r="N251" s="1"/>
      <c r="O251" s="1"/>
    </row>
    <row r="252" spans="13:15" ht="12.75" x14ac:dyDescent="0.2">
      <c r="M252" s="2"/>
      <c r="N252" s="1"/>
      <c r="O252" s="1"/>
    </row>
    <row r="253" spans="13:15" ht="12.75" x14ac:dyDescent="0.2">
      <c r="M253" s="2"/>
      <c r="N253" s="1"/>
      <c r="O253" s="1"/>
    </row>
    <row r="254" spans="13:15" ht="12.75" x14ac:dyDescent="0.2">
      <c r="M254" s="2"/>
      <c r="N254" s="1"/>
      <c r="O254" s="1"/>
    </row>
    <row r="255" spans="13:15" ht="12.75" x14ac:dyDescent="0.2">
      <c r="M255" s="2"/>
      <c r="N255" s="1"/>
      <c r="O255" s="1"/>
    </row>
    <row r="256" spans="13:15" ht="12.75" x14ac:dyDescent="0.2">
      <c r="M256" s="2"/>
      <c r="N256" s="1"/>
      <c r="O256" s="1"/>
    </row>
    <row r="257" spans="13:15" ht="12.75" x14ac:dyDescent="0.2">
      <c r="M257" s="2"/>
      <c r="N257" s="1"/>
      <c r="O257" s="1"/>
    </row>
    <row r="258" spans="13:15" ht="12.75" x14ac:dyDescent="0.2">
      <c r="M258" s="2"/>
      <c r="N258" s="1"/>
      <c r="O258" s="1"/>
    </row>
    <row r="259" spans="13:15" ht="12.75" x14ac:dyDescent="0.2">
      <c r="M259" s="2"/>
      <c r="N259" s="1"/>
      <c r="O259" s="1"/>
    </row>
    <row r="260" spans="13:15" ht="12.75" x14ac:dyDescent="0.2">
      <c r="M260" s="2"/>
      <c r="N260" s="1"/>
      <c r="O260" s="1"/>
    </row>
    <row r="261" spans="13:15" ht="12.75" x14ac:dyDescent="0.2">
      <c r="M261" s="2"/>
      <c r="N261" s="1"/>
      <c r="O261" s="1"/>
    </row>
    <row r="262" spans="13:15" ht="12.75" x14ac:dyDescent="0.2">
      <c r="M262" s="2"/>
      <c r="N262" s="1"/>
      <c r="O262" s="1"/>
    </row>
    <row r="263" spans="13:15" ht="12.75" x14ac:dyDescent="0.2">
      <c r="M263" s="2"/>
      <c r="N263" s="1"/>
      <c r="O263" s="1"/>
    </row>
    <row r="264" spans="13:15" ht="12.75" x14ac:dyDescent="0.2">
      <c r="M264" s="2"/>
      <c r="N264" s="1"/>
      <c r="O264" s="1"/>
    </row>
    <row r="265" spans="13:15" ht="12.75" x14ac:dyDescent="0.2">
      <c r="M265" s="2"/>
      <c r="N265" s="1"/>
      <c r="O265" s="1"/>
    </row>
    <row r="266" spans="13:15" ht="12.75" x14ac:dyDescent="0.2">
      <c r="M266" s="2"/>
      <c r="N266" s="1"/>
      <c r="O266" s="1"/>
    </row>
    <row r="267" spans="13:15" ht="12.75" x14ac:dyDescent="0.2">
      <c r="M267" s="2"/>
      <c r="N267" s="1"/>
      <c r="O267" s="1"/>
    </row>
    <row r="268" spans="13:15" ht="12.75" x14ac:dyDescent="0.2">
      <c r="M268" s="2"/>
      <c r="N268" s="1"/>
      <c r="O268" s="1"/>
    </row>
    <row r="269" spans="13:15" ht="12.75" x14ac:dyDescent="0.2">
      <c r="M269" s="2"/>
      <c r="N269" s="1"/>
      <c r="O269" s="1"/>
    </row>
    <row r="270" spans="13:15" ht="12.75" x14ac:dyDescent="0.2">
      <c r="M270" s="2"/>
      <c r="N270" s="1"/>
      <c r="O270" s="1"/>
    </row>
    <row r="271" spans="13:15" ht="12.75" x14ac:dyDescent="0.2">
      <c r="M271" s="2"/>
      <c r="N271" s="1"/>
      <c r="O271" s="1"/>
    </row>
    <row r="272" spans="13:15" ht="12.75" x14ac:dyDescent="0.2">
      <c r="M272" s="2"/>
      <c r="N272" s="1"/>
      <c r="O272" s="1"/>
    </row>
    <row r="273" spans="13:15" ht="12.75" x14ac:dyDescent="0.2">
      <c r="M273" s="2"/>
      <c r="N273" s="1"/>
      <c r="O273" s="1"/>
    </row>
    <row r="274" spans="13:15" ht="12.75" x14ac:dyDescent="0.2">
      <c r="M274" s="2"/>
      <c r="N274" s="1"/>
      <c r="O274" s="1"/>
    </row>
    <row r="275" spans="13:15" ht="12.75" x14ac:dyDescent="0.2">
      <c r="M275" s="2"/>
      <c r="N275" s="1"/>
      <c r="O275" s="1"/>
    </row>
    <row r="276" spans="13:15" ht="12.75" x14ac:dyDescent="0.2">
      <c r="M276" s="2"/>
      <c r="N276" s="1"/>
      <c r="O276" s="1"/>
    </row>
    <row r="277" spans="13:15" ht="12.75" x14ac:dyDescent="0.2">
      <c r="M277" s="2"/>
      <c r="N277" s="1"/>
      <c r="O277" s="1"/>
    </row>
    <row r="278" spans="13:15" ht="12.75" x14ac:dyDescent="0.2">
      <c r="M278" s="2"/>
      <c r="N278" s="1"/>
      <c r="O278" s="1"/>
    </row>
    <row r="279" spans="13:15" ht="12.75" x14ac:dyDescent="0.2">
      <c r="M279" s="2"/>
      <c r="N279" s="1"/>
      <c r="O279" s="1"/>
    </row>
    <row r="280" spans="13:15" ht="12.75" x14ac:dyDescent="0.2">
      <c r="M280" s="2"/>
      <c r="N280" s="1"/>
      <c r="O280" s="1"/>
    </row>
    <row r="281" spans="13:15" ht="12.75" x14ac:dyDescent="0.2">
      <c r="M281" s="2"/>
      <c r="N281" s="1"/>
      <c r="O281" s="1"/>
    </row>
    <row r="282" spans="13:15" ht="12.75" x14ac:dyDescent="0.2">
      <c r="M282" s="2"/>
      <c r="N282" s="1"/>
      <c r="O282" s="1"/>
    </row>
    <row r="283" spans="13:15" ht="12.75" x14ac:dyDescent="0.2">
      <c r="M283" s="2"/>
      <c r="N283" s="1"/>
      <c r="O283" s="1"/>
    </row>
    <row r="284" spans="13:15" ht="12.75" x14ac:dyDescent="0.2">
      <c r="M284" s="2"/>
      <c r="N284" s="1"/>
      <c r="O284" s="1"/>
    </row>
    <row r="285" spans="13:15" ht="12.75" x14ac:dyDescent="0.2">
      <c r="M285" s="2"/>
      <c r="N285" s="1"/>
      <c r="O285" s="1"/>
    </row>
    <row r="286" spans="13:15" ht="12.75" x14ac:dyDescent="0.2">
      <c r="M286" s="2"/>
      <c r="N286" s="1"/>
      <c r="O286" s="1"/>
    </row>
    <row r="287" spans="13:15" ht="12.75" x14ac:dyDescent="0.2">
      <c r="M287" s="2"/>
      <c r="N287" s="1"/>
      <c r="O287" s="1"/>
    </row>
    <row r="288" spans="13:15" ht="12.75" x14ac:dyDescent="0.2">
      <c r="M288" s="2"/>
      <c r="N288" s="1"/>
      <c r="O288" s="1"/>
    </row>
    <row r="289" spans="13:15" ht="12.75" x14ac:dyDescent="0.2">
      <c r="M289" s="2"/>
      <c r="N289" s="1"/>
      <c r="O289" s="1"/>
    </row>
    <row r="290" spans="13:15" ht="12.75" x14ac:dyDescent="0.2">
      <c r="M290" s="2"/>
      <c r="N290" s="1"/>
      <c r="O290" s="1"/>
    </row>
    <row r="291" spans="13:15" ht="12.75" x14ac:dyDescent="0.2">
      <c r="M291" s="2"/>
      <c r="N291" s="1"/>
      <c r="O291" s="1"/>
    </row>
    <row r="292" spans="13:15" ht="12.75" x14ac:dyDescent="0.2">
      <c r="M292" s="2"/>
      <c r="N292" s="1"/>
      <c r="O292" s="1"/>
    </row>
    <row r="293" spans="13:15" ht="12.75" x14ac:dyDescent="0.2">
      <c r="M293" s="2"/>
      <c r="N293" s="1"/>
      <c r="O293" s="1"/>
    </row>
    <row r="294" spans="13:15" ht="12.75" x14ac:dyDescent="0.2">
      <c r="M294" s="2"/>
      <c r="N294" s="1"/>
      <c r="O294" s="1"/>
    </row>
    <row r="295" spans="13:15" ht="12.75" x14ac:dyDescent="0.2">
      <c r="M295" s="2"/>
      <c r="N295" s="1"/>
      <c r="O295" s="1"/>
    </row>
    <row r="296" spans="13:15" ht="12.75" x14ac:dyDescent="0.2">
      <c r="M296" s="2"/>
      <c r="N296" s="1"/>
      <c r="O296" s="1"/>
    </row>
    <row r="297" spans="13:15" ht="12.75" x14ac:dyDescent="0.2">
      <c r="M297" s="2"/>
      <c r="N297" s="1"/>
      <c r="O297" s="1"/>
    </row>
    <row r="298" spans="13:15" ht="12.75" x14ac:dyDescent="0.2">
      <c r="M298" s="2"/>
      <c r="N298" s="1"/>
      <c r="O298" s="1"/>
    </row>
    <row r="299" spans="13:15" ht="12.75" x14ac:dyDescent="0.2">
      <c r="M299" s="2"/>
      <c r="N299" s="1"/>
      <c r="O299" s="1"/>
    </row>
    <row r="300" spans="13:15" ht="12.75" x14ac:dyDescent="0.2">
      <c r="M300" s="2"/>
      <c r="N300" s="1"/>
      <c r="O300" s="1"/>
    </row>
    <row r="301" spans="13:15" ht="12.75" x14ac:dyDescent="0.2">
      <c r="M301" s="2"/>
      <c r="N301" s="1"/>
      <c r="O301" s="1"/>
    </row>
    <row r="302" spans="13:15" ht="12.75" x14ac:dyDescent="0.2">
      <c r="M302" s="2"/>
      <c r="N302" s="1"/>
      <c r="O302" s="1"/>
    </row>
    <row r="303" spans="13:15" ht="12.75" x14ac:dyDescent="0.2">
      <c r="M303" s="2"/>
      <c r="N303" s="1"/>
      <c r="O303" s="1"/>
    </row>
    <row r="304" spans="13:15" ht="12.75" x14ac:dyDescent="0.2">
      <c r="M304" s="2"/>
      <c r="N304" s="1"/>
      <c r="O304" s="1"/>
    </row>
    <row r="305" spans="13:15" ht="12.75" x14ac:dyDescent="0.2">
      <c r="M305" s="2"/>
      <c r="N305" s="1"/>
      <c r="O305" s="1"/>
    </row>
    <row r="306" spans="13:15" ht="12.75" x14ac:dyDescent="0.2">
      <c r="M306" s="2"/>
      <c r="N306" s="1"/>
      <c r="O306" s="1"/>
    </row>
    <row r="307" spans="13:15" ht="12.75" x14ac:dyDescent="0.2">
      <c r="M307" s="2"/>
      <c r="N307" s="1"/>
      <c r="O307" s="1"/>
    </row>
    <row r="308" spans="13:15" ht="12.75" x14ac:dyDescent="0.2">
      <c r="M308" s="2"/>
      <c r="N308" s="1"/>
      <c r="O308" s="1"/>
    </row>
    <row r="309" spans="13:15" ht="12.75" x14ac:dyDescent="0.2">
      <c r="M309" s="2"/>
      <c r="N309" s="1"/>
      <c r="O309" s="1"/>
    </row>
    <row r="310" spans="13:15" ht="12.75" x14ac:dyDescent="0.2">
      <c r="M310" s="2"/>
      <c r="N310" s="1"/>
      <c r="O310" s="1"/>
    </row>
    <row r="311" spans="13:15" ht="12.75" x14ac:dyDescent="0.2">
      <c r="M311" s="2"/>
      <c r="N311" s="1"/>
      <c r="O311" s="1"/>
    </row>
    <row r="312" spans="13:15" ht="12.75" x14ac:dyDescent="0.2">
      <c r="M312" s="2"/>
      <c r="N312" s="1"/>
      <c r="O312" s="1"/>
    </row>
    <row r="313" spans="13:15" ht="12.75" x14ac:dyDescent="0.2">
      <c r="M313" s="2"/>
      <c r="N313" s="1"/>
      <c r="O313" s="1"/>
    </row>
    <row r="314" spans="13:15" ht="12.75" x14ac:dyDescent="0.2">
      <c r="M314" s="2"/>
      <c r="N314" s="1"/>
      <c r="O314" s="1"/>
    </row>
    <row r="315" spans="13:15" ht="12.75" x14ac:dyDescent="0.2">
      <c r="M315" s="2"/>
      <c r="N315" s="1"/>
      <c r="O315" s="1"/>
    </row>
    <row r="316" spans="13:15" ht="12.75" x14ac:dyDescent="0.2">
      <c r="M316" s="2"/>
      <c r="N316" s="1"/>
      <c r="O316" s="1"/>
    </row>
    <row r="317" spans="13:15" ht="12.75" x14ac:dyDescent="0.2">
      <c r="M317" s="2"/>
      <c r="N317" s="1"/>
      <c r="O317" s="1"/>
    </row>
    <row r="318" spans="13:15" ht="12.75" x14ac:dyDescent="0.2">
      <c r="M318" s="2"/>
      <c r="N318" s="1"/>
      <c r="O318" s="1"/>
    </row>
    <row r="319" spans="13:15" ht="12.75" x14ac:dyDescent="0.2">
      <c r="M319" s="2"/>
      <c r="N319" s="1"/>
      <c r="O319" s="1"/>
    </row>
    <row r="320" spans="13:15" ht="12.75" x14ac:dyDescent="0.2">
      <c r="M320" s="2"/>
      <c r="N320" s="1"/>
      <c r="O320" s="1"/>
    </row>
    <row r="321" spans="13:15" ht="12.75" x14ac:dyDescent="0.2">
      <c r="M321" s="2"/>
      <c r="N321" s="1"/>
      <c r="O321" s="1"/>
    </row>
    <row r="322" spans="13:15" ht="12.75" x14ac:dyDescent="0.2">
      <c r="M322" s="2"/>
      <c r="N322" s="1"/>
      <c r="O322" s="1"/>
    </row>
    <row r="323" spans="13:15" ht="12.75" x14ac:dyDescent="0.2">
      <c r="M323" s="2"/>
      <c r="N323" s="1"/>
      <c r="O323" s="1"/>
    </row>
    <row r="324" spans="13:15" ht="12.75" x14ac:dyDescent="0.2">
      <c r="M324" s="2"/>
      <c r="N324" s="1"/>
      <c r="O324" s="1"/>
    </row>
    <row r="325" spans="13:15" ht="12.75" x14ac:dyDescent="0.2">
      <c r="M325" s="2"/>
      <c r="N325" s="1"/>
      <c r="O325" s="1"/>
    </row>
    <row r="326" spans="13:15" ht="12.75" x14ac:dyDescent="0.2">
      <c r="M326" s="2"/>
      <c r="N326" s="1"/>
      <c r="O326" s="1"/>
    </row>
    <row r="327" spans="13:15" ht="12.75" x14ac:dyDescent="0.2">
      <c r="M327" s="2"/>
      <c r="N327" s="1"/>
      <c r="O327" s="1"/>
    </row>
    <row r="328" spans="13:15" ht="12.75" x14ac:dyDescent="0.2">
      <c r="M328" s="2"/>
      <c r="N328" s="1"/>
      <c r="O328" s="1"/>
    </row>
    <row r="329" spans="13:15" ht="12.75" x14ac:dyDescent="0.2">
      <c r="M329" s="2"/>
      <c r="N329" s="1"/>
      <c r="O329" s="1"/>
    </row>
    <row r="330" spans="13:15" ht="12.75" x14ac:dyDescent="0.2">
      <c r="M330" s="2"/>
      <c r="N330" s="1"/>
      <c r="O330" s="1"/>
    </row>
    <row r="331" spans="13:15" ht="12.75" x14ac:dyDescent="0.2">
      <c r="M331" s="2"/>
      <c r="N331" s="1"/>
      <c r="O331" s="1"/>
    </row>
    <row r="332" spans="13:15" ht="12.75" x14ac:dyDescent="0.2">
      <c r="M332" s="2"/>
      <c r="N332" s="1"/>
      <c r="O332" s="1"/>
    </row>
    <row r="333" spans="13:15" ht="12.75" x14ac:dyDescent="0.2">
      <c r="M333" s="2"/>
      <c r="N333" s="1"/>
      <c r="O333" s="1"/>
    </row>
    <row r="334" spans="13:15" ht="12.75" x14ac:dyDescent="0.2">
      <c r="M334" s="2"/>
      <c r="N334" s="1"/>
      <c r="O334" s="1"/>
    </row>
    <row r="335" spans="13:15" ht="12.75" x14ac:dyDescent="0.2">
      <c r="M335" s="2"/>
      <c r="N335" s="1"/>
      <c r="O335" s="1"/>
    </row>
    <row r="336" spans="13:15" ht="12.75" x14ac:dyDescent="0.2">
      <c r="M336" s="2"/>
      <c r="N336" s="1"/>
      <c r="O336" s="1"/>
    </row>
    <row r="337" spans="13:15" ht="12.75" x14ac:dyDescent="0.2">
      <c r="M337" s="2"/>
      <c r="N337" s="1"/>
      <c r="O337" s="1"/>
    </row>
    <row r="338" spans="13:15" ht="12.75" x14ac:dyDescent="0.2">
      <c r="M338" s="2"/>
      <c r="N338" s="1"/>
      <c r="O338" s="1"/>
    </row>
    <row r="339" spans="13:15" ht="12.75" x14ac:dyDescent="0.2">
      <c r="M339" s="2"/>
      <c r="N339" s="1"/>
      <c r="O339" s="1"/>
    </row>
    <row r="340" spans="13:15" ht="12.75" x14ac:dyDescent="0.2">
      <c r="M340" s="2"/>
      <c r="N340" s="1"/>
      <c r="O340" s="1"/>
    </row>
    <row r="341" spans="13:15" ht="12.75" x14ac:dyDescent="0.2">
      <c r="M341" s="2"/>
      <c r="N341" s="1"/>
      <c r="O341" s="1"/>
    </row>
    <row r="342" spans="13:15" ht="12.75" x14ac:dyDescent="0.2">
      <c r="M342" s="2"/>
      <c r="N342" s="1"/>
      <c r="O342" s="1"/>
    </row>
    <row r="343" spans="13:15" ht="12.75" x14ac:dyDescent="0.2">
      <c r="M343" s="2"/>
      <c r="N343" s="1"/>
      <c r="O343" s="1"/>
    </row>
    <row r="344" spans="13:15" ht="12.75" x14ac:dyDescent="0.2">
      <c r="M344" s="2"/>
      <c r="N344" s="1"/>
      <c r="O344" s="1"/>
    </row>
    <row r="345" spans="13:15" ht="12.75" x14ac:dyDescent="0.2">
      <c r="M345" s="2"/>
      <c r="N345" s="1"/>
      <c r="O345" s="1"/>
    </row>
    <row r="346" spans="13:15" ht="12.75" x14ac:dyDescent="0.2">
      <c r="M346" s="2"/>
      <c r="N346" s="1"/>
      <c r="O346" s="1"/>
    </row>
    <row r="347" spans="13:15" ht="12.75" x14ac:dyDescent="0.2">
      <c r="M347" s="2"/>
      <c r="N347" s="1"/>
      <c r="O347" s="1"/>
    </row>
    <row r="348" spans="13:15" ht="12.75" x14ac:dyDescent="0.2">
      <c r="M348" s="2"/>
      <c r="N348" s="1"/>
      <c r="O348" s="1"/>
    </row>
    <row r="349" spans="13:15" ht="12.75" x14ac:dyDescent="0.2">
      <c r="M349" s="2"/>
      <c r="N349" s="1"/>
      <c r="O349" s="1"/>
    </row>
    <row r="350" spans="13:15" ht="12.75" x14ac:dyDescent="0.2">
      <c r="M350" s="2"/>
      <c r="N350" s="1"/>
      <c r="O350" s="1"/>
    </row>
    <row r="351" spans="13:15" ht="12.75" x14ac:dyDescent="0.2">
      <c r="M351" s="2"/>
      <c r="N351" s="1"/>
      <c r="O351" s="1"/>
    </row>
    <row r="352" spans="13:15" ht="12.75" x14ac:dyDescent="0.2">
      <c r="M352" s="2"/>
      <c r="N352" s="1"/>
      <c r="O352" s="1"/>
    </row>
    <row r="353" spans="13:15" ht="12.75" x14ac:dyDescent="0.2">
      <c r="M353" s="2"/>
      <c r="N353" s="1"/>
      <c r="O353" s="1"/>
    </row>
    <row r="354" spans="13:15" ht="12.75" x14ac:dyDescent="0.2">
      <c r="M354" s="2"/>
      <c r="N354" s="1"/>
      <c r="O354" s="1"/>
    </row>
    <row r="355" spans="13:15" ht="12.75" x14ac:dyDescent="0.2">
      <c r="M355" s="2"/>
      <c r="N355" s="1"/>
      <c r="O355" s="1"/>
    </row>
    <row r="356" spans="13:15" ht="12.75" x14ac:dyDescent="0.2">
      <c r="M356" s="2"/>
      <c r="N356" s="1"/>
      <c r="O356" s="1"/>
    </row>
    <row r="357" spans="13:15" ht="12.75" x14ac:dyDescent="0.2">
      <c r="M357" s="2"/>
      <c r="N357" s="1"/>
      <c r="O357" s="1"/>
    </row>
    <row r="358" spans="13:15" ht="12.75" x14ac:dyDescent="0.2">
      <c r="M358" s="2"/>
      <c r="N358" s="1"/>
      <c r="O358" s="1"/>
    </row>
    <row r="359" spans="13:15" ht="12.75" x14ac:dyDescent="0.2">
      <c r="M359" s="2"/>
      <c r="N359" s="1"/>
      <c r="O359" s="1"/>
    </row>
    <row r="360" spans="13:15" ht="12.75" x14ac:dyDescent="0.2">
      <c r="M360" s="2"/>
      <c r="N360" s="1"/>
      <c r="O360" s="1"/>
    </row>
    <row r="361" spans="13:15" ht="12.75" x14ac:dyDescent="0.2">
      <c r="M361" s="2"/>
      <c r="N361" s="1"/>
      <c r="O361" s="1"/>
    </row>
    <row r="362" spans="13:15" ht="12.75" x14ac:dyDescent="0.2">
      <c r="M362" s="2"/>
      <c r="N362" s="1"/>
      <c r="O362" s="1"/>
    </row>
    <row r="363" spans="13:15" ht="12.75" x14ac:dyDescent="0.2">
      <c r="M363" s="2"/>
      <c r="N363" s="1"/>
      <c r="O363" s="1"/>
    </row>
    <row r="364" spans="13:15" ht="12.75" x14ac:dyDescent="0.2">
      <c r="M364" s="2"/>
      <c r="N364" s="1"/>
      <c r="O364" s="1"/>
    </row>
    <row r="365" spans="13:15" ht="12.75" x14ac:dyDescent="0.2">
      <c r="M365" s="2"/>
      <c r="N365" s="1"/>
      <c r="O365" s="1"/>
    </row>
    <row r="366" spans="13:15" ht="12.75" x14ac:dyDescent="0.2">
      <c r="M366" s="2"/>
      <c r="N366" s="1"/>
      <c r="O366" s="1"/>
    </row>
    <row r="367" spans="13:15" ht="12.75" x14ac:dyDescent="0.2">
      <c r="M367" s="2"/>
      <c r="N367" s="1"/>
      <c r="O367" s="1"/>
    </row>
    <row r="368" spans="13:15" ht="12.75" x14ac:dyDescent="0.2">
      <c r="M368" s="2"/>
      <c r="N368" s="1"/>
      <c r="O368" s="1"/>
    </row>
    <row r="369" spans="13:15" ht="12.75" x14ac:dyDescent="0.2">
      <c r="M369" s="2"/>
      <c r="N369" s="1"/>
      <c r="O369" s="1"/>
    </row>
    <row r="370" spans="13:15" ht="12.75" x14ac:dyDescent="0.2">
      <c r="M370" s="2"/>
      <c r="N370" s="1"/>
      <c r="O370" s="1"/>
    </row>
    <row r="371" spans="13:15" ht="12.75" x14ac:dyDescent="0.2">
      <c r="M371" s="2"/>
      <c r="N371" s="1"/>
      <c r="O371" s="1"/>
    </row>
    <row r="372" spans="13:15" ht="12.75" x14ac:dyDescent="0.2">
      <c r="M372" s="2"/>
      <c r="N372" s="1"/>
      <c r="O372" s="1"/>
    </row>
    <row r="373" spans="13:15" ht="12.75" x14ac:dyDescent="0.2">
      <c r="M373" s="2"/>
      <c r="N373" s="1"/>
      <c r="O373" s="1"/>
    </row>
    <row r="374" spans="13:15" ht="12.75" x14ac:dyDescent="0.2">
      <c r="M374" s="2"/>
      <c r="N374" s="1"/>
      <c r="O374" s="1"/>
    </row>
    <row r="375" spans="13:15" ht="12.75" x14ac:dyDescent="0.2">
      <c r="M375" s="2"/>
      <c r="N375" s="1"/>
      <c r="O375" s="1"/>
    </row>
    <row r="376" spans="13:15" ht="12.75" x14ac:dyDescent="0.2">
      <c r="M376" s="2"/>
      <c r="N376" s="1"/>
      <c r="O376" s="1"/>
    </row>
    <row r="377" spans="13:15" ht="12.75" x14ac:dyDescent="0.2">
      <c r="M377" s="2"/>
      <c r="N377" s="1"/>
      <c r="O377" s="1"/>
    </row>
    <row r="378" spans="13:15" ht="12.75" x14ac:dyDescent="0.2">
      <c r="M378" s="2"/>
      <c r="N378" s="1"/>
      <c r="O378" s="1"/>
    </row>
    <row r="379" spans="13:15" ht="12.75" x14ac:dyDescent="0.2">
      <c r="M379" s="2"/>
      <c r="N379" s="1"/>
      <c r="O379" s="1"/>
    </row>
    <row r="380" spans="13:15" ht="12.75" x14ac:dyDescent="0.2">
      <c r="M380" s="2"/>
      <c r="N380" s="1"/>
      <c r="O380" s="1"/>
    </row>
    <row r="381" spans="13:15" ht="12.75" x14ac:dyDescent="0.2">
      <c r="M381" s="2"/>
      <c r="N381" s="1"/>
      <c r="O381" s="1"/>
    </row>
    <row r="382" spans="13:15" ht="12.75" x14ac:dyDescent="0.2">
      <c r="M382" s="2"/>
      <c r="N382" s="1"/>
      <c r="O382" s="1"/>
    </row>
    <row r="383" spans="13:15" ht="12.75" x14ac:dyDescent="0.2">
      <c r="M383" s="2"/>
      <c r="N383" s="1"/>
      <c r="O383" s="1"/>
    </row>
    <row r="384" spans="13:15" ht="12.75" x14ac:dyDescent="0.2">
      <c r="M384" s="2"/>
      <c r="N384" s="1"/>
      <c r="O384" s="1"/>
    </row>
    <row r="385" spans="13:15" ht="12.75" x14ac:dyDescent="0.2">
      <c r="M385" s="2"/>
      <c r="N385" s="1"/>
      <c r="O385" s="1"/>
    </row>
    <row r="386" spans="13:15" ht="12.75" x14ac:dyDescent="0.2">
      <c r="M386" s="2"/>
      <c r="N386" s="1"/>
      <c r="O386" s="1"/>
    </row>
    <row r="387" spans="13:15" ht="12.75" x14ac:dyDescent="0.2">
      <c r="M387" s="2"/>
      <c r="N387" s="1"/>
      <c r="O387" s="1"/>
    </row>
    <row r="388" spans="13:15" ht="12.75" x14ac:dyDescent="0.2">
      <c r="M388" s="2"/>
      <c r="N388" s="1"/>
      <c r="O388" s="1"/>
    </row>
    <row r="389" spans="13:15" ht="12.75" x14ac:dyDescent="0.2">
      <c r="M389" s="2"/>
      <c r="N389" s="1"/>
      <c r="O389" s="1"/>
    </row>
    <row r="390" spans="13:15" ht="12.75" x14ac:dyDescent="0.2">
      <c r="M390" s="2"/>
      <c r="N390" s="1"/>
      <c r="O390" s="1"/>
    </row>
    <row r="391" spans="13:15" ht="12.75" x14ac:dyDescent="0.2">
      <c r="M391" s="2"/>
      <c r="N391" s="1"/>
      <c r="O391" s="1"/>
    </row>
    <row r="392" spans="13:15" ht="12.75" x14ac:dyDescent="0.2">
      <c r="M392" s="2"/>
      <c r="N392" s="1"/>
      <c r="O392" s="1"/>
    </row>
    <row r="393" spans="13:15" ht="12.75" x14ac:dyDescent="0.2">
      <c r="M393" s="2"/>
      <c r="N393" s="1"/>
      <c r="O393" s="1"/>
    </row>
    <row r="394" spans="13:15" ht="12.75" x14ac:dyDescent="0.2">
      <c r="M394" s="2"/>
      <c r="N394" s="1"/>
      <c r="O394" s="1"/>
    </row>
    <row r="395" spans="13:15" ht="12.75" x14ac:dyDescent="0.2">
      <c r="M395" s="2"/>
      <c r="N395" s="1"/>
      <c r="O395" s="1"/>
    </row>
    <row r="396" spans="13:15" ht="12.75" x14ac:dyDescent="0.2">
      <c r="M396" s="2"/>
      <c r="N396" s="1"/>
      <c r="O396" s="1"/>
    </row>
    <row r="397" spans="13:15" ht="12.75" x14ac:dyDescent="0.2">
      <c r="M397" s="2"/>
      <c r="N397" s="1"/>
      <c r="O397" s="1"/>
    </row>
    <row r="398" spans="13:15" ht="12.75" x14ac:dyDescent="0.2">
      <c r="M398" s="2"/>
      <c r="N398" s="1"/>
      <c r="O398" s="1"/>
    </row>
    <row r="399" spans="13:15" ht="12.75" x14ac:dyDescent="0.2">
      <c r="M399" s="2"/>
      <c r="N399" s="1"/>
      <c r="O399" s="1"/>
    </row>
    <row r="400" spans="13:15" ht="12.75" x14ac:dyDescent="0.2">
      <c r="M400" s="2"/>
      <c r="N400" s="1"/>
      <c r="O400" s="1"/>
    </row>
    <row r="401" spans="13:15" ht="12.75" x14ac:dyDescent="0.2">
      <c r="M401" s="2"/>
      <c r="N401" s="1"/>
      <c r="O401" s="1"/>
    </row>
    <row r="402" spans="13:15" ht="12.75" x14ac:dyDescent="0.2">
      <c r="M402" s="2"/>
      <c r="N402" s="1"/>
      <c r="O402" s="1"/>
    </row>
    <row r="403" spans="13:15" ht="12.75" x14ac:dyDescent="0.2">
      <c r="M403" s="2"/>
      <c r="N403" s="1"/>
      <c r="O403" s="1"/>
    </row>
    <row r="404" spans="13:15" ht="12.75" x14ac:dyDescent="0.2">
      <c r="M404" s="2"/>
      <c r="N404" s="1"/>
      <c r="O404" s="1"/>
    </row>
    <row r="405" spans="13:15" ht="12.75" x14ac:dyDescent="0.2">
      <c r="M405" s="2"/>
      <c r="N405" s="1"/>
      <c r="O405" s="1"/>
    </row>
    <row r="406" spans="13:15" ht="12.75" x14ac:dyDescent="0.2">
      <c r="M406" s="2"/>
      <c r="N406" s="1"/>
      <c r="O406" s="1"/>
    </row>
    <row r="407" spans="13:15" ht="12.75" x14ac:dyDescent="0.2">
      <c r="M407" s="2"/>
      <c r="N407" s="1"/>
      <c r="O407" s="1"/>
    </row>
    <row r="408" spans="13:15" ht="12.75" x14ac:dyDescent="0.2">
      <c r="M408" s="2"/>
      <c r="N408" s="1"/>
      <c r="O408" s="1"/>
    </row>
    <row r="409" spans="13:15" ht="12.75" x14ac:dyDescent="0.2">
      <c r="M409" s="2"/>
      <c r="N409" s="1"/>
      <c r="O409" s="1"/>
    </row>
    <row r="410" spans="13:15" ht="12.75" x14ac:dyDescent="0.2">
      <c r="M410" s="2"/>
      <c r="N410" s="1"/>
      <c r="O410" s="1"/>
    </row>
    <row r="411" spans="13:15" ht="12.75" x14ac:dyDescent="0.2">
      <c r="M411" s="2"/>
      <c r="N411" s="1"/>
      <c r="O411" s="1"/>
    </row>
    <row r="412" spans="13:15" ht="12.75" x14ac:dyDescent="0.2">
      <c r="M412" s="2"/>
      <c r="N412" s="1"/>
      <c r="O412" s="1"/>
    </row>
    <row r="413" spans="13:15" ht="12.75" x14ac:dyDescent="0.2">
      <c r="M413" s="2"/>
      <c r="N413" s="1"/>
      <c r="O413" s="1"/>
    </row>
    <row r="414" spans="13:15" ht="12.75" x14ac:dyDescent="0.2">
      <c r="M414" s="2"/>
      <c r="N414" s="1"/>
      <c r="O414" s="1"/>
    </row>
    <row r="415" spans="13:15" ht="12.75" x14ac:dyDescent="0.2">
      <c r="M415" s="2"/>
      <c r="N415" s="1"/>
      <c r="O415" s="1"/>
    </row>
    <row r="416" spans="13:15" ht="12.75" x14ac:dyDescent="0.2">
      <c r="M416" s="2"/>
      <c r="N416" s="1"/>
      <c r="O416" s="1"/>
    </row>
    <row r="417" spans="13:15" ht="12.75" x14ac:dyDescent="0.2">
      <c r="M417" s="2"/>
      <c r="N417" s="1"/>
      <c r="O417" s="1"/>
    </row>
    <row r="418" spans="13:15" ht="12.75" x14ac:dyDescent="0.2">
      <c r="M418" s="2"/>
      <c r="N418" s="1"/>
      <c r="O418" s="1"/>
    </row>
    <row r="419" spans="13:15" ht="12.75" x14ac:dyDescent="0.2">
      <c r="M419" s="2"/>
      <c r="N419" s="1"/>
      <c r="O419" s="1"/>
    </row>
    <row r="420" spans="13:15" ht="12.75" x14ac:dyDescent="0.2">
      <c r="M420" s="2"/>
      <c r="N420" s="1"/>
      <c r="O420" s="1"/>
    </row>
    <row r="421" spans="13:15" ht="12.75" x14ac:dyDescent="0.2">
      <c r="M421" s="2"/>
      <c r="N421" s="1"/>
      <c r="O421" s="1"/>
    </row>
    <row r="422" spans="13:15" ht="12.75" x14ac:dyDescent="0.2">
      <c r="M422" s="2"/>
      <c r="N422" s="1"/>
      <c r="O422" s="1"/>
    </row>
    <row r="423" spans="13:15" ht="12.75" x14ac:dyDescent="0.2">
      <c r="M423" s="2"/>
      <c r="N423" s="1"/>
      <c r="O423" s="1"/>
    </row>
    <row r="424" spans="13:15" ht="12.75" x14ac:dyDescent="0.2">
      <c r="M424" s="2"/>
      <c r="N424" s="1"/>
      <c r="O424" s="1"/>
    </row>
    <row r="425" spans="13:15" ht="12.75" x14ac:dyDescent="0.2">
      <c r="M425" s="2"/>
      <c r="N425" s="1"/>
      <c r="O425" s="1"/>
    </row>
    <row r="426" spans="13:15" ht="12.75" x14ac:dyDescent="0.2">
      <c r="M426" s="2"/>
      <c r="N426" s="1"/>
      <c r="O426" s="1"/>
    </row>
    <row r="427" spans="13:15" ht="12.75" x14ac:dyDescent="0.2">
      <c r="M427" s="2"/>
      <c r="N427" s="1"/>
      <c r="O427" s="1"/>
    </row>
    <row r="428" spans="13:15" ht="12.75" x14ac:dyDescent="0.2">
      <c r="M428" s="2"/>
      <c r="N428" s="1"/>
      <c r="O428" s="1"/>
    </row>
    <row r="429" spans="13:15" ht="12.75" x14ac:dyDescent="0.2">
      <c r="M429" s="2"/>
      <c r="N429" s="1"/>
      <c r="O429" s="1"/>
    </row>
    <row r="430" spans="13:15" ht="12.75" x14ac:dyDescent="0.2">
      <c r="M430" s="2"/>
      <c r="N430" s="1"/>
      <c r="O430" s="1"/>
    </row>
    <row r="431" spans="13:15" ht="12.75" x14ac:dyDescent="0.2">
      <c r="M431" s="2"/>
      <c r="N431" s="1"/>
      <c r="O431" s="1"/>
    </row>
    <row r="432" spans="13:15" ht="12.75" x14ac:dyDescent="0.2">
      <c r="M432" s="2"/>
      <c r="N432" s="1"/>
      <c r="O432" s="1"/>
    </row>
    <row r="433" spans="13:15" ht="12.75" x14ac:dyDescent="0.2">
      <c r="M433" s="2"/>
      <c r="N433" s="1"/>
      <c r="O433" s="1"/>
    </row>
    <row r="434" spans="13:15" ht="12.75" x14ac:dyDescent="0.2">
      <c r="M434" s="2"/>
      <c r="N434" s="1"/>
      <c r="O434" s="1"/>
    </row>
    <row r="435" spans="13:15" ht="12.75" x14ac:dyDescent="0.2">
      <c r="M435" s="2"/>
      <c r="N435" s="1"/>
      <c r="O435" s="1"/>
    </row>
    <row r="436" spans="13:15" ht="12.75" x14ac:dyDescent="0.2">
      <c r="M436" s="2"/>
      <c r="N436" s="1"/>
      <c r="O436" s="1"/>
    </row>
    <row r="437" spans="13:15" ht="12.75" x14ac:dyDescent="0.2">
      <c r="M437" s="2"/>
      <c r="N437" s="1"/>
      <c r="O437" s="1"/>
    </row>
    <row r="438" spans="13:15" ht="12.75" x14ac:dyDescent="0.2">
      <c r="M438" s="2"/>
      <c r="N438" s="1"/>
      <c r="O438" s="1"/>
    </row>
    <row r="439" spans="13:15" ht="12.75" x14ac:dyDescent="0.2">
      <c r="M439" s="2"/>
      <c r="N439" s="1"/>
      <c r="O439" s="1"/>
    </row>
    <row r="440" spans="13:15" ht="12.75" x14ac:dyDescent="0.2">
      <c r="M440" s="2"/>
      <c r="N440" s="1"/>
      <c r="O440" s="1"/>
    </row>
    <row r="441" spans="13:15" ht="12.75" x14ac:dyDescent="0.2">
      <c r="M441" s="2"/>
      <c r="N441" s="1"/>
      <c r="O441" s="1"/>
    </row>
    <row r="442" spans="13:15" ht="12.75" x14ac:dyDescent="0.2">
      <c r="M442" s="2"/>
      <c r="N442" s="1"/>
      <c r="O442" s="1"/>
    </row>
    <row r="443" spans="13:15" ht="12.75" x14ac:dyDescent="0.2">
      <c r="M443" s="2"/>
      <c r="N443" s="1"/>
      <c r="O443" s="1"/>
    </row>
    <row r="444" spans="13:15" ht="12.75" x14ac:dyDescent="0.2">
      <c r="M444" s="2"/>
      <c r="N444" s="1"/>
      <c r="O444" s="1"/>
    </row>
    <row r="445" spans="13:15" ht="12.75" x14ac:dyDescent="0.2">
      <c r="M445" s="2"/>
      <c r="N445" s="1"/>
      <c r="O445" s="1"/>
    </row>
    <row r="446" spans="13:15" ht="12.75" x14ac:dyDescent="0.2">
      <c r="M446" s="2"/>
      <c r="N446" s="1"/>
      <c r="O446" s="1"/>
    </row>
    <row r="447" spans="13:15" ht="12.75" x14ac:dyDescent="0.2">
      <c r="M447" s="2"/>
      <c r="N447" s="1"/>
      <c r="O447" s="1"/>
    </row>
    <row r="448" spans="13:15" ht="12.75" x14ac:dyDescent="0.2">
      <c r="M448" s="2"/>
      <c r="N448" s="1"/>
      <c r="O448" s="1"/>
    </row>
    <row r="449" spans="13:15" ht="12.75" x14ac:dyDescent="0.2">
      <c r="M449" s="2"/>
      <c r="N449" s="1"/>
      <c r="O449" s="1"/>
    </row>
    <row r="450" spans="13:15" ht="12.75" x14ac:dyDescent="0.2">
      <c r="M450" s="2"/>
      <c r="N450" s="1"/>
      <c r="O450" s="1"/>
    </row>
    <row r="451" spans="13:15" ht="12.75" x14ac:dyDescent="0.2">
      <c r="M451" s="2"/>
      <c r="N451" s="1"/>
      <c r="O451" s="1"/>
    </row>
    <row r="452" spans="13:15" ht="12.75" x14ac:dyDescent="0.2">
      <c r="M452" s="2"/>
      <c r="N452" s="1"/>
      <c r="O452" s="1"/>
    </row>
    <row r="453" spans="13:15" ht="12.75" x14ac:dyDescent="0.2">
      <c r="M453" s="2"/>
      <c r="N453" s="1"/>
      <c r="O453" s="1"/>
    </row>
    <row r="454" spans="13:15" ht="12.75" x14ac:dyDescent="0.2">
      <c r="M454" s="2"/>
      <c r="N454" s="1"/>
      <c r="O454" s="1"/>
    </row>
    <row r="455" spans="13:15" ht="12.75" x14ac:dyDescent="0.2">
      <c r="M455" s="2"/>
      <c r="N455" s="1"/>
      <c r="O455" s="1"/>
    </row>
    <row r="456" spans="13:15" ht="12.75" x14ac:dyDescent="0.2">
      <c r="M456" s="2"/>
      <c r="N456" s="1"/>
      <c r="O456" s="1"/>
    </row>
    <row r="457" spans="13:15" ht="12.75" x14ac:dyDescent="0.2">
      <c r="M457" s="2"/>
      <c r="N457" s="1"/>
      <c r="O457" s="1"/>
    </row>
    <row r="458" spans="13:15" ht="12.75" x14ac:dyDescent="0.2">
      <c r="M458" s="2"/>
      <c r="N458" s="1"/>
      <c r="O458" s="1"/>
    </row>
    <row r="459" spans="13:15" ht="12.75" x14ac:dyDescent="0.2">
      <c r="M459" s="2"/>
      <c r="N459" s="1"/>
      <c r="O459" s="1"/>
    </row>
    <row r="460" spans="13:15" ht="12.75" x14ac:dyDescent="0.2">
      <c r="M460" s="2"/>
      <c r="N460" s="1"/>
      <c r="O460" s="1"/>
    </row>
    <row r="461" spans="13:15" ht="12.75" x14ac:dyDescent="0.2">
      <c r="M461" s="2"/>
      <c r="N461" s="1"/>
      <c r="O461" s="1"/>
    </row>
    <row r="462" spans="13:15" ht="12.75" x14ac:dyDescent="0.2">
      <c r="M462" s="2"/>
      <c r="N462" s="1"/>
      <c r="O462" s="1"/>
    </row>
    <row r="463" spans="13:15" ht="12.75" x14ac:dyDescent="0.2">
      <c r="M463" s="2"/>
      <c r="N463" s="1"/>
      <c r="O463" s="1"/>
    </row>
    <row r="464" spans="13:15" ht="12.75" x14ac:dyDescent="0.2">
      <c r="M464" s="2"/>
      <c r="N464" s="1"/>
      <c r="O464" s="1"/>
    </row>
    <row r="465" spans="13:15" ht="12.75" x14ac:dyDescent="0.2">
      <c r="M465" s="2"/>
      <c r="N465" s="1"/>
      <c r="O465" s="1"/>
    </row>
    <row r="466" spans="13:15" ht="12.75" x14ac:dyDescent="0.2">
      <c r="M466" s="2"/>
      <c r="N466" s="1"/>
      <c r="O466" s="1"/>
    </row>
    <row r="467" spans="13:15" ht="12.75" x14ac:dyDescent="0.2">
      <c r="M467" s="2"/>
      <c r="N467" s="1"/>
      <c r="O467" s="1"/>
    </row>
    <row r="468" spans="13:15" ht="12.75" x14ac:dyDescent="0.2">
      <c r="M468" s="2"/>
      <c r="N468" s="1"/>
      <c r="O468" s="1"/>
    </row>
    <row r="469" spans="13:15" ht="12.75" x14ac:dyDescent="0.2">
      <c r="M469" s="2"/>
      <c r="N469" s="1"/>
      <c r="O469" s="1"/>
    </row>
    <row r="470" spans="13:15" ht="12.75" x14ac:dyDescent="0.2">
      <c r="M470" s="2"/>
      <c r="N470" s="1"/>
      <c r="O470" s="1"/>
    </row>
    <row r="471" spans="13:15" ht="12.75" x14ac:dyDescent="0.2">
      <c r="M471" s="2"/>
      <c r="N471" s="1"/>
      <c r="O471" s="1"/>
    </row>
    <row r="472" spans="13:15" ht="12.75" x14ac:dyDescent="0.2">
      <c r="M472" s="2"/>
      <c r="N472" s="1"/>
      <c r="O472" s="1"/>
    </row>
    <row r="473" spans="13:15" ht="12.75" x14ac:dyDescent="0.2">
      <c r="M473" s="2"/>
      <c r="N473" s="1"/>
      <c r="O473" s="1"/>
    </row>
    <row r="474" spans="13:15" ht="12.75" x14ac:dyDescent="0.2">
      <c r="M474" s="2"/>
      <c r="N474" s="1"/>
      <c r="O474" s="1"/>
    </row>
    <row r="475" spans="13:15" ht="12.75" x14ac:dyDescent="0.2">
      <c r="M475" s="2"/>
      <c r="N475" s="1"/>
      <c r="O475" s="1"/>
    </row>
    <row r="476" spans="13:15" ht="12.75" x14ac:dyDescent="0.2">
      <c r="M476" s="2"/>
      <c r="N476" s="1"/>
      <c r="O476" s="1"/>
    </row>
    <row r="477" spans="13:15" ht="12.75" x14ac:dyDescent="0.2">
      <c r="M477" s="2"/>
      <c r="N477" s="1"/>
      <c r="O477" s="1"/>
    </row>
    <row r="478" spans="13:15" ht="12.75" x14ac:dyDescent="0.2">
      <c r="M478" s="2"/>
      <c r="N478" s="1"/>
      <c r="O478" s="1"/>
    </row>
    <row r="479" spans="13:15" ht="12.75" x14ac:dyDescent="0.2">
      <c r="M479" s="2"/>
      <c r="N479" s="1"/>
      <c r="O479" s="1"/>
    </row>
    <row r="480" spans="13:15" ht="12.75" x14ac:dyDescent="0.2">
      <c r="M480" s="2"/>
      <c r="N480" s="1"/>
      <c r="O480" s="1"/>
    </row>
    <row r="481" spans="13:15" ht="12.75" x14ac:dyDescent="0.2">
      <c r="M481" s="2"/>
      <c r="N481" s="1"/>
      <c r="O481" s="1"/>
    </row>
    <row r="482" spans="13:15" ht="12.75" x14ac:dyDescent="0.2">
      <c r="M482" s="2"/>
      <c r="N482" s="1"/>
      <c r="O482" s="1"/>
    </row>
    <row r="483" spans="13:15" ht="12.75" x14ac:dyDescent="0.2">
      <c r="M483" s="2"/>
      <c r="N483" s="1"/>
      <c r="O483" s="1"/>
    </row>
    <row r="484" spans="13:15" ht="12.75" x14ac:dyDescent="0.2">
      <c r="M484" s="2"/>
      <c r="N484" s="1"/>
      <c r="O484" s="1"/>
    </row>
    <row r="485" spans="13:15" ht="12.75" x14ac:dyDescent="0.2">
      <c r="M485" s="2"/>
      <c r="N485" s="1"/>
      <c r="O485" s="1"/>
    </row>
    <row r="486" spans="13:15" ht="12.75" x14ac:dyDescent="0.2">
      <c r="M486" s="2"/>
      <c r="N486" s="1"/>
      <c r="O486" s="1"/>
    </row>
    <row r="487" spans="13:15" ht="12.75" x14ac:dyDescent="0.2">
      <c r="M487" s="2"/>
      <c r="N487" s="1"/>
      <c r="O487" s="1"/>
    </row>
    <row r="488" spans="13:15" ht="12.75" x14ac:dyDescent="0.2">
      <c r="M488" s="2"/>
      <c r="N488" s="1"/>
      <c r="O488" s="1"/>
    </row>
    <row r="489" spans="13:15" ht="12.75" x14ac:dyDescent="0.2">
      <c r="M489" s="2"/>
      <c r="N489" s="1"/>
      <c r="O489" s="1"/>
    </row>
    <row r="490" spans="13:15" ht="12.75" x14ac:dyDescent="0.2">
      <c r="M490" s="2"/>
      <c r="N490" s="1"/>
      <c r="O490" s="1"/>
    </row>
    <row r="491" spans="13:15" ht="12.75" x14ac:dyDescent="0.2">
      <c r="M491" s="2"/>
      <c r="N491" s="1"/>
      <c r="O491" s="1"/>
    </row>
    <row r="492" spans="13:15" ht="12.75" x14ac:dyDescent="0.2">
      <c r="M492" s="2"/>
      <c r="N492" s="1"/>
      <c r="O492" s="1"/>
    </row>
    <row r="493" spans="13:15" ht="12.75" x14ac:dyDescent="0.2">
      <c r="M493" s="2"/>
      <c r="N493" s="1"/>
      <c r="O493" s="1"/>
    </row>
    <row r="494" spans="13:15" ht="12.75" x14ac:dyDescent="0.2">
      <c r="M494" s="2"/>
      <c r="N494" s="1"/>
      <c r="O494" s="1"/>
    </row>
    <row r="495" spans="13:15" ht="12.75" x14ac:dyDescent="0.2">
      <c r="M495" s="2"/>
      <c r="N495" s="1"/>
      <c r="O495" s="1"/>
    </row>
    <row r="496" spans="13:15" ht="12.75" x14ac:dyDescent="0.2">
      <c r="M496" s="2"/>
      <c r="N496" s="1"/>
      <c r="O496" s="1"/>
    </row>
    <row r="497" spans="13:15" ht="12.75" x14ac:dyDescent="0.2">
      <c r="M497" s="2"/>
      <c r="N497" s="1"/>
      <c r="O497" s="1"/>
    </row>
    <row r="498" spans="13:15" ht="12.75" x14ac:dyDescent="0.2">
      <c r="M498" s="2"/>
      <c r="N498" s="1"/>
      <c r="O498" s="1"/>
    </row>
    <row r="499" spans="13:15" ht="12.75" x14ac:dyDescent="0.2">
      <c r="M499" s="2"/>
      <c r="N499" s="1"/>
      <c r="O499" s="1"/>
    </row>
    <row r="500" spans="13:15" ht="12.75" x14ac:dyDescent="0.2">
      <c r="M500" s="2"/>
      <c r="N500" s="1"/>
      <c r="O500" s="1"/>
    </row>
    <row r="501" spans="13:15" ht="12.75" x14ac:dyDescent="0.2">
      <c r="M501" s="2"/>
      <c r="N501" s="1"/>
      <c r="O501" s="1"/>
    </row>
    <row r="502" spans="13:15" ht="12.75" x14ac:dyDescent="0.2">
      <c r="M502" s="2"/>
      <c r="N502" s="1"/>
      <c r="O502" s="1"/>
    </row>
    <row r="503" spans="13:15" ht="12.75" x14ac:dyDescent="0.2">
      <c r="M503" s="2"/>
      <c r="N503" s="1"/>
      <c r="O503" s="1"/>
    </row>
    <row r="504" spans="13:15" ht="12.75" x14ac:dyDescent="0.2">
      <c r="M504" s="2"/>
      <c r="N504" s="1"/>
      <c r="O504" s="1"/>
    </row>
    <row r="505" spans="13:15" ht="12.75" x14ac:dyDescent="0.2">
      <c r="M505" s="2"/>
      <c r="N505" s="1"/>
      <c r="O505" s="1"/>
    </row>
    <row r="506" spans="13:15" ht="12.75" x14ac:dyDescent="0.2">
      <c r="M506" s="2"/>
      <c r="N506" s="1"/>
      <c r="O506" s="1"/>
    </row>
    <row r="507" spans="13:15" ht="12.75" x14ac:dyDescent="0.2">
      <c r="M507" s="2"/>
      <c r="N507" s="1"/>
      <c r="O507" s="1"/>
    </row>
    <row r="508" spans="13:15" ht="12.75" x14ac:dyDescent="0.2">
      <c r="M508" s="2"/>
      <c r="N508" s="1"/>
      <c r="O508" s="1"/>
    </row>
    <row r="509" spans="13:15" ht="12.75" x14ac:dyDescent="0.2">
      <c r="M509" s="2"/>
      <c r="N509" s="1"/>
      <c r="O509" s="1"/>
    </row>
    <row r="510" spans="13:15" ht="12.75" x14ac:dyDescent="0.2">
      <c r="M510" s="2"/>
      <c r="N510" s="1"/>
      <c r="O510" s="1"/>
    </row>
    <row r="511" spans="13:15" ht="12.75" x14ac:dyDescent="0.2">
      <c r="M511" s="2"/>
      <c r="N511" s="1"/>
      <c r="O511" s="1"/>
    </row>
    <row r="512" spans="13:15" ht="12.75" x14ac:dyDescent="0.2">
      <c r="M512" s="2"/>
      <c r="N512" s="1"/>
      <c r="O512" s="1"/>
    </row>
    <row r="513" spans="13:15" ht="12.75" x14ac:dyDescent="0.2">
      <c r="M513" s="2"/>
      <c r="N513" s="1"/>
      <c r="O513" s="1"/>
    </row>
    <row r="514" spans="13:15" ht="12.75" x14ac:dyDescent="0.2">
      <c r="M514" s="2"/>
      <c r="N514" s="1"/>
      <c r="O514" s="1"/>
    </row>
    <row r="515" spans="13:15" ht="12.75" x14ac:dyDescent="0.2">
      <c r="M515" s="2"/>
      <c r="N515" s="1"/>
      <c r="O515" s="1"/>
    </row>
    <row r="516" spans="13:15" ht="12.75" x14ac:dyDescent="0.2">
      <c r="M516" s="2"/>
      <c r="N516" s="1"/>
      <c r="O516" s="1"/>
    </row>
    <row r="517" spans="13:15" ht="12.75" x14ac:dyDescent="0.2">
      <c r="M517" s="2"/>
      <c r="N517" s="1"/>
      <c r="O517" s="1"/>
    </row>
    <row r="518" spans="13:15" ht="12.75" x14ac:dyDescent="0.2">
      <c r="M518" s="2"/>
      <c r="N518" s="1"/>
      <c r="O518" s="1"/>
    </row>
    <row r="519" spans="13:15" ht="12.75" x14ac:dyDescent="0.2">
      <c r="M519" s="2"/>
      <c r="N519" s="1"/>
      <c r="O519" s="1"/>
    </row>
    <row r="520" spans="13:15" ht="12.75" x14ac:dyDescent="0.2">
      <c r="M520" s="2"/>
      <c r="N520" s="1"/>
      <c r="O520" s="1"/>
    </row>
    <row r="521" spans="13:15" ht="12.75" x14ac:dyDescent="0.2">
      <c r="M521" s="2"/>
      <c r="N521" s="1"/>
      <c r="O521" s="1"/>
    </row>
    <row r="522" spans="13:15" ht="12.75" x14ac:dyDescent="0.2">
      <c r="M522" s="2"/>
      <c r="N522" s="1"/>
      <c r="O522" s="1"/>
    </row>
    <row r="523" spans="13:15" ht="12.75" x14ac:dyDescent="0.2">
      <c r="M523" s="2"/>
      <c r="N523" s="1"/>
      <c r="O523" s="1"/>
    </row>
    <row r="524" spans="13:15" ht="12.75" x14ac:dyDescent="0.2">
      <c r="M524" s="2"/>
      <c r="N524" s="1"/>
      <c r="O524" s="1"/>
    </row>
    <row r="525" spans="13:15" ht="12.75" x14ac:dyDescent="0.2">
      <c r="M525" s="2"/>
      <c r="N525" s="1"/>
      <c r="O525" s="1"/>
    </row>
    <row r="526" spans="13:15" ht="12.75" x14ac:dyDescent="0.2">
      <c r="M526" s="2"/>
      <c r="N526" s="1"/>
      <c r="O526" s="1"/>
    </row>
    <row r="527" spans="13:15" ht="12.75" x14ac:dyDescent="0.2">
      <c r="M527" s="2"/>
      <c r="N527" s="1"/>
      <c r="O527" s="1"/>
    </row>
    <row r="528" spans="13:15" ht="12.75" x14ac:dyDescent="0.2">
      <c r="M528" s="2"/>
      <c r="N528" s="1"/>
      <c r="O528" s="1"/>
    </row>
    <row r="529" spans="13:15" ht="12.75" x14ac:dyDescent="0.2">
      <c r="M529" s="2"/>
      <c r="N529" s="1"/>
      <c r="O529" s="1"/>
    </row>
    <row r="530" spans="13:15" ht="12.75" x14ac:dyDescent="0.2">
      <c r="M530" s="2"/>
      <c r="N530" s="1"/>
      <c r="O530" s="1"/>
    </row>
    <row r="531" spans="13:15" ht="12.75" x14ac:dyDescent="0.2">
      <c r="M531" s="2"/>
      <c r="N531" s="1"/>
      <c r="O531" s="1"/>
    </row>
    <row r="532" spans="13:15" ht="12.75" x14ac:dyDescent="0.2">
      <c r="M532" s="2"/>
      <c r="N532" s="1"/>
      <c r="O532" s="1"/>
    </row>
    <row r="533" spans="13:15" ht="12.75" x14ac:dyDescent="0.2">
      <c r="M533" s="2"/>
      <c r="N533" s="1"/>
      <c r="O533" s="1"/>
    </row>
    <row r="534" spans="13:15" ht="12.75" x14ac:dyDescent="0.2">
      <c r="M534" s="2"/>
      <c r="N534" s="1"/>
      <c r="O534" s="1"/>
    </row>
    <row r="535" spans="13:15" ht="12.75" x14ac:dyDescent="0.2">
      <c r="M535" s="2"/>
      <c r="N535" s="1"/>
      <c r="O535" s="1"/>
    </row>
    <row r="536" spans="13:15" ht="12.75" x14ac:dyDescent="0.2">
      <c r="M536" s="2"/>
      <c r="N536" s="1"/>
      <c r="O536" s="1"/>
    </row>
    <row r="537" spans="13:15" ht="12.75" x14ac:dyDescent="0.2">
      <c r="M537" s="2"/>
      <c r="N537" s="1"/>
      <c r="O537" s="1"/>
    </row>
    <row r="538" spans="13:15" ht="12.75" x14ac:dyDescent="0.2">
      <c r="M538" s="2"/>
      <c r="N538" s="1"/>
      <c r="O538" s="1"/>
    </row>
    <row r="539" spans="13:15" ht="12.75" x14ac:dyDescent="0.2">
      <c r="M539" s="2"/>
      <c r="N539" s="1"/>
      <c r="O539" s="1"/>
    </row>
    <row r="540" spans="13:15" ht="12.75" x14ac:dyDescent="0.2">
      <c r="M540" s="2"/>
      <c r="N540" s="1"/>
      <c r="O540" s="1"/>
    </row>
    <row r="541" spans="13:15" ht="12.75" x14ac:dyDescent="0.2">
      <c r="M541" s="2"/>
      <c r="N541" s="1"/>
      <c r="O541" s="1"/>
    </row>
    <row r="542" spans="13:15" ht="12.75" x14ac:dyDescent="0.2">
      <c r="M542" s="2"/>
      <c r="N542" s="1"/>
      <c r="O542" s="1"/>
    </row>
    <row r="543" spans="13:15" ht="12.75" x14ac:dyDescent="0.2">
      <c r="M543" s="2"/>
      <c r="N543" s="1"/>
      <c r="O543" s="1"/>
    </row>
    <row r="544" spans="13:15" ht="12.75" x14ac:dyDescent="0.2">
      <c r="M544" s="2"/>
      <c r="N544" s="1"/>
      <c r="O544" s="1"/>
    </row>
    <row r="545" spans="13:15" ht="12.75" x14ac:dyDescent="0.2">
      <c r="M545" s="2"/>
      <c r="N545" s="1"/>
      <c r="O545" s="1"/>
    </row>
    <row r="546" spans="13:15" ht="12.75" x14ac:dyDescent="0.2">
      <c r="M546" s="2"/>
      <c r="N546" s="1"/>
      <c r="O546" s="1"/>
    </row>
    <row r="547" spans="13:15" ht="12.75" x14ac:dyDescent="0.2">
      <c r="M547" s="2"/>
      <c r="N547" s="1"/>
      <c r="O547" s="1"/>
    </row>
    <row r="548" spans="13:15" ht="12.75" x14ac:dyDescent="0.2">
      <c r="M548" s="2"/>
      <c r="N548" s="1"/>
      <c r="O548" s="1"/>
    </row>
    <row r="549" spans="13:15" ht="12.75" x14ac:dyDescent="0.2">
      <c r="M549" s="2"/>
      <c r="N549" s="1"/>
      <c r="O549" s="1"/>
    </row>
    <row r="550" spans="13:15" ht="12.75" x14ac:dyDescent="0.2">
      <c r="M550" s="2"/>
      <c r="N550" s="1"/>
      <c r="O550" s="1"/>
    </row>
    <row r="551" spans="13:15" ht="12.75" x14ac:dyDescent="0.2">
      <c r="M551" s="2"/>
      <c r="N551" s="1"/>
      <c r="O551" s="1"/>
    </row>
    <row r="552" spans="13:15" ht="12.75" x14ac:dyDescent="0.2">
      <c r="M552" s="2"/>
      <c r="N552" s="1"/>
      <c r="O552" s="1"/>
    </row>
    <row r="553" spans="13:15" ht="12.75" x14ac:dyDescent="0.2">
      <c r="M553" s="2"/>
      <c r="N553" s="1"/>
      <c r="O553" s="1"/>
    </row>
    <row r="554" spans="13:15" ht="12.75" x14ac:dyDescent="0.2">
      <c r="M554" s="2"/>
      <c r="N554" s="1"/>
      <c r="O554" s="1"/>
    </row>
    <row r="555" spans="13:15" ht="12.75" x14ac:dyDescent="0.2">
      <c r="M555" s="2"/>
      <c r="N555" s="1"/>
      <c r="O555" s="1"/>
    </row>
    <row r="556" spans="13:15" ht="12.75" x14ac:dyDescent="0.2">
      <c r="M556" s="2"/>
      <c r="N556" s="1"/>
      <c r="O556" s="1"/>
    </row>
    <row r="557" spans="13:15" ht="12.75" x14ac:dyDescent="0.2">
      <c r="M557" s="2"/>
      <c r="N557" s="1"/>
      <c r="O557" s="1"/>
    </row>
    <row r="558" spans="13:15" ht="12.75" x14ac:dyDescent="0.2">
      <c r="M558" s="2"/>
      <c r="N558" s="1"/>
      <c r="O558" s="1"/>
    </row>
    <row r="559" spans="13:15" ht="12.75" x14ac:dyDescent="0.2">
      <c r="M559" s="2"/>
      <c r="N559" s="1"/>
      <c r="O559" s="1"/>
    </row>
    <row r="560" spans="13:15" ht="12.75" x14ac:dyDescent="0.2">
      <c r="M560" s="2"/>
      <c r="N560" s="1"/>
      <c r="O560" s="1"/>
    </row>
    <row r="561" spans="13:15" ht="12.75" x14ac:dyDescent="0.2">
      <c r="M561" s="2"/>
      <c r="N561" s="1"/>
      <c r="O561" s="1"/>
    </row>
    <row r="562" spans="13:15" ht="12.75" x14ac:dyDescent="0.2">
      <c r="M562" s="2"/>
      <c r="N562" s="1"/>
      <c r="O562" s="1"/>
    </row>
    <row r="563" spans="13:15" ht="12.75" x14ac:dyDescent="0.2">
      <c r="M563" s="2"/>
      <c r="N563" s="1"/>
      <c r="O563" s="1"/>
    </row>
    <row r="564" spans="13:15" ht="12.75" x14ac:dyDescent="0.2">
      <c r="M564" s="2"/>
      <c r="N564" s="1"/>
      <c r="O564" s="1"/>
    </row>
    <row r="565" spans="13:15" ht="12.75" x14ac:dyDescent="0.2">
      <c r="M565" s="2"/>
      <c r="N565" s="1"/>
      <c r="O565" s="1"/>
    </row>
    <row r="566" spans="13:15" ht="12.75" x14ac:dyDescent="0.2">
      <c r="M566" s="2"/>
      <c r="N566" s="1"/>
      <c r="O566" s="1"/>
    </row>
    <row r="567" spans="13:15" ht="12.75" x14ac:dyDescent="0.2">
      <c r="M567" s="2"/>
      <c r="N567" s="1"/>
      <c r="O567" s="1"/>
    </row>
    <row r="568" spans="13:15" ht="12.75" x14ac:dyDescent="0.2">
      <c r="M568" s="2"/>
      <c r="N568" s="1"/>
      <c r="O568" s="1"/>
    </row>
    <row r="569" spans="13:15" ht="12.75" x14ac:dyDescent="0.2">
      <c r="M569" s="2"/>
      <c r="N569" s="1"/>
      <c r="O569" s="1"/>
    </row>
    <row r="570" spans="13:15" ht="12.75" x14ac:dyDescent="0.2">
      <c r="M570" s="2"/>
      <c r="N570" s="1"/>
      <c r="O570" s="1"/>
    </row>
    <row r="571" spans="13:15" ht="12.75" x14ac:dyDescent="0.2">
      <c r="M571" s="2"/>
      <c r="N571" s="1"/>
      <c r="O571" s="1"/>
    </row>
    <row r="572" spans="13:15" ht="12.75" x14ac:dyDescent="0.2">
      <c r="M572" s="2"/>
      <c r="N572" s="1"/>
      <c r="O572" s="1"/>
    </row>
    <row r="573" spans="13:15" ht="12.75" x14ac:dyDescent="0.2">
      <c r="M573" s="2"/>
      <c r="N573" s="1"/>
      <c r="O573" s="1"/>
    </row>
    <row r="574" spans="13:15" ht="12.75" x14ac:dyDescent="0.2">
      <c r="M574" s="2"/>
      <c r="N574" s="1"/>
      <c r="O574" s="1"/>
    </row>
    <row r="575" spans="13:15" ht="12.75" x14ac:dyDescent="0.2">
      <c r="M575" s="2"/>
      <c r="N575" s="1"/>
      <c r="O575" s="1"/>
    </row>
    <row r="576" spans="13:15" ht="12.75" x14ac:dyDescent="0.2">
      <c r="M576" s="2"/>
      <c r="N576" s="1"/>
      <c r="O576" s="1"/>
    </row>
    <row r="577" spans="13:15" ht="12.75" x14ac:dyDescent="0.2">
      <c r="M577" s="2"/>
      <c r="N577" s="1"/>
      <c r="O577" s="1"/>
    </row>
    <row r="578" spans="13:15" ht="12.75" x14ac:dyDescent="0.2">
      <c r="M578" s="2"/>
      <c r="N578" s="1"/>
      <c r="O578" s="1"/>
    </row>
    <row r="579" spans="13:15" ht="12.75" x14ac:dyDescent="0.2">
      <c r="M579" s="2"/>
      <c r="N579" s="1"/>
      <c r="O579" s="1"/>
    </row>
    <row r="580" spans="13:15" ht="12.75" x14ac:dyDescent="0.2">
      <c r="M580" s="2"/>
      <c r="N580" s="1"/>
      <c r="O580" s="1"/>
    </row>
    <row r="581" spans="13:15" ht="12.75" x14ac:dyDescent="0.2">
      <c r="M581" s="2"/>
      <c r="N581" s="1"/>
      <c r="O581" s="1"/>
    </row>
    <row r="582" spans="13:15" ht="12.75" x14ac:dyDescent="0.2">
      <c r="M582" s="2"/>
      <c r="N582" s="1"/>
      <c r="O582" s="1"/>
    </row>
    <row r="583" spans="13:15" ht="12.75" x14ac:dyDescent="0.2">
      <c r="M583" s="2"/>
      <c r="N583" s="1"/>
      <c r="O583" s="1"/>
    </row>
    <row r="584" spans="13:15" ht="12.75" x14ac:dyDescent="0.2">
      <c r="M584" s="2"/>
      <c r="N584" s="1"/>
      <c r="O584" s="1"/>
    </row>
    <row r="585" spans="13:15" ht="12.75" x14ac:dyDescent="0.2">
      <c r="M585" s="2"/>
      <c r="N585" s="1"/>
      <c r="O585" s="1"/>
    </row>
    <row r="586" spans="13:15" ht="12.75" x14ac:dyDescent="0.2">
      <c r="M586" s="2"/>
      <c r="N586" s="1"/>
      <c r="O586" s="1"/>
    </row>
    <row r="587" spans="13:15" ht="12.75" x14ac:dyDescent="0.2">
      <c r="M587" s="2"/>
      <c r="N587" s="1"/>
      <c r="O587" s="1"/>
    </row>
    <row r="588" spans="13:15" ht="12.75" x14ac:dyDescent="0.2">
      <c r="M588" s="2"/>
      <c r="N588" s="1"/>
      <c r="O588" s="1"/>
    </row>
    <row r="589" spans="13:15" ht="12.75" x14ac:dyDescent="0.2">
      <c r="M589" s="2"/>
      <c r="N589" s="1"/>
      <c r="O589" s="1"/>
    </row>
    <row r="590" spans="13:15" ht="12.75" x14ac:dyDescent="0.2">
      <c r="M590" s="2"/>
      <c r="N590" s="1"/>
      <c r="O590" s="1"/>
    </row>
    <row r="591" spans="13:15" ht="12.75" x14ac:dyDescent="0.2">
      <c r="M591" s="2"/>
      <c r="N591" s="1"/>
      <c r="O591" s="1"/>
    </row>
    <row r="592" spans="13:15" ht="12.75" x14ac:dyDescent="0.2">
      <c r="M592" s="2"/>
      <c r="N592" s="1"/>
      <c r="O592" s="1"/>
    </row>
    <row r="593" spans="13:15" ht="12.75" x14ac:dyDescent="0.2">
      <c r="M593" s="2"/>
      <c r="N593" s="1"/>
      <c r="O593" s="1"/>
    </row>
    <row r="594" spans="13:15" ht="12.75" x14ac:dyDescent="0.2">
      <c r="M594" s="2"/>
      <c r="N594" s="1"/>
      <c r="O594" s="1"/>
    </row>
    <row r="595" spans="13:15" ht="12.75" x14ac:dyDescent="0.2">
      <c r="M595" s="2"/>
      <c r="N595" s="1"/>
      <c r="O595" s="1"/>
    </row>
    <row r="596" spans="13:15" ht="12.75" x14ac:dyDescent="0.2">
      <c r="M596" s="2"/>
      <c r="N596" s="1"/>
      <c r="O596" s="1"/>
    </row>
    <row r="597" spans="13:15" ht="12.75" x14ac:dyDescent="0.2">
      <c r="M597" s="2"/>
      <c r="N597" s="1"/>
      <c r="O597" s="1"/>
    </row>
    <row r="598" spans="13:15" ht="12.75" x14ac:dyDescent="0.2">
      <c r="M598" s="2"/>
      <c r="N598" s="1"/>
      <c r="O598" s="1"/>
    </row>
    <row r="599" spans="13:15" ht="12.75" x14ac:dyDescent="0.2">
      <c r="M599" s="2"/>
      <c r="N599" s="1"/>
      <c r="O599" s="1"/>
    </row>
    <row r="600" spans="13:15" ht="12.75" x14ac:dyDescent="0.2">
      <c r="M600" s="2"/>
      <c r="N600" s="1"/>
      <c r="O600" s="1"/>
    </row>
    <row r="601" spans="13:15" ht="12.75" x14ac:dyDescent="0.2">
      <c r="M601" s="2"/>
      <c r="N601" s="1"/>
      <c r="O601" s="1"/>
    </row>
    <row r="602" spans="13:15" ht="12.75" x14ac:dyDescent="0.2">
      <c r="M602" s="2"/>
      <c r="N602" s="1"/>
      <c r="O602" s="1"/>
    </row>
    <row r="603" spans="13:15" ht="12.75" x14ac:dyDescent="0.2">
      <c r="M603" s="2"/>
      <c r="N603" s="1"/>
      <c r="O603" s="1"/>
    </row>
    <row r="604" spans="13:15" ht="12.75" x14ac:dyDescent="0.2">
      <c r="M604" s="2"/>
      <c r="N604" s="1"/>
      <c r="O604" s="1"/>
    </row>
    <row r="605" spans="13:15" ht="12.75" x14ac:dyDescent="0.2">
      <c r="M605" s="2"/>
      <c r="N605" s="1"/>
      <c r="O605" s="1"/>
    </row>
    <row r="606" spans="13:15" ht="12.75" x14ac:dyDescent="0.2">
      <c r="M606" s="2"/>
      <c r="N606" s="1"/>
      <c r="O606" s="1"/>
    </row>
    <row r="607" spans="13:15" ht="12.75" x14ac:dyDescent="0.2">
      <c r="M607" s="2"/>
      <c r="N607" s="1"/>
      <c r="O607" s="1"/>
    </row>
    <row r="608" spans="13:15" ht="12.75" x14ac:dyDescent="0.2">
      <c r="M608" s="2"/>
      <c r="N608" s="1"/>
      <c r="O608" s="1"/>
    </row>
    <row r="609" spans="13:15" ht="12.75" x14ac:dyDescent="0.2">
      <c r="M609" s="2"/>
      <c r="N609" s="1"/>
      <c r="O609" s="1"/>
    </row>
    <row r="610" spans="13:15" ht="12.75" x14ac:dyDescent="0.2">
      <c r="M610" s="2"/>
      <c r="N610" s="1"/>
      <c r="O610" s="1"/>
    </row>
    <row r="611" spans="13:15" ht="12.75" x14ac:dyDescent="0.2">
      <c r="M611" s="2"/>
      <c r="N611" s="1"/>
      <c r="O611" s="1"/>
    </row>
    <row r="612" spans="13:15" ht="12.75" x14ac:dyDescent="0.2">
      <c r="M612" s="2"/>
      <c r="N612" s="1"/>
      <c r="O612" s="1"/>
    </row>
    <row r="613" spans="13:15" ht="12.75" x14ac:dyDescent="0.2">
      <c r="M613" s="2"/>
      <c r="N613" s="1"/>
      <c r="O613" s="1"/>
    </row>
    <row r="614" spans="13:15" ht="12.75" x14ac:dyDescent="0.2">
      <c r="M614" s="2"/>
      <c r="N614" s="1"/>
      <c r="O614" s="1"/>
    </row>
    <row r="615" spans="13:15" ht="12.75" x14ac:dyDescent="0.2">
      <c r="M615" s="2"/>
      <c r="N615" s="1"/>
      <c r="O615" s="1"/>
    </row>
    <row r="616" spans="13:15" ht="12.75" x14ac:dyDescent="0.2">
      <c r="M616" s="2"/>
      <c r="N616" s="1"/>
      <c r="O616" s="1"/>
    </row>
    <row r="617" spans="13:15" ht="12.75" x14ac:dyDescent="0.2">
      <c r="M617" s="2"/>
      <c r="N617" s="1"/>
      <c r="O617" s="1"/>
    </row>
    <row r="618" spans="13:15" ht="12.75" x14ac:dyDescent="0.2">
      <c r="M618" s="2"/>
      <c r="N618" s="1"/>
      <c r="O618" s="1"/>
    </row>
    <row r="619" spans="13:15" ht="12.75" x14ac:dyDescent="0.2">
      <c r="M619" s="2"/>
      <c r="N619" s="1"/>
      <c r="O619" s="1"/>
    </row>
    <row r="620" spans="13:15" ht="12.75" x14ac:dyDescent="0.2">
      <c r="M620" s="2"/>
      <c r="N620" s="1"/>
      <c r="O620" s="1"/>
    </row>
    <row r="621" spans="13:15" ht="12.75" x14ac:dyDescent="0.2">
      <c r="M621" s="2"/>
      <c r="N621" s="1"/>
      <c r="O621" s="1"/>
    </row>
    <row r="622" spans="13:15" ht="12.75" x14ac:dyDescent="0.2">
      <c r="M622" s="2"/>
      <c r="N622" s="1"/>
      <c r="O622" s="1"/>
    </row>
    <row r="623" spans="13:15" ht="12.75" x14ac:dyDescent="0.2">
      <c r="M623" s="2"/>
      <c r="N623" s="1"/>
      <c r="O623" s="1"/>
    </row>
    <row r="624" spans="13:15" ht="12.75" x14ac:dyDescent="0.2">
      <c r="M624" s="2"/>
      <c r="N624" s="1"/>
      <c r="O624" s="1"/>
    </row>
    <row r="625" spans="13:15" ht="12.75" x14ac:dyDescent="0.2">
      <c r="M625" s="2"/>
      <c r="N625" s="1"/>
      <c r="O625" s="1"/>
    </row>
    <row r="626" spans="13:15" ht="12.75" x14ac:dyDescent="0.2">
      <c r="M626" s="2"/>
      <c r="N626" s="1"/>
      <c r="O626" s="1"/>
    </row>
    <row r="627" spans="13:15" ht="12.75" x14ac:dyDescent="0.2">
      <c r="M627" s="2"/>
      <c r="N627" s="1"/>
      <c r="O627" s="1"/>
    </row>
    <row r="628" spans="13:15" ht="12.75" x14ac:dyDescent="0.2">
      <c r="M628" s="2"/>
      <c r="N628" s="1"/>
      <c r="O628" s="1"/>
    </row>
    <row r="629" spans="13:15" ht="12.75" x14ac:dyDescent="0.2">
      <c r="M629" s="2"/>
      <c r="N629" s="1"/>
      <c r="O629" s="1"/>
    </row>
    <row r="630" spans="13:15" ht="12.75" x14ac:dyDescent="0.2">
      <c r="M630" s="2"/>
      <c r="N630" s="1"/>
      <c r="O630" s="1"/>
    </row>
    <row r="631" spans="13:15" ht="12.75" x14ac:dyDescent="0.2">
      <c r="M631" s="2"/>
      <c r="N631" s="1"/>
      <c r="O631" s="1"/>
    </row>
    <row r="632" spans="13:15" ht="12.75" x14ac:dyDescent="0.2">
      <c r="M632" s="2"/>
      <c r="N632" s="1"/>
      <c r="O632" s="1"/>
    </row>
    <row r="633" spans="13:15" ht="12.75" x14ac:dyDescent="0.2">
      <c r="M633" s="2"/>
      <c r="N633" s="1"/>
      <c r="O633" s="1"/>
    </row>
    <row r="634" spans="13:15" ht="12.75" x14ac:dyDescent="0.2">
      <c r="M634" s="2"/>
      <c r="N634" s="1"/>
      <c r="O634" s="1"/>
    </row>
    <row r="635" spans="13:15" ht="12.75" x14ac:dyDescent="0.2">
      <c r="M635" s="2"/>
      <c r="N635" s="1"/>
      <c r="O635" s="1"/>
    </row>
    <row r="636" spans="13:15" ht="12.75" x14ac:dyDescent="0.2">
      <c r="M636" s="2"/>
      <c r="N636" s="1"/>
      <c r="O636" s="1"/>
    </row>
    <row r="637" spans="13:15" ht="12.75" x14ac:dyDescent="0.2">
      <c r="M637" s="2"/>
      <c r="N637" s="1"/>
      <c r="O637" s="1"/>
    </row>
    <row r="638" spans="13:15" ht="12.75" x14ac:dyDescent="0.2">
      <c r="M638" s="2"/>
      <c r="N638" s="1"/>
      <c r="O638" s="1"/>
    </row>
    <row r="639" spans="13:15" ht="12.75" x14ac:dyDescent="0.2">
      <c r="M639" s="2"/>
      <c r="N639" s="1"/>
      <c r="O639" s="1"/>
    </row>
    <row r="640" spans="13:15" ht="12.75" x14ac:dyDescent="0.2">
      <c r="M640" s="2"/>
      <c r="N640" s="1"/>
      <c r="O640" s="1"/>
    </row>
    <row r="641" spans="13:15" ht="12.75" x14ac:dyDescent="0.2">
      <c r="M641" s="2"/>
      <c r="N641" s="1"/>
      <c r="O641" s="1"/>
    </row>
    <row r="642" spans="13:15" ht="12.75" x14ac:dyDescent="0.2">
      <c r="M642" s="2"/>
      <c r="N642" s="1"/>
      <c r="O642" s="1"/>
    </row>
    <row r="643" spans="13:15" ht="12.75" x14ac:dyDescent="0.2">
      <c r="M643" s="2"/>
      <c r="N643" s="1"/>
      <c r="O643" s="1"/>
    </row>
    <row r="644" spans="13:15" ht="12.75" x14ac:dyDescent="0.2">
      <c r="M644" s="2"/>
      <c r="N644" s="1"/>
      <c r="O644" s="1"/>
    </row>
    <row r="645" spans="13:15" ht="12.75" x14ac:dyDescent="0.2">
      <c r="M645" s="2"/>
      <c r="N645" s="1"/>
      <c r="O645" s="1"/>
    </row>
    <row r="646" spans="13:15" ht="12.75" x14ac:dyDescent="0.2">
      <c r="M646" s="2"/>
      <c r="N646" s="1"/>
      <c r="O646" s="1"/>
    </row>
    <row r="647" spans="13:15" ht="12.75" x14ac:dyDescent="0.2">
      <c r="M647" s="2"/>
      <c r="N647" s="1"/>
      <c r="O647" s="1"/>
    </row>
    <row r="648" spans="13:15" ht="12.75" x14ac:dyDescent="0.2">
      <c r="M648" s="2"/>
      <c r="N648" s="1"/>
      <c r="O648" s="1"/>
    </row>
    <row r="649" spans="13:15" ht="12.75" x14ac:dyDescent="0.2">
      <c r="M649" s="2"/>
      <c r="N649" s="1"/>
      <c r="O649" s="1"/>
    </row>
    <row r="650" spans="13:15" ht="12.75" x14ac:dyDescent="0.2">
      <c r="M650" s="2"/>
      <c r="N650" s="1"/>
      <c r="O650" s="1"/>
    </row>
    <row r="651" spans="13:15" ht="12.75" x14ac:dyDescent="0.2">
      <c r="M651" s="2"/>
      <c r="N651" s="1"/>
      <c r="O651" s="1"/>
    </row>
    <row r="652" spans="13:15" ht="12.75" x14ac:dyDescent="0.2">
      <c r="M652" s="2"/>
      <c r="N652" s="1"/>
      <c r="O652" s="1"/>
    </row>
    <row r="653" spans="13:15" ht="12.75" x14ac:dyDescent="0.2">
      <c r="M653" s="2"/>
      <c r="N653" s="1"/>
      <c r="O653" s="1"/>
    </row>
    <row r="654" spans="13:15" ht="12.75" x14ac:dyDescent="0.2">
      <c r="M654" s="2"/>
      <c r="N654" s="1"/>
      <c r="O654" s="1"/>
    </row>
    <row r="655" spans="13:15" ht="12.75" x14ac:dyDescent="0.2">
      <c r="M655" s="2"/>
      <c r="N655" s="1"/>
      <c r="O655" s="1"/>
    </row>
    <row r="656" spans="13:15" ht="12.75" x14ac:dyDescent="0.2">
      <c r="M656" s="2"/>
      <c r="N656" s="1"/>
      <c r="O656" s="1"/>
    </row>
    <row r="657" spans="13:15" ht="12.75" x14ac:dyDescent="0.2">
      <c r="M657" s="2"/>
      <c r="N657" s="1"/>
      <c r="O657" s="1"/>
    </row>
    <row r="658" spans="13:15" ht="12.75" x14ac:dyDescent="0.2">
      <c r="M658" s="2"/>
      <c r="N658" s="1"/>
      <c r="O658" s="1"/>
    </row>
    <row r="659" spans="13:15" ht="12.75" x14ac:dyDescent="0.2">
      <c r="M659" s="2"/>
      <c r="N659" s="1"/>
      <c r="O659" s="1"/>
    </row>
    <row r="660" spans="13:15" ht="12.75" x14ac:dyDescent="0.2">
      <c r="M660" s="2"/>
      <c r="N660" s="1"/>
      <c r="O660" s="1"/>
    </row>
    <row r="661" spans="13:15" ht="12.75" x14ac:dyDescent="0.2">
      <c r="M661" s="2"/>
      <c r="N661" s="1"/>
      <c r="O661" s="1"/>
    </row>
    <row r="662" spans="13:15" ht="12.75" x14ac:dyDescent="0.2">
      <c r="M662" s="2"/>
      <c r="N662" s="1"/>
      <c r="O662" s="1"/>
    </row>
    <row r="663" spans="13:15" ht="12.75" x14ac:dyDescent="0.2">
      <c r="M663" s="2"/>
      <c r="N663" s="1"/>
      <c r="O663" s="1"/>
    </row>
    <row r="664" spans="13:15" ht="12.75" x14ac:dyDescent="0.2">
      <c r="M664" s="2"/>
      <c r="N664" s="1"/>
      <c r="O664" s="1"/>
    </row>
    <row r="665" spans="13:15" ht="12.75" x14ac:dyDescent="0.2">
      <c r="M665" s="2"/>
      <c r="N665" s="1"/>
      <c r="O665" s="1"/>
    </row>
    <row r="666" spans="13:15" ht="12.75" x14ac:dyDescent="0.2">
      <c r="M666" s="2"/>
      <c r="N666" s="1"/>
      <c r="O666" s="1"/>
    </row>
    <row r="667" spans="13:15" ht="12.75" x14ac:dyDescent="0.2">
      <c r="M667" s="2"/>
      <c r="N667" s="1"/>
      <c r="O667" s="1"/>
    </row>
    <row r="668" spans="13:15" ht="12.75" x14ac:dyDescent="0.2">
      <c r="M668" s="2"/>
      <c r="N668" s="1"/>
      <c r="O668" s="1"/>
    </row>
    <row r="669" spans="13:15" ht="12.75" x14ac:dyDescent="0.2">
      <c r="M669" s="2"/>
      <c r="N669" s="1"/>
      <c r="O669" s="1"/>
    </row>
    <row r="670" spans="13:15" ht="12.75" x14ac:dyDescent="0.2">
      <c r="M670" s="2"/>
      <c r="N670" s="1"/>
      <c r="O670" s="1"/>
    </row>
    <row r="671" spans="13:15" ht="12.75" x14ac:dyDescent="0.2">
      <c r="M671" s="2"/>
      <c r="N671" s="1"/>
      <c r="O671" s="1"/>
    </row>
    <row r="672" spans="13:15" ht="12.75" x14ac:dyDescent="0.2">
      <c r="M672" s="2"/>
      <c r="N672" s="1"/>
      <c r="O672" s="1"/>
    </row>
    <row r="673" spans="13:15" ht="12.75" x14ac:dyDescent="0.2">
      <c r="M673" s="2"/>
      <c r="N673" s="1"/>
      <c r="O673" s="1"/>
    </row>
    <row r="674" spans="13:15" ht="12.75" x14ac:dyDescent="0.2">
      <c r="M674" s="2"/>
      <c r="N674" s="1"/>
      <c r="O674" s="1"/>
    </row>
    <row r="675" spans="13:15" ht="12.75" x14ac:dyDescent="0.2">
      <c r="M675" s="2"/>
      <c r="N675" s="1"/>
      <c r="O675" s="1"/>
    </row>
    <row r="676" spans="13:15" ht="12.75" x14ac:dyDescent="0.2">
      <c r="M676" s="2"/>
      <c r="N676" s="1"/>
      <c r="O676" s="1"/>
    </row>
    <row r="677" spans="13:15" ht="12.75" x14ac:dyDescent="0.2">
      <c r="M677" s="2"/>
      <c r="N677" s="1"/>
      <c r="O677" s="1"/>
    </row>
    <row r="678" spans="13:15" ht="12.75" x14ac:dyDescent="0.2">
      <c r="M678" s="2"/>
      <c r="N678" s="1"/>
      <c r="O678" s="1"/>
    </row>
    <row r="679" spans="13:15" ht="12.75" x14ac:dyDescent="0.2">
      <c r="M679" s="2"/>
      <c r="N679" s="1"/>
      <c r="O679" s="1"/>
    </row>
    <row r="680" spans="13:15" ht="12.75" x14ac:dyDescent="0.2">
      <c r="M680" s="2"/>
      <c r="N680" s="1"/>
      <c r="O680" s="1"/>
    </row>
    <row r="681" spans="13:15" ht="12.75" x14ac:dyDescent="0.2">
      <c r="M681" s="2"/>
      <c r="N681" s="1"/>
      <c r="O681" s="1"/>
    </row>
    <row r="682" spans="13:15" ht="12.75" x14ac:dyDescent="0.2">
      <c r="M682" s="2"/>
      <c r="N682" s="1"/>
      <c r="O682" s="1"/>
    </row>
    <row r="683" spans="13:15" ht="12.75" x14ac:dyDescent="0.2">
      <c r="M683" s="2"/>
      <c r="N683" s="1"/>
      <c r="O683" s="1"/>
    </row>
    <row r="684" spans="13:15" ht="12.75" x14ac:dyDescent="0.2">
      <c r="M684" s="2"/>
      <c r="N684" s="1"/>
      <c r="O684" s="1"/>
    </row>
    <row r="685" spans="13:15" ht="12.75" x14ac:dyDescent="0.2">
      <c r="M685" s="2"/>
      <c r="N685" s="1"/>
      <c r="O685" s="1"/>
    </row>
    <row r="686" spans="13:15" ht="12.75" x14ac:dyDescent="0.2">
      <c r="M686" s="2"/>
      <c r="N686" s="1"/>
      <c r="O686" s="1"/>
    </row>
    <row r="687" spans="13:15" ht="12.75" x14ac:dyDescent="0.2">
      <c r="M687" s="2"/>
      <c r="N687" s="1"/>
      <c r="O687" s="1"/>
    </row>
    <row r="688" spans="13:15" ht="12.75" x14ac:dyDescent="0.2">
      <c r="M688" s="2"/>
      <c r="N688" s="1"/>
      <c r="O688" s="1"/>
    </row>
    <row r="689" spans="13:15" ht="12.75" x14ac:dyDescent="0.2">
      <c r="M689" s="2"/>
      <c r="N689" s="1"/>
      <c r="O689" s="1"/>
    </row>
    <row r="690" spans="13:15" ht="12.75" x14ac:dyDescent="0.2">
      <c r="M690" s="2"/>
      <c r="N690" s="1"/>
      <c r="O690" s="1"/>
    </row>
    <row r="691" spans="13:15" ht="12.75" x14ac:dyDescent="0.2">
      <c r="M691" s="2"/>
      <c r="N691" s="1"/>
      <c r="O691" s="1"/>
    </row>
    <row r="692" spans="13:15" ht="12.75" x14ac:dyDescent="0.2">
      <c r="M692" s="2"/>
      <c r="N692" s="1"/>
      <c r="O692" s="1"/>
    </row>
    <row r="693" spans="13:15" ht="12.75" x14ac:dyDescent="0.2">
      <c r="M693" s="2"/>
      <c r="N693" s="1"/>
      <c r="O693" s="1"/>
    </row>
    <row r="694" spans="13:15" ht="12.75" x14ac:dyDescent="0.2">
      <c r="M694" s="2"/>
      <c r="N694" s="1"/>
      <c r="O694" s="1"/>
    </row>
    <row r="695" spans="13:15" ht="12.75" x14ac:dyDescent="0.2">
      <c r="M695" s="2"/>
      <c r="N695" s="1"/>
      <c r="O695" s="1"/>
    </row>
    <row r="696" spans="13:15" ht="12.75" x14ac:dyDescent="0.2">
      <c r="M696" s="2"/>
      <c r="N696" s="1"/>
      <c r="O696" s="1"/>
    </row>
    <row r="697" spans="13:15" ht="12.75" x14ac:dyDescent="0.2">
      <c r="M697" s="2"/>
      <c r="N697" s="1"/>
      <c r="O697" s="1"/>
    </row>
    <row r="698" spans="13:15" ht="12.75" x14ac:dyDescent="0.2">
      <c r="M698" s="2"/>
      <c r="N698" s="1"/>
      <c r="O698" s="1"/>
    </row>
    <row r="699" spans="13:15" ht="12.75" x14ac:dyDescent="0.2">
      <c r="M699" s="2"/>
      <c r="N699" s="1"/>
      <c r="O699" s="1"/>
    </row>
    <row r="700" spans="13:15" ht="12.75" x14ac:dyDescent="0.2">
      <c r="M700" s="2"/>
      <c r="N700" s="1"/>
      <c r="O700" s="1"/>
    </row>
    <row r="701" spans="13:15" ht="12.75" x14ac:dyDescent="0.2">
      <c r="M701" s="2"/>
      <c r="N701" s="1"/>
      <c r="O701" s="1"/>
    </row>
    <row r="702" spans="13:15" ht="12.75" x14ac:dyDescent="0.2">
      <c r="M702" s="2"/>
      <c r="N702" s="1"/>
      <c r="O702" s="1"/>
    </row>
    <row r="703" spans="13:15" ht="12.75" x14ac:dyDescent="0.2">
      <c r="M703" s="2"/>
      <c r="N703" s="1"/>
      <c r="O703" s="1"/>
    </row>
    <row r="704" spans="13:15" ht="12.75" x14ac:dyDescent="0.2">
      <c r="M704" s="2"/>
      <c r="N704" s="1"/>
      <c r="O704" s="1"/>
    </row>
    <row r="705" spans="13:15" ht="12.75" x14ac:dyDescent="0.2">
      <c r="M705" s="2"/>
      <c r="N705" s="1"/>
      <c r="O705" s="1"/>
    </row>
    <row r="706" spans="13:15" ht="12.75" x14ac:dyDescent="0.2">
      <c r="M706" s="2"/>
      <c r="N706" s="1"/>
      <c r="O706" s="1"/>
    </row>
    <row r="707" spans="13:15" ht="12.75" x14ac:dyDescent="0.2">
      <c r="M707" s="2"/>
      <c r="N707" s="1"/>
      <c r="O707" s="1"/>
    </row>
    <row r="708" spans="13:15" ht="12.75" x14ac:dyDescent="0.2">
      <c r="M708" s="2"/>
      <c r="N708" s="1"/>
      <c r="O708" s="1"/>
    </row>
    <row r="709" spans="13:15" ht="12.75" x14ac:dyDescent="0.2">
      <c r="M709" s="2"/>
      <c r="N709" s="1"/>
      <c r="O709" s="1"/>
    </row>
    <row r="710" spans="13:15" ht="12.75" x14ac:dyDescent="0.2">
      <c r="M710" s="2"/>
      <c r="N710" s="1"/>
      <c r="O710" s="1"/>
    </row>
    <row r="711" spans="13:15" ht="12.75" x14ac:dyDescent="0.2">
      <c r="M711" s="2"/>
      <c r="N711" s="1"/>
      <c r="O711" s="1"/>
    </row>
    <row r="712" spans="13:15" ht="12.75" x14ac:dyDescent="0.2">
      <c r="M712" s="2"/>
      <c r="N712" s="1"/>
      <c r="O712" s="1"/>
    </row>
    <row r="713" spans="13:15" ht="12.75" x14ac:dyDescent="0.2">
      <c r="M713" s="2"/>
      <c r="N713" s="1"/>
      <c r="O713" s="1"/>
    </row>
    <row r="714" spans="13:15" ht="12.75" x14ac:dyDescent="0.2">
      <c r="M714" s="2"/>
      <c r="N714" s="1"/>
      <c r="O714" s="1"/>
    </row>
    <row r="715" spans="13:15" ht="12.75" x14ac:dyDescent="0.2">
      <c r="M715" s="2"/>
      <c r="N715" s="1"/>
      <c r="O715" s="1"/>
    </row>
    <row r="716" spans="13:15" ht="12.75" x14ac:dyDescent="0.2">
      <c r="M716" s="2"/>
      <c r="N716" s="1"/>
      <c r="O716" s="1"/>
    </row>
    <row r="717" spans="13:15" ht="12.75" x14ac:dyDescent="0.2">
      <c r="M717" s="2"/>
      <c r="N717" s="1"/>
      <c r="O717" s="1"/>
    </row>
    <row r="718" spans="13:15" ht="12.75" x14ac:dyDescent="0.2">
      <c r="M718" s="2"/>
      <c r="N718" s="1"/>
      <c r="O718" s="1"/>
    </row>
    <row r="719" spans="13:15" ht="12.75" x14ac:dyDescent="0.2">
      <c r="M719" s="2"/>
      <c r="N719" s="1"/>
      <c r="O719" s="1"/>
    </row>
    <row r="720" spans="13:15" ht="12.75" x14ac:dyDescent="0.2">
      <c r="M720" s="2"/>
      <c r="N720" s="1"/>
      <c r="O720" s="1"/>
    </row>
    <row r="721" spans="13:15" ht="12.75" x14ac:dyDescent="0.2">
      <c r="M721" s="2"/>
      <c r="N721" s="1"/>
      <c r="O721" s="1"/>
    </row>
    <row r="722" spans="13:15" ht="12.75" x14ac:dyDescent="0.2">
      <c r="M722" s="2"/>
      <c r="N722" s="1"/>
      <c r="O722" s="1"/>
    </row>
    <row r="723" spans="13:15" ht="12.75" x14ac:dyDescent="0.2">
      <c r="M723" s="2"/>
      <c r="N723" s="1"/>
      <c r="O723" s="1"/>
    </row>
    <row r="724" spans="13:15" ht="12.75" x14ac:dyDescent="0.2">
      <c r="M724" s="2"/>
      <c r="N724" s="1"/>
      <c r="O724" s="1"/>
    </row>
    <row r="725" spans="13:15" ht="12.75" x14ac:dyDescent="0.2">
      <c r="M725" s="2"/>
      <c r="N725" s="1"/>
      <c r="O725" s="1"/>
    </row>
    <row r="726" spans="13:15" ht="12.75" x14ac:dyDescent="0.2">
      <c r="M726" s="2"/>
      <c r="N726" s="1"/>
      <c r="O726" s="1"/>
    </row>
    <row r="727" spans="13:15" ht="12.75" x14ac:dyDescent="0.2">
      <c r="M727" s="2"/>
      <c r="N727" s="1"/>
      <c r="O727" s="1"/>
    </row>
    <row r="728" spans="13:15" ht="12.75" x14ac:dyDescent="0.2">
      <c r="M728" s="2"/>
      <c r="N728" s="1"/>
      <c r="O728" s="1"/>
    </row>
    <row r="729" spans="13:15" ht="12.75" x14ac:dyDescent="0.2">
      <c r="M729" s="2"/>
      <c r="N729" s="1"/>
      <c r="O729" s="1"/>
    </row>
    <row r="730" spans="13:15" ht="12.75" x14ac:dyDescent="0.2">
      <c r="M730" s="2"/>
      <c r="N730" s="1"/>
      <c r="O730" s="1"/>
    </row>
    <row r="731" spans="13:15" ht="12.75" x14ac:dyDescent="0.2">
      <c r="M731" s="2"/>
      <c r="N731" s="1"/>
      <c r="O731" s="1"/>
    </row>
    <row r="732" spans="13:15" ht="12.75" x14ac:dyDescent="0.2">
      <c r="M732" s="2"/>
      <c r="N732" s="1"/>
      <c r="O732" s="1"/>
    </row>
    <row r="733" spans="13:15" ht="12.75" x14ac:dyDescent="0.2">
      <c r="M733" s="2"/>
      <c r="N733" s="1"/>
      <c r="O733" s="1"/>
    </row>
    <row r="734" spans="13:15" ht="12.75" x14ac:dyDescent="0.2">
      <c r="M734" s="2"/>
      <c r="N734" s="1"/>
      <c r="O734" s="1"/>
    </row>
    <row r="735" spans="13:15" ht="12.75" x14ac:dyDescent="0.2">
      <c r="M735" s="2"/>
      <c r="N735" s="1"/>
      <c r="O735" s="1"/>
    </row>
    <row r="736" spans="13:15" ht="12.75" x14ac:dyDescent="0.2">
      <c r="M736" s="2"/>
      <c r="N736" s="1"/>
      <c r="O736" s="1"/>
    </row>
    <row r="737" spans="13:15" ht="12.75" x14ac:dyDescent="0.2">
      <c r="M737" s="2"/>
      <c r="N737" s="1"/>
      <c r="O737" s="1"/>
    </row>
    <row r="738" spans="13:15" ht="12.75" x14ac:dyDescent="0.2">
      <c r="M738" s="2"/>
      <c r="N738" s="1"/>
      <c r="O738" s="1"/>
    </row>
    <row r="739" spans="13:15" ht="12.75" x14ac:dyDescent="0.2">
      <c r="M739" s="2"/>
      <c r="N739" s="1"/>
      <c r="O739" s="1"/>
    </row>
    <row r="740" spans="13:15" ht="12.75" x14ac:dyDescent="0.2">
      <c r="M740" s="2"/>
      <c r="N740" s="1"/>
      <c r="O740" s="1"/>
    </row>
    <row r="741" spans="13:15" ht="12.75" x14ac:dyDescent="0.2">
      <c r="M741" s="2"/>
      <c r="N741" s="1"/>
      <c r="O741" s="1"/>
    </row>
    <row r="742" spans="13:15" ht="12.75" x14ac:dyDescent="0.2">
      <c r="M742" s="2"/>
      <c r="N742" s="1"/>
      <c r="O742" s="1"/>
    </row>
    <row r="743" spans="13:15" ht="12.75" x14ac:dyDescent="0.2">
      <c r="M743" s="2"/>
      <c r="N743" s="1"/>
      <c r="O743" s="1"/>
    </row>
    <row r="744" spans="13:15" ht="12.75" x14ac:dyDescent="0.2">
      <c r="M744" s="2"/>
      <c r="N744" s="1"/>
      <c r="O744" s="1"/>
    </row>
    <row r="745" spans="13:15" ht="12.75" x14ac:dyDescent="0.2">
      <c r="M745" s="2"/>
      <c r="N745" s="1"/>
      <c r="O745" s="1"/>
    </row>
    <row r="746" spans="13:15" ht="12.75" x14ac:dyDescent="0.2">
      <c r="M746" s="2"/>
      <c r="N746" s="1"/>
      <c r="O746" s="1"/>
    </row>
    <row r="747" spans="13:15" ht="12.75" x14ac:dyDescent="0.2">
      <c r="M747" s="2"/>
      <c r="N747" s="1"/>
      <c r="O747" s="1"/>
    </row>
    <row r="748" spans="13:15" ht="12.75" x14ac:dyDescent="0.2">
      <c r="M748" s="2"/>
      <c r="N748" s="1"/>
      <c r="O748" s="1"/>
    </row>
    <row r="749" spans="13:15" ht="12.75" x14ac:dyDescent="0.2">
      <c r="M749" s="2"/>
      <c r="N749" s="1"/>
      <c r="O749" s="1"/>
    </row>
    <row r="750" spans="13:15" ht="12.75" x14ac:dyDescent="0.2">
      <c r="M750" s="2"/>
      <c r="N750" s="1"/>
      <c r="O750" s="1"/>
    </row>
    <row r="751" spans="13:15" ht="12.75" x14ac:dyDescent="0.2">
      <c r="M751" s="2"/>
      <c r="N751" s="1"/>
      <c r="O751" s="1"/>
    </row>
    <row r="752" spans="13:15" ht="12.75" x14ac:dyDescent="0.2">
      <c r="M752" s="2"/>
      <c r="N752" s="1"/>
      <c r="O752" s="1"/>
    </row>
    <row r="753" spans="13:15" ht="12.75" x14ac:dyDescent="0.2">
      <c r="M753" s="2"/>
      <c r="N753" s="1"/>
      <c r="O753" s="1"/>
    </row>
    <row r="754" spans="13:15" ht="12.75" x14ac:dyDescent="0.2">
      <c r="M754" s="2"/>
      <c r="N754" s="1"/>
      <c r="O754" s="1"/>
    </row>
    <row r="755" spans="13:15" ht="12.75" x14ac:dyDescent="0.2">
      <c r="M755" s="2"/>
      <c r="N755" s="1"/>
      <c r="O755" s="1"/>
    </row>
    <row r="756" spans="13:15" ht="12.75" x14ac:dyDescent="0.2">
      <c r="M756" s="2"/>
      <c r="N756" s="1"/>
      <c r="O756" s="1"/>
    </row>
    <row r="757" spans="13:15" ht="12.75" x14ac:dyDescent="0.2">
      <c r="M757" s="2"/>
      <c r="N757" s="1"/>
      <c r="O757" s="1"/>
    </row>
    <row r="758" spans="13:15" ht="12.75" x14ac:dyDescent="0.2">
      <c r="M758" s="2"/>
      <c r="N758" s="1"/>
      <c r="O758" s="1"/>
    </row>
    <row r="759" spans="13:15" ht="12.75" x14ac:dyDescent="0.2">
      <c r="M759" s="2"/>
      <c r="N759" s="1"/>
      <c r="O759" s="1"/>
    </row>
    <row r="760" spans="13:15" ht="12.75" x14ac:dyDescent="0.2">
      <c r="M760" s="2"/>
      <c r="N760" s="1"/>
      <c r="O760" s="1"/>
    </row>
    <row r="761" spans="13:15" ht="12.75" x14ac:dyDescent="0.2">
      <c r="M761" s="2"/>
      <c r="N761" s="1"/>
      <c r="O761" s="1"/>
    </row>
    <row r="762" spans="13:15" ht="12.75" x14ac:dyDescent="0.2">
      <c r="M762" s="2"/>
      <c r="N762" s="1"/>
      <c r="O762" s="1"/>
    </row>
    <row r="763" spans="13:15" ht="12.75" x14ac:dyDescent="0.2">
      <c r="M763" s="2"/>
      <c r="N763" s="1"/>
      <c r="O763" s="1"/>
    </row>
    <row r="764" spans="13:15" ht="12.75" x14ac:dyDescent="0.2">
      <c r="M764" s="2"/>
      <c r="N764" s="1"/>
      <c r="O764" s="1"/>
    </row>
    <row r="765" spans="13:15" ht="12.75" x14ac:dyDescent="0.2">
      <c r="M765" s="2"/>
      <c r="N765" s="1"/>
      <c r="O765" s="1"/>
    </row>
    <row r="766" spans="13:15" ht="12.75" x14ac:dyDescent="0.2">
      <c r="M766" s="2"/>
      <c r="N766" s="1"/>
      <c r="O766" s="1"/>
    </row>
    <row r="767" spans="13:15" ht="12.75" x14ac:dyDescent="0.2">
      <c r="M767" s="2"/>
      <c r="N767" s="1"/>
      <c r="O767" s="1"/>
    </row>
    <row r="768" spans="13:15" ht="12.75" x14ac:dyDescent="0.2">
      <c r="M768" s="2"/>
      <c r="N768" s="1"/>
      <c r="O768" s="1"/>
    </row>
    <row r="769" spans="13:15" ht="12.75" x14ac:dyDescent="0.2">
      <c r="M769" s="2"/>
      <c r="N769" s="1"/>
      <c r="O769" s="1"/>
    </row>
    <row r="770" spans="13:15" ht="12.75" x14ac:dyDescent="0.2">
      <c r="M770" s="2"/>
      <c r="N770" s="1"/>
      <c r="O770" s="1"/>
    </row>
    <row r="771" spans="13:15" ht="12.75" x14ac:dyDescent="0.2">
      <c r="M771" s="2"/>
      <c r="N771" s="1"/>
      <c r="O771" s="1"/>
    </row>
    <row r="772" spans="13:15" ht="12.75" x14ac:dyDescent="0.2">
      <c r="M772" s="2"/>
      <c r="N772" s="1"/>
      <c r="O772" s="1"/>
    </row>
    <row r="773" spans="13:15" ht="12.75" x14ac:dyDescent="0.2">
      <c r="M773" s="2"/>
      <c r="N773" s="1"/>
      <c r="O773" s="1"/>
    </row>
    <row r="774" spans="13:15" ht="12.75" x14ac:dyDescent="0.2">
      <c r="M774" s="2"/>
      <c r="N774" s="1"/>
      <c r="O774" s="1"/>
    </row>
    <row r="775" spans="13:15" ht="12.75" x14ac:dyDescent="0.2">
      <c r="M775" s="2"/>
      <c r="N775" s="1"/>
      <c r="O775" s="1"/>
    </row>
    <row r="776" spans="13:15" ht="12.75" x14ac:dyDescent="0.2">
      <c r="M776" s="2"/>
      <c r="N776" s="1"/>
      <c r="O776" s="1"/>
    </row>
    <row r="777" spans="13:15" ht="12.75" x14ac:dyDescent="0.2">
      <c r="M777" s="2"/>
      <c r="N777" s="1"/>
      <c r="O777" s="1"/>
    </row>
    <row r="778" spans="13:15" ht="12.75" x14ac:dyDescent="0.2">
      <c r="M778" s="2"/>
      <c r="N778" s="1"/>
      <c r="O778" s="1"/>
    </row>
    <row r="779" spans="13:15" ht="12.75" x14ac:dyDescent="0.2">
      <c r="M779" s="2"/>
      <c r="N779" s="1"/>
      <c r="O779" s="1"/>
    </row>
    <row r="780" spans="13:15" ht="12.75" x14ac:dyDescent="0.2">
      <c r="M780" s="2"/>
      <c r="N780" s="1"/>
      <c r="O780" s="1"/>
    </row>
    <row r="781" spans="13:15" ht="12.75" x14ac:dyDescent="0.2">
      <c r="M781" s="2"/>
      <c r="N781" s="1"/>
      <c r="O781" s="1"/>
    </row>
    <row r="782" spans="13:15" ht="12.75" x14ac:dyDescent="0.2">
      <c r="M782" s="2"/>
      <c r="N782" s="1"/>
      <c r="O782" s="1"/>
    </row>
    <row r="783" spans="13:15" ht="12.75" x14ac:dyDescent="0.2">
      <c r="M783" s="2"/>
      <c r="N783" s="1"/>
      <c r="O783" s="1"/>
    </row>
    <row r="784" spans="13:15" ht="12.75" x14ac:dyDescent="0.2">
      <c r="M784" s="2"/>
      <c r="N784" s="1"/>
      <c r="O784" s="1"/>
    </row>
    <row r="785" spans="13:15" ht="12.75" x14ac:dyDescent="0.2">
      <c r="M785" s="2"/>
      <c r="N785" s="1"/>
      <c r="O785" s="1"/>
    </row>
    <row r="786" spans="13:15" ht="12.75" x14ac:dyDescent="0.2">
      <c r="M786" s="2"/>
      <c r="N786" s="1"/>
      <c r="O786" s="1"/>
    </row>
    <row r="787" spans="13:15" ht="12.75" x14ac:dyDescent="0.2">
      <c r="M787" s="2"/>
      <c r="N787" s="1"/>
      <c r="O787" s="1"/>
    </row>
    <row r="788" spans="13:15" ht="12.75" x14ac:dyDescent="0.2">
      <c r="M788" s="2"/>
      <c r="N788" s="1"/>
      <c r="O788" s="1"/>
    </row>
    <row r="789" spans="13:15" ht="12.75" x14ac:dyDescent="0.2">
      <c r="M789" s="2"/>
      <c r="N789" s="1"/>
      <c r="O789" s="1"/>
    </row>
    <row r="790" spans="13:15" ht="12.75" x14ac:dyDescent="0.2">
      <c r="M790" s="2"/>
      <c r="N790" s="1"/>
      <c r="O790" s="1"/>
    </row>
    <row r="791" spans="13:15" ht="12.75" x14ac:dyDescent="0.2">
      <c r="M791" s="2"/>
      <c r="N791" s="1"/>
      <c r="O791" s="1"/>
    </row>
    <row r="792" spans="13:15" ht="12.75" x14ac:dyDescent="0.2">
      <c r="M792" s="2"/>
      <c r="N792" s="1"/>
      <c r="O792" s="1"/>
    </row>
    <row r="793" spans="13:15" ht="12.75" x14ac:dyDescent="0.2">
      <c r="M793" s="2"/>
      <c r="N793" s="1"/>
      <c r="O793" s="1"/>
    </row>
    <row r="794" spans="13:15" ht="12.75" x14ac:dyDescent="0.2">
      <c r="M794" s="2"/>
      <c r="N794" s="1"/>
      <c r="O794" s="1"/>
    </row>
    <row r="795" spans="13:15" ht="12.75" x14ac:dyDescent="0.2">
      <c r="M795" s="2"/>
      <c r="N795" s="1"/>
      <c r="O795" s="1"/>
    </row>
    <row r="796" spans="13:15" ht="12.75" x14ac:dyDescent="0.2">
      <c r="M796" s="2"/>
      <c r="N796" s="1"/>
      <c r="O796" s="1"/>
    </row>
    <row r="797" spans="13:15" ht="12.75" x14ac:dyDescent="0.2">
      <c r="M797" s="2"/>
      <c r="N797" s="1"/>
      <c r="O797" s="1"/>
    </row>
    <row r="798" spans="13:15" ht="12.75" x14ac:dyDescent="0.2">
      <c r="M798" s="2"/>
      <c r="N798" s="1"/>
      <c r="O798" s="1"/>
    </row>
    <row r="799" spans="13:15" ht="12.75" x14ac:dyDescent="0.2">
      <c r="M799" s="2"/>
      <c r="N799" s="1"/>
      <c r="O799" s="1"/>
    </row>
    <row r="800" spans="13:15" ht="12.75" x14ac:dyDescent="0.2">
      <c r="M800" s="2"/>
      <c r="N800" s="1"/>
      <c r="O800" s="1"/>
    </row>
    <row r="801" spans="13:15" ht="12.75" x14ac:dyDescent="0.2">
      <c r="M801" s="2"/>
      <c r="N801" s="1"/>
      <c r="O801" s="1"/>
    </row>
    <row r="802" spans="13:15" ht="12.75" x14ac:dyDescent="0.2">
      <c r="M802" s="2"/>
      <c r="N802" s="1"/>
      <c r="O802" s="1"/>
    </row>
    <row r="803" spans="13:15" ht="12.75" x14ac:dyDescent="0.2">
      <c r="M803" s="2"/>
      <c r="N803" s="1"/>
      <c r="O803" s="1"/>
    </row>
    <row r="804" spans="13:15" ht="12.75" x14ac:dyDescent="0.2">
      <c r="M804" s="2"/>
      <c r="N804" s="1"/>
      <c r="O804" s="1"/>
    </row>
    <row r="805" spans="13:15" ht="12.75" x14ac:dyDescent="0.2">
      <c r="M805" s="2"/>
      <c r="N805" s="1"/>
      <c r="O805" s="1"/>
    </row>
    <row r="806" spans="13:15" ht="12.75" x14ac:dyDescent="0.2">
      <c r="M806" s="2"/>
      <c r="N806" s="1"/>
      <c r="O806" s="1"/>
    </row>
    <row r="807" spans="13:15" ht="12.75" x14ac:dyDescent="0.2">
      <c r="M807" s="2"/>
      <c r="N807" s="1"/>
      <c r="O807" s="1"/>
    </row>
    <row r="808" spans="13:15" ht="12.75" x14ac:dyDescent="0.2">
      <c r="M808" s="2"/>
      <c r="N808" s="1"/>
      <c r="O808" s="1"/>
    </row>
    <row r="809" spans="13:15" ht="12.75" x14ac:dyDescent="0.2">
      <c r="M809" s="2"/>
      <c r="N809" s="1"/>
      <c r="O809" s="1"/>
    </row>
    <row r="810" spans="13:15" ht="12.75" x14ac:dyDescent="0.2">
      <c r="M810" s="2"/>
      <c r="N810" s="1"/>
      <c r="O810" s="1"/>
    </row>
    <row r="811" spans="13:15" ht="12.75" x14ac:dyDescent="0.2">
      <c r="M811" s="2"/>
      <c r="N811" s="1"/>
      <c r="O811" s="1"/>
    </row>
    <row r="812" spans="13:15" ht="12.75" x14ac:dyDescent="0.2">
      <c r="M812" s="2"/>
      <c r="N812" s="1"/>
      <c r="O812" s="1"/>
    </row>
    <row r="813" spans="13:15" ht="12.75" x14ac:dyDescent="0.2">
      <c r="M813" s="2"/>
      <c r="N813" s="1"/>
      <c r="O813" s="1"/>
    </row>
    <row r="814" spans="13:15" ht="12.75" x14ac:dyDescent="0.2">
      <c r="M814" s="2"/>
      <c r="N814" s="1"/>
      <c r="O814" s="1"/>
    </row>
    <row r="815" spans="13:15" ht="12.75" x14ac:dyDescent="0.2">
      <c r="M815" s="2"/>
      <c r="N815" s="1"/>
      <c r="O815" s="1"/>
    </row>
    <row r="816" spans="13:15" ht="12.75" x14ac:dyDescent="0.2">
      <c r="M816" s="2"/>
      <c r="N816" s="1"/>
      <c r="O816" s="1"/>
    </row>
    <row r="817" spans="13:15" ht="12.75" x14ac:dyDescent="0.2">
      <c r="M817" s="2"/>
      <c r="N817" s="1"/>
      <c r="O817" s="1"/>
    </row>
    <row r="818" spans="13:15" ht="12.75" x14ac:dyDescent="0.2">
      <c r="M818" s="2"/>
      <c r="N818" s="1"/>
      <c r="O818" s="1"/>
    </row>
    <row r="819" spans="13:15" ht="12.75" x14ac:dyDescent="0.2">
      <c r="M819" s="2"/>
      <c r="N819" s="1"/>
      <c r="O819" s="1"/>
    </row>
    <row r="820" spans="13:15" ht="12.75" x14ac:dyDescent="0.2">
      <c r="M820" s="2"/>
      <c r="N820" s="1"/>
      <c r="O820" s="1"/>
    </row>
    <row r="821" spans="13:15" ht="12.75" x14ac:dyDescent="0.2">
      <c r="M821" s="2"/>
      <c r="N821" s="1"/>
      <c r="O821" s="1"/>
    </row>
    <row r="822" spans="13:15" ht="12.75" x14ac:dyDescent="0.2">
      <c r="M822" s="2"/>
      <c r="N822" s="1"/>
      <c r="O822" s="1"/>
    </row>
    <row r="823" spans="13:15" ht="12.75" x14ac:dyDescent="0.2">
      <c r="M823" s="2"/>
      <c r="N823" s="1"/>
      <c r="O823" s="1"/>
    </row>
    <row r="824" spans="13:15" ht="12.75" x14ac:dyDescent="0.2">
      <c r="M824" s="2"/>
      <c r="N824" s="1"/>
      <c r="O824" s="1"/>
    </row>
    <row r="825" spans="13:15" ht="12.75" x14ac:dyDescent="0.2">
      <c r="M825" s="2"/>
      <c r="N825" s="1"/>
      <c r="O825" s="1"/>
    </row>
    <row r="826" spans="13:15" ht="12.75" x14ac:dyDescent="0.2">
      <c r="M826" s="2"/>
      <c r="N826" s="1"/>
      <c r="O826" s="1"/>
    </row>
    <row r="827" spans="13:15" ht="12.75" x14ac:dyDescent="0.2">
      <c r="M827" s="2"/>
      <c r="N827" s="1"/>
      <c r="O827" s="1"/>
    </row>
    <row r="828" spans="13:15" ht="12.75" x14ac:dyDescent="0.2">
      <c r="M828" s="2"/>
      <c r="N828" s="1"/>
      <c r="O828" s="1"/>
    </row>
    <row r="829" spans="13:15" ht="12.75" x14ac:dyDescent="0.2">
      <c r="M829" s="2"/>
      <c r="N829" s="1"/>
      <c r="O829" s="1"/>
    </row>
    <row r="830" spans="13:15" ht="12.75" x14ac:dyDescent="0.2">
      <c r="M830" s="2"/>
      <c r="N830" s="1"/>
      <c r="O830" s="1"/>
    </row>
    <row r="831" spans="13:15" ht="12.75" x14ac:dyDescent="0.2">
      <c r="M831" s="2"/>
      <c r="N831" s="1"/>
      <c r="O831" s="1"/>
    </row>
    <row r="832" spans="13:15" ht="12.75" x14ac:dyDescent="0.2">
      <c r="M832" s="2"/>
      <c r="N832" s="1"/>
      <c r="O832" s="1"/>
    </row>
    <row r="833" spans="13:15" ht="12.75" x14ac:dyDescent="0.2">
      <c r="M833" s="2"/>
      <c r="N833" s="1"/>
      <c r="O833" s="1"/>
    </row>
    <row r="834" spans="13:15" ht="12.75" x14ac:dyDescent="0.2">
      <c r="M834" s="2"/>
      <c r="N834" s="1"/>
      <c r="O834" s="1"/>
    </row>
    <row r="835" spans="13:15" ht="12.75" x14ac:dyDescent="0.2">
      <c r="M835" s="2"/>
      <c r="N835" s="1"/>
      <c r="O835" s="1"/>
    </row>
    <row r="836" spans="13:15" ht="12.75" x14ac:dyDescent="0.2">
      <c r="M836" s="2"/>
      <c r="N836" s="1"/>
      <c r="O836" s="1"/>
    </row>
    <row r="837" spans="13:15" ht="12.75" x14ac:dyDescent="0.2">
      <c r="M837" s="2"/>
      <c r="N837" s="1"/>
      <c r="O837" s="1"/>
    </row>
    <row r="838" spans="13:15" ht="12.75" x14ac:dyDescent="0.2">
      <c r="M838" s="2"/>
      <c r="N838" s="1"/>
      <c r="O838" s="1"/>
    </row>
    <row r="839" spans="13:15" ht="12.75" x14ac:dyDescent="0.2">
      <c r="M839" s="2"/>
      <c r="N839" s="1"/>
      <c r="O839" s="1"/>
    </row>
    <row r="840" spans="13:15" ht="12.75" x14ac:dyDescent="0.2">
      <c r="M840" s="2"/>
      <c r="N840" s="1"/>
      <c r="O840" s="1"/>
    </row>
    <row r="841" spans="13:15" ht="12.75" x14ac:dyDescent="0.2">
      <c r="M841" s="2"/>
      <c r="N841" s="1"/>
      <c r="O841" s="1"/>
    </row>
    <row r="842" spans="13:15" ht="12.75" x14ac:dyDescent="0.2">
      <c r="M842" s="2"/>
      <c r="N842" s="1"/>
      <c r="O842" s="1"/>
    </row>
    <row r="843" spans="13:15" ht="12.75" x14ac:dyDescent="0.2">
      <c r="M843" s="2"/>
      <c r="N843" s="1"/>
      <c r="O843" s="1"/>
    </row>
    <row r="844" spans="13:15" ht="12.75" x14ac:dyDescent="0.2">
      <c r="M844" s="2"/>
      <c r="N844" s="1"/>
      <c r="O844" s="1"/>
    </row>
    <row r="845" spans="13:15" ht="12.75" x14ac:dyDescent="0.2">
      <c r="M845" s="2"/>
      <c r="N845" s="1"/>
      <c r="O845" s="1"/>
    </row>
    <row r="846" spans="13:15" ht="12.75" x14ac:dyDescent="0.2">
      <c r="M846" s="2"/>
      <c r="N846" s="1"/>
      <c r="O846" s="1"/>
    </row>
    <row r="847" spans="13:15" ht="12.75" x14ac:dyDescent="0.2">
      <c r="M847" s="2"/>
      <c r="N847" s="1"/>
      <c r="O847" s="1"/>
    </row>
    <row r="848" spans="13:15" ht="12.75" x14ac:dyDescent="0.2">
      <c r="M848" s="2"/>
      <c r="N848" s="1"/>
      <c r="O848" s="1"/>
    </row>
    <row r="849" spans="13:15" ht="12.75" x14ac:dyDescent="0.2">
      <c r="M849" s="2"/>
      <c r="N849" s="1"/>
      <c r="O849" s="1"/>
    </row>
    <row r="850" spans="13:15" ht="12.75" x14ac:dyDescent="0.2">
      <c r="M850" s="2"/>
      <c r="N850" s="1"/>
      <c r="O850" s="1"/>
    </row>
    <row r="851" spans="13:15" ht="12.75" x14ac:dyDescent="0.2">
      <c r="M851" s="2"/>
      <c r="N851" s="1"/>
      <c r="O851" s="1"/>
    </row>
    <row r="852" spans="13:15" ht="12.75" x14ac:dyDescent="0.2">
      <c r="M852" s="2"/>
      <c r="N852" s="1"/>
      <c r="O852" s="1"/>
    </row>
    <row r="853" spans="13:15" ht="12.75" x14ac:dyDescent="0.2">
      <c r="M853" s="2"/>
      <c r="N853" s="1"/>
      <c r="O853" s="1"/>
    </row>
    <row r="854" spans="13:15" ht="12.75" x14ac:dyDescent="0.2">
      <c r="M854" s="2"/>
      <c r="N854" s="1"/>
      <c r="O854" s="1"/>
    </row>
    <row r="855" spans="13:15" ht="12.75" x14ac:dyDescent="0.2">
      <c r="M855" s="2"/>
      <c r="N855" s="1"/>
      <c r="O855" s="1"/>
    </row>
    <row r="856" spans="13:15" ht="12.75" x14ac:dyDescent="0.2">
      <c r="M856" s="2"/>
      <c r="N856" s="1"/>
      <c r="O856" s="1"/>
    </row>
    <row r="857" spans="13:15" ht="12.75" x14ac:dyDescent="0.2">
      <c r="M857" s="2"/>
      <c r="N857" s="1"/>
      <c r="O857" s="1"/>
    </row>
    <row r="858" spans="13:15" ht="12.75" x14ac:dyDescent="0.2">
      <c r="M858" s="2"/>
      <c r="N858" s="1"/>
      <c r="O858" s="1"/>
    </row>
    <row r="859" spans="13:15" ht="12.75" x14ac:dyDescent="0.2">
      <c r="M859" s="2"/>
      <c r="N859" s="1"/>
      <c r="O859" s="1"/>
    </row>
    <row r="860" spans="13:15" ht="12.75" x14ac:dyDescent="0.2">
      <c r="M860" s="2"/>
      <c r="N860" s="1"/>
      <c r="O860" s="1"/>
    </row>
    <row r="861" spans="13:15" ht="12.75" x14ac:dyDescent="0.2">
      <c r="M861" s="2"/>
      <c r="N861" s="1"/>
      <c r="O861" s="1"/>
    </row>
    <row r="862" spans="13:15" ht="12.75" x14ac:dyDescent="0.2">
      <c r="M862" s="2"/>
      <c r="N862" s="1"/>
      <c r="O862" s="1"/>
    </row>
    <row r="863" spans="13:15" ht="12.75" x14ac:dyDescent="0.2">
      <c r="M863" s="2"/>
      <c r="N863" s="1"/>
      <c r="O863" s="1"/>
    </row>
    <row r="864" spans="13:15" ht="12.75" x14ac:dyDescent="0.2">
      <c r="M864" s="2"/>
      <c r="N864" s="1"/>
      <c r="O864" s="1"/>
    </row>
    <row r="865" spans="13:15" ht="12.75" x14ac:dyDescent="0.2">
      <c r="M865" s="2"/>
      <c r="N865" s="1"/>
      <c r="O865" s="1"/>
    </row>
    <row r="866" spans="13:15" ht="12.75" x14ac:dyDescent="0.2">
      <c r="M866" s="2"/>
      <c r="N866" s="1"/>
      <c r="O866" s="1"/>
    </row>
    <row r="867" spans="13:15" ht="12.75" x14ac:dyDescent="0.2">
      <c r="M867" s="2"/>
      <c r="N867" s="1"/>
      <c r="O867" s="1"/>
    </row>
    <row r="868" spans="13:15" ht="12.75" x14ac:dyDescent="0.2">
      <c r="M868" s="2"/>
      <c r="N868" s="1"/>
      <c r="O868" s="1"/>
    </row>
    <row r="869" spans="13:15" ht="12.75" x14ac:dyDescent="0.2">
      <c r="M869" s="2"/>
      <c r="N869" s="1"/>
      <c r="O869" s="1"/>
    </row>
    <row r="870" spans="13:15" ht="12.75" x14ac:dyDescent="0.2">
      <c r="M870" s="2"/>
      <c r="N870" s="1"/>
      <c r="O870" s="1"/>
    </row>
    <row r="871" spans="13:15" ht="12.75" x14ac:dyDescent="0.2">
      <c r="M871" s="2"/>
      <c r="N871" s="1"/>
      <c r="O871" s="1"/>
    </row>
    <row r="872" spans="13:15" ht="12.75" x14ac:dyDescent="0.2">
      <c r="M872" s="2"/>
      <c r="N872" s="1"/>
      <c r="O872" s="1"/>
    </row>
    <row r="873" spans="13:15" ht="12.75" x14ac:dyDescent="0.2">
      <c r="M873" s="2"/>
      <c r="N873" s="1"/>
      <c r="O873" s="1"/>
    </row>
    <row r="874" spans="13:15" ht="12.75" x14ac:dyDescent="0.2">
      <c r="M874" s="2"/>
      <c r="N874" s="1"/>
      <c r="O874" s="1"/>
    </row>
    <row r="875" spans="13:15" ht="12.75" x14ac:dyDescent="0.2">
      <c r="M875" s="2"/>
      <c r="N875" s="1"/>
      <c r="O875" s="1"/>
    </row>
    <row r="876" spans="13:15" ht="12.75" x14ac:dyDescent="0.2">
      <c r="M876" s="2"/>
      <c r="N876" s="1"/>
      <c r="O876" s="1"/>
    </row>
    <row r="877" spans="13:15" ht="12.75" x14ac:dyDescent="0.2">
      <c r="M877" s="2"/>
      <c r="N877" s="1"/>
      <c r="O877" s="1"/>
    </row>
    <row r="878" spans="13:15" ht="12.75" x14ac:dyDescent="0.2">
      <c r="M878" s="2"/>
      <c r="N878" s="1"/>
      <c r="O878" s="1"/>
    </row>
    <row r="879" spans="13:15" ht="12.75" x14ac:dyDescent="0.2">
      <c r="M879" s="2"/>
      <c r="N879" s="1"/>
      <c r="O879" s="1"/>
    </row>
    <row r="880" spans="13:15" ht="12.75" x14ac:dyDescent="0.2">
      <c r="M880" s="2"/>
      <c r="N880" s="1"/>
      <c r="O880" s="1"/>
    </row>
    <row r="881" spans="13:15" ht="12.75" x14ac:dyDescent="0.2">
      <c r="M881" s="2"/>
      <c r="N881" s="1"/>
      <c r="O881" s="1"/>
    </row>
    <row r="882" spans="13:15" ht="12.75" x14ac:dyDescent="0.2">
      <c r="M882" s="2"/>
      <c r="N882" s="1"/>
      <c r="O882" s="1"/>
    </row>
    <row r="883" spans="13:15" ht="12.75" x14ac:dyDescent="0.2">
      <c r="M883" s="2"/>
      <c r="N883" s="1"/>
      <c r="O883" s="1"/>
    </row>
    <row r="884" spans="13:15" ht="12.75" x14ac:dyDescent="0.2">
      <c r="M884" s="2"/>
      <c r="N884" s="1"/>
      <c r="O884" s="1"/>
    </row>
    <row r="885" spans="13:15" ht="12.75" x14ac:dyDescent="0.2">
      <c r="M885" s="2"/>
      <c r="N885" s="1"/>
      <c r="O885" s="1"/>
    </row>
    <row r="886" spans="13:15" ht="12.75" x14ac:dyDescent="0.2">
      <c r="M886" s="2"/>
      <c r="N886" s="1"/>
      <c r="O886" s="1"/>
    </row>
    <row r="887" spans="13:15" ht="12.75" x14ac:dyDescent="0.2">
      <c r="M887" s="2"/>
      <c r="N887" s="1"/>
      <c r="O887" s="1"/>
    </row>
    <row r="888" spans="13:15" ht="12.75" x14ac:dyDescent="0.2">
      <c r="M888" s="2"/>
      <c r="N888" s="1"/>
      <c r="O888" s="1"/>
    </row>
    <row r="889" spans="13:15" ht="12.75" x14ac:dyDescent="0.2">
      <c r="M889" s="2"/>
      <c r="N889" s="1"/>
      <c r="O889" s="1"/>
    </row>
    <row r="890" spans="13:15" ht="12.75" x14ac:dyDescent="0.2">
      <c r="M890" s="2"/>
      <c r="N890" s="1"/>
      <c r="O890" s="1"/>
    </row>
    <row r="891" spans="13:15" ht="12.75" x14ac:dyDescent="0.2">
      <c r="M891" s="2"/>
      <c r="N891" s="1"/>
      <c r="O891" s="1"/>
    </row>
    <row r="892" spans="13:15" ht="12.75" x14ac:dyDescent="0.2">
      <c r="M892" s="2"/>
      <c r="N892" s="1"/>
      <c r="O892" s="1"/>
    </row>
    <row r="893" spans="13:15" ht="12.75" x14ac:dyDescent="0.2">
      <c r="M893" s="2"/>
      <c r="N893" s="1"/>
      <c r="O893" s="1"/>
    </row>
    <row r="894" spans="13:15" ht="12.75" x14ac:dyDescent="0.2">
      <c r="M894" s="2"/>
      <c r="N894" s="1"/>
      <c r="O894" s="1"/>
    </row>
    <row r="895" spans="13:15" ht="12.75" x14ac:dyDescent="0.2">
      <c r="M895" s="2"/>
      <c r="N895" s="1"/>
      <c r="O895" s="1"/>
    </row>
    <row r="896" spans="13:15" ht="12.75" x14ac:dyDescent="0.2">
      <c r="M896" s="2"/>
      <c r="N896" s="1"/>
      <c r="O896" s="1"/>
    </row>
    <row r="897" spans="13:15" ht="12.75" x14ac:dyDescent="0.2">
      <c r="M897" s="2"/>
      <c r="N897" s="1"/>
      <c r="O897" s="1"/>
    </row>
    <row r="898" spans="13:15" ht="12.75" x14ac:dyDescent="0.2">
      <c r="M898" s="2"/>
      <c r="N898" s="1"/>
      <c r="O898" s="1"/>
    </row>
    <row r="899" spans="13:15" ht="12.75" x14ac:dyDescent="0.2">
      <c r="M899" s="2"/>
      <c r="N899" s="1"/>
      <c r="O899" s="1"/>
    </row>
    <row r="900" spans="13:15" ht="12.75" x14ac:dyDescent="0.2">
      <c r="M900" s="2"/>
      <c r="N900" s="1"/>
      <c r="O900" s="1"/>
    </row>
    <row r="901" spans="13:15" ht="12.75" x14ac:dyDescent="0.2">
      <c r="M901" s="2"/>
      <c r="N901" s="1"/>
      <c r="O901" s="1"/>
    </row>
    <row r="902" spans="13:15" ht="12.75" x14ac:dyDescent="0.2">
      <c r="M902" s="2"/>
      <c r="N902" s="1"/>
      <c r="O902" s="1"/>
    </row>
    <row r="903" spans="13:15" ht="12.75" x14ac:dyDescent="0.2">
      <c r="M903" s="2"/>
      <c r="N903" s="1"/>
      <c r="O903" s="1"/>
    </row>
    <row r="904" spans="13:15" ht="12.75" x14ac:dyDescent="0.2">
      <c r="M904" s="2"/>
      <c r="N904" s="1"/>
      <c r="O904" s="1"/>
    </row>
    <row r="905" spans="13:15" ht="12.75" x14ac:dyDescent="0.2">
      <c r="M905" s="2"/>
      <c r="N905" s="1"/>
      <c r="O905" s="1"/>
    </row>
    <row r="906" spans="13:15" ht="12.75" x14ac:dyDescent="0.2">
      <c r="M906" s="2"/>
      <c r="N906" s="1"/>
      <c r="O906" s="1"/>
    </row>
    <row r="907" spans="13:15" ht="12.75" x14ac:dyDescent="0.2">
      <c r="M907" s="2"/>
      <c r="N907" s="1"/>
      <c r="O907" s="1"/>
    </row>
    <row r="908" spans="13:15" ht="12.75" x14ac:dyDescent="0.2">
      <c r="M908" s="2"/>
      <c r="N908" s="1"/>
      <c r="O908" s="1"/>
    </row>
    <row r="909" spans="13:15" ht="12.75" x14ac:dyDescent="0.2">
      <c r="M909" s="2"/>
      <c r="N909" s="1"/>
      <c r="O909" s="1"/>
    </row>
    <row r="910" spans="13:15" ht="12.75" x14ac:dyDescent="0.2">
      <c r="M910" s="2"/>
      <c r="N910" s="1"/>
      <c r="O910" s="1"/>
    </row>
    <row r="911" spans="13:15" ht="12.75" x14ac:dyDescent="0.2">
      <c r="M911" s="2"/>
      <c r="N911" s="1"/>
      <c r="O911" s="1"/>
    </row>
    <row r="912" spans="13:15" ht="12.75" x14ac:dyDescent="0.2">
      <c r="M912" s="2"/>
      <c r="N912" s="1"/>
      <c r="O912" s="1"/>
    </row>
    <row r="913" spans="13:15" ht="12.75" x14ac:dyDescent="0.2">
      <c r="M913" s="2"/>
      <c r="N913" s="1"/>
      <c r="O913" s="1"/>
    </row>
    <row r="914" spans="13:15" ht="12.75" x14ac:dyDescent="0.2">
      <c r="M914" s="2"/>
      <c r="N914" s="1"/>
      <c r="O914" s="1"/>
    </row>
    <row r="915" spans="13:15" ht="12.75" x14ac:dyDescent="0.2">
      <c r="M915" s="2"/>
      <c r="N915" s="1"/>
      <c r="O915" s="1"/>
    </row>
    <row r="916" spans="13:15" ht="12.75" x14ac:dyDescent="0.2">
      <c r="M916" s="2"/>
      <c r="N916" s="1"/>
      <c r="O916" s="1"/>
    </row>
    <row r="917" spans="13:15" ht="12.75" x14ac:dyDescent="0.2">
      <c r="M917" s="2"/>
      <c r="N917" s="1"/>
      <c r="O917" s="1"/>
    </row>
    <row r="918" spans="13:15" ht="12.75" x14ac:dyDescent="0.2">
      <c r="M918" s="2"/>
      <c r="N918" s="1"/>
      <c r="O918" s="1"/>
    </row>
    <row r="919" spans="13:15" ht="12.75" x14ac:dyDescent="0.2">
      <c r="M919" s="2"/>
      <c r="N919" s="1"/>
      <c r="O919" s="1"/>
    </row>
    <row r="920" spans="13:15" ht="12.75" x14ac:dyDescent="0.2">
      <c r="M920" s="2"/>
      <c r="N920" s="1"/>
      <c r="O920" s="1"/>
    </row>
    <row r="921" spans="13:15" ht="12.75" x14ac:dyDescent="0.2">
      <c r="M921" s="2"/>
      <c r="N921" s="1"/>
      <c r="O921" s="1"/>
    </row>
    <row r="922" spans="13:15" ht="12.75" x14ac:dyDescent="0.2">
      <c r="M922" s="2"/>
      <c r="N922" s="1"/>
      <c r="O922" s="1"/>
    </row>
    <row r="923" spans="13:15" ht="12.75" x14ac:dyDescent="0.2">
      <c r="M923" s="2"/>
      <c r="N923" s="1"/>
      <c r="O923" s="1"/>
    </row>
    <row r="924" spans="13:15" ht="12.75" x14ac:dyDescent="0.2">
      <c r="M924" s="2"/>
      <c r="N924" s="1"/>
      <c r="O924" s="1"/>
    </row>
    <row r="925" spans="13:15" ht="12.75" x14ac:dyDescent="0.2">
      <c r="M925" s="2"/>
      <c r="N925" s="1"/>
      <c r="O925" s="1"/>
    </row>
    <row r="926" spans="13:15" ht="12.75" x14ac:dyDescent="0.2">
      <c r="M926" s="2"/>
      <c r="N926" s="1"/>
      <c r="O926" s="1"/>
    </row>
    <row r="927" spans="13:15" ht="12.75" x14ac:dyDescent="0.2">
      <c r="M927" s="2"/>
      <c r="N927" s="1"/>
      <c r="O927" s="1"/>
    </row>
    <row r="928" spans="13:15" ht="12.75" x14ac:dyDescent="0.2">
      <c r="M928" s="2"/>
      <c r="N928" s="1"/>
      <c r="O928" s="1"/>
    </row>
    <row r="929" spans="13:15" ht="12.75" x14ac:dyDescent="0.2">
      <c r="M929" s="2"/>
      <c r="N929" s="1"/>
      <c r="O929" s="1"/>
    </row>
    <row r="930" spans="13:15" ht="12.75" x14ac:dyDescent="0.2">
      <c r="M930" s="2"/>
      <c r="N930" s="1"/>
      <c r="O930" s="1"/>
    </row>
    <row r="931" spans="13:15" ht="12.75" x14ac:dyDescent="0.2">
      <c r="M931" s="2"/>
      <c r="N931" s="1"/>
      <c r="O931" s="1"/>
    </row>
    <row r="932" spans="13:15" ht="12.75" x14ac:dyDescent="0.2">
      <c r="M932" s="2"/>
      <c r="N932" s="1"/>
      <c r="O932" s="1"/>
    </row>
    <row r="933" spans="13:15" ht="12.75" x14ac:dyDescent="0.2">
      <c r="M933" s="2"/>
      <c r="N933" s="1"/>
      <c r="O933" s="1"/>
    </row>
    <row r="934" spans="13:15" ht="12.75" x14ac:dyDescent="0.2">
      <c r="M934" s="2"/>
      <c r="N934" s="1"/>
      <c r="O934" s="1"/>
    </row>
    <row r="935" spans="13:15" ht="12.75" x14ac:dyDescent="0.2">
      <c r="M935" s="2"/>
      <c r="N935" s="1"/>
      <c r="O935" s="1"/>
    </row>
    <row r="936" spans="13:15" ht="12.75" x14ac:dyDescent="0.2">
      <c r="M936" s="2"/>
      <c r="N936" s="1"/>
      <c r="O936" s="1"/>
    </row>
    <row r="937" spans="13:15" ht="12.75" x14ac:dyDescent="0.2">
      <c r="M937" s="2"/>
      <c r="N937" s="1"/>
      <c r="O937" s="1"/>
    </row>
    <row r="938" spans="13:15" ht="12.75" x14ac:dyDescent="0.2">
      <c r="M938" s="2"/>
      <c r="N938" s="1"/>
      <c r="O938" s="1"/>
    </row>
    <row r="939" spans="13:15" ht="12.75" x14ac:dyDescent="0.2">
      <c r="M939" s="2"/>
      <c r="N939" s="1"/>
      <c r="O939" s="1"/>
    </row>
    <row r="940" spans="13:15" ht="12.75" x14ac:dyDescent="0.2">
      <c r="M940" s="2"/>
      <c r="N940" s="1"/>
      <c r="O940" s="1"/>
    </row>
    <row r="941" spans="13:15" ht="12.75" x14ac:dyDescent="0.2">
      <c r="M941" s="2"/>
      <c r="N941" s="1"/>
      <c r="O941" s="1"/>
    </row>
    <row r="942" spans="13:15" ht="12.75" x14ac:dyDescent="0.2">
      <c r="M942" s="2"/>
      <c r="N942" s="1"/>
      <c r="O942" s="1"/>
    </row>
    <row r="943" spans="13:15" ht="12.75" x14ac:dyDescent="0.2">
      <c r="M943" s="2"/>
      <c r="N943" s="1"/>
      <c r="O943" s="1"/>
    </row>
    <row r="944" spans="13:15" ht="12.75" x14ac:dyDescent="0.2">
      <c r="M944" s="2"/>
      <c r="N944" s="1"/>
      <c r="O944" s="1"/>
    </row>
    <row r="945" spans="13:15" ht="12.75" x14ac:dyDescent="0.2">
      <c r="M945" s="2"/>
      <c r="N945" s="1"/>
      <c r="O945" s="1"/>
    </row>
    <row r="946" spans="13:15" ht="12.75" x14ac:dyDescent="0.2">
      <c r="M946" s="2"/>
      <c r="N946" s="1"/>
      <c r="O946" s="1"/>
    </row>
    <row r="947" spans="13:15" ht="12.75" x14ac:dyDescent="0.2">
      <c r="M947" s="2"/>
      <c r="N947" s="1"/>
      <c r="O947" s="1"/>
    </row>
    <row r="948" spans="13:15" ht="12.75" x14ac:dyDescent="0.2">
      <c r="M948" s="2"/>
      <c r="N948" s="1"/>
      <c r="O948" s="1"/>
    </row>
    <row r="949" spans="13:15" ht="12.75" x14ac:dyDescent="0.2">
      <c r="M949" s="2"/>
      <c r="N949" s="1"/>
      <c r="O949" s="1"/>
    </row>
    <row r="950" spans="13:15" ht="12.75" x14ac:dyDescent="0.2">
      <c r="M950" s="2"/>
      <c r="N950" s="1"/>
      <c r="O950" s="1"/>
    </row>
    <row r="951" spans="13:15" ht="12.75" x14ac:dyDescent="0.2">
      <c r="M951" s="2"/>
      <c r="N951" s="1"/>
      <c r="O951" s="1"/>
    </row>
    <row r="952" spans="13:15" ht="12.75" x14ac:dyDescent="0.2">
      <c r="M952" s="2"/>
      <c r="N952" s="1"/>
      <c r="O952" s="1"/>
    </row>
    <row r="953" spans="13:15" ht="12.75" x14ac:dyDescent="0.2">
      <c r="M953" s="2"/>
      <c r="N953" s="1"/>
      <c r="O953" s="1"/>
    </row>
    <row r="954" spans="13:15" ht="12.75" x14ac:dyDescent="0.2">
      <c r="M954" s="2"/>
      <c r="N954" s="1"/>
      <c r="O954" s="1"/>
    </row>
    <row r="955" spans="13:15" ht="12.75" x14ac:dyDescent="0.2">
      <c r="M955" s="2"/>
      <c r="N955" s="1"/>
      <c r="O955" s="1"/>
    </row>
    <row r="956" spans="13:15" ht="12.75" x14ac:dyDescent="0.2">
      <c r="M956" s="2"/>
      <c r="N956" s="1"/>
      <c r="O956" s="1"/>
    </row>
    <row r="957" spans="13:15" ht="12.75" x14ac:dyDescent="0.2">
      <c r="M957" s="2"/>
      <c r="N957" s="1"/>
      <c r="O957" s="1"/>
    </row>
    <row r="958" spans="13:15" ht="12.75" x14ac:dyDescent="0.2">
      <c r="M958" s="2"/>
      <c r="N958" s="1"/>
      <c r="O958" s="1"/>
    </row>
    <row r="959" spans="13:15" ht="12.75" x14ac:dyDescent="0.2">
      <c r="M959" s="2"/>
      <c r="N959" s="1"/>
      <c r="O959" s="1"/>
    </row>
    <row r="960" spans="13:15" ht="12.75" x14ac:dyDescent="0.2">
      <c r="M960" s="2"/>
      <c r="N960" s="1"/>
      <c r="O960" s="1"/>
    </row>
    <row r="961" spans="13:15" ht="12.75" x14ac:dyDescent="0.2">
      <c r="M961" s="2"/>
      <c r="N961" s="1"/>
      <c r="O961" s="1"/>
    </row>
    <row r="962" spans="13:15" ht="12.75" x14ac:dyDescent="0.2">
      <c r="M962" s="2"/>
      <c r="N962" s="1"/>
      <c r="O962" s="1"/>
    </row>
    <row r="963" spans="13:15" ht="12.75" x14ac:dyDescent="0.2">
      <c r="M963" s="2"/>
      <c r="N963" s="1"/>
      <c r="O963" s="1"/>
    </row>
    <row r="964" spans="13:15" ht="12.75" x14ac:dyDescent="0.2">
      <c r="M964" s="2"/>
      <c r="N964" s="1"/>
      <c r="O964" s="1"/>
    </row>
    <row r="965" spans="13:15" ht="12.75" x14ac:dyDescent="0.2">
      <c r="M965" s="2"/>
      <c r="N965" s="1"/>
      <c r="O965" s="1"/>
    </row>
    <row r="966" spans="13:15" ht="12.75" x14ac:dyDescent="0.2">
      <c r="M966" s="2"/>
      <c r="N966" s="1"/>
      <c r="O966" s="1"/>
    </row>
    <row r="967" spans="13:15" ht="12.75" x14ac:dyDescent="0.2">
      <c r="M967" s="2"/>
      <c r="N967" s="1"/>
      <c r="O967" s="1"/>
    </row>
    <row r="968" spans="13:15" ht="12.75" x14ac:dyDescent="0.2">
      <c r="M968" s="2"/>
      <c r="N968" s="1"/>
      <c r="O968" s="1"/>
    </row>
    <row r="969" spans="13:15" ht="12.75" x14ac:dyDescent="0.2">
      <c r="M969" s="2"/>
      <c r="N969" s="1"/>
      <c r="O969" s="1"/>
    </row>
    <row r="970" spans="13:15" ht="12.75" x14ac:dyDescent="0.2">
      <c r="M970" s="2"/>
      <c r="N970" s="1"/>
      <c r="O970" s="1"/>
    </row>
    <row r="971" spans="13:15" ht="12.75" x14ac:dyDescent="0.2">
      <c r="M971" s="2"/>
      <c r="N971" s="1"/>
      <c r="O971" s="1"/>
    </row>
    <row r="972" spans="13:15" ht="12.75" x14ac:dyDescent="0.2">
      <c r="M972" s="2"/>
      <c r="N972" s="1"/>
      <c r="O972" s="1"/>
    </row>
    <row r="973" spans="13:15" ht="12.75" x14ac:dyDescent="0.2">
      <c r="M973" s="2"/>
      <c r="N973" s="1"/>
      <c r="O973" s="1"/>
    </row>
    <row r="974" spans="13:15" ht="12.75" x14ac:dyDescent="0.2">
      <c r="M974" s="2"/>
      <c r="N974" s="1"/>
      <c r="O974" s="1"/>
    </row>
    <row r="975" spans="13:15" ht="12.75" x14ac:dyDescent="0.2">
      <c r="M975" s="2"/>
      <c r="N975" s="1"/>
      <c r="O975" s="1"/>
    </row>
    <row r="976" spans="13:15" ht="12.75" x14ac:dyDescent="0.2">
      <c r="M976" s="2"/>
      <c r="N976" s="1"/>
      <c r="O976" s="1"/>
    </row>
    <row r="977" spans="13:15" ht="12.75" x14ac:dyDescent="0.2">
      <c r="M977" s="2"/>
      <c r="N977" s="1"/>
      <c r="O977" s="1"/>
    </row>
    <row r="978" spans="13:15" ht="12.75" x14ac:dyDescent="0.2">
      <c r="M978" s="2"/>
      <c r="N978" s="1"/>
      <c r="O978" s="1"/>
    </row>
    <row r="979" spans="13:15" ht="12.75" x14ac:dyDescent="0.2">
      <c r="M979" s="2"/>
      <c r="N979" s="1"/>
      <c r="O979" s="1"/>
    </row>
    <row r="980" spans="13:15" ht="12.75" x14ac:dyDescent="0.2">
      <c r="M980" s="2"/>
      <c r="N980" s="1"/>
      <c r="O980" s="1"/>
    </row>
    <row r="981" spans="13:15" ht="12.75" x14ac:dyDescent="0.2">
      <c r="M981" s="2"/>
      <c r="N981" s="1"/>
      <c r="O981" s="1"/>
    </row>
    <row r="982" spans="13:15" ht="12.75" x14ac:dyDescent="0.2">
      <c r="M982" s="2"/>
      <c r="N982" s="1"/>
      <c r="O982" s="1"/>
    </row>
    <row r="983" spans="13:15" ht="12.75" x14ac:dyDescent="0.2">
      <c r="M983" s="2"/>
      <c r="N983" s="1"/>
      <c r="O983" s="1"/>
    </row>
    <row r="984" spans="13:15" ht="12.75" x14ac:dyDescent="0.2">
      <c r="M984" s="2"/>
      <c r="N984" s="1"/>
      <c r="O984" s="1"/>
    </row>
    <row r="985" spans="13:15" ht="12.75" x14ac:dyDescent="0.2">
      <c r="M985" s="2"/>
      <c r="N985" s="1"/>
      <c r="O985" s="1"/>
    </row>
    <row r="986" spans="13:15" ht="12.75" x14ac:dyDescent="0.2">
      <c r="M986" s="2"/>
      <c r="N986" s="1"/>
      <c r="O986" s="1"/>
    </row>
    <row r="987" spans="13:15" ht="12.75" x14ac:dyDescent="0.2">
      <c r="M987" s="2"/>
      <c r="N987" s="1"/>
      <c r="O987" s="1"/>
    </row>
    <row r="988" spans="13:15" ht="12.75" x14ac:dyDescent="0.2">
      <c r="M988" s="2"/>
      <c r="N988" s="1"/>
      <c r="O988" s="1"/>
    </row>
    <row r="989" spans="13:15" ht="12.75" x14ac:dyDescent="0.2">
      <c r="M989" s="2"/>
      <c r="N989" s="1"/>
      <c r="O989" s="1"/>
    </row>
    <row r="990" spans="13:15" ht="12.75" x14ac:dyDescent="0.2">
      <c r="M990" s="2"/>
      <c r="N990" s="1"/>
      <c r="O990" s="1"/>
    </row>
    <row r="991" spans="13:15" ht="12.75" x14ac:dyDescent="0.2">
      <c r="M991" s="2"/>
      <c r="N991" s="1"/>
      <c r="O991" s="1"/>
    </row>
    <row r="992" spans="13:15" ht="12.75" x14ac:dyDescent="0.2">
      <c r="M992" s="2"/>
      <c r="N992" s="1"/>
      <c r="O992" s="1"/>
    </row>
    <row r="993" spans="13:15" ht="12.75" x14ac:dyDescent="0.2">
      <c r="M993" s="2"/>
      <c r="N993" s="1"/>
      <c r="O993" s="1"/>
    </row>
    <row r="994" spans="13:15" ht="12.75" x14ac:dyDescent="0.2">
      <c r="M994" s="2"/>
      <c r="N994" s="1"/>
      <c r="O994" s="1"/>
    </row>
    <row r="995" spans="13:15" ht="12.75" x14ac:dyDescent="0.2">
      <c r="M995" s="2"/>
      <c r="N995" s="1"/>
      <c r="O995" s="1"/>
    </row>
    <row r="996" spans="13:15" ht="12.75" x14ac:dyDescent="0.2">
      <c r="M996" s="2"/>
      <c r="N996" s="1"/>
      <c r="O996" s="1"/>
    </row>
    <row r="997" spans="13:15" ht="12.75" x14ac:dyDescent="0.2">
      <c r="M997" s="2"/>
      <c r="N997" s="1"/>
      <c r="O997" s="1"/>
    </row>
    <row r="998" spans="13:15" ht="12.75" x14ac:dyDescent="0.2">
      <c r="M998" s="2"/>
      <c r="N998" s="1"/>
      <c r="O998" s="1"/>
    </row>
    <row r="999" spans="13:15" ht="12.75" x14ac:dyDescent="0.2">
      <c r="M999" s="2"/>
      <c r="N999" s="1"/>
      <c r="O999" s="1"/>
    </row>
    <row r="1000" spans="13:15" ht="12.75" x14ac:dyDescent="0.2">
      <c r="M1000" s="2"/>
      <c r="N1000" s="1"/>
      <c r="O1000" s="1"/>
    </row>
    <row r="1001" spans="13:15" ht="12.75" x14ac:dyDescent="0.2">
      <c r="M1001" s="2"/>
      <c r="N1001" s="1"/>
      <c r="O1001" s="1"/>
    </row>
    <row r="1002" spans="13:15" ht="12.75" x14ac:dyDescent="0.2">
      <c r="M1002" s="2"/>
      <c r="N1002" s="1"/>
      <c r="O1002" s="1"/>
    </row>
    <row r="1003" spans="13:15" ht="12.75" x14ac:dyDescent="0.2">
      <c r="M1003" s="2"/>
      <c r="N1003" s="1"/>
      <c r="O1003" s="1"/>
    </row>
    <row r="1004" spans="13:15" ht="12.75" x14ac:dyDescent="0.2">
      <c r="M1004" s="2"/>
      <c r="N1004" s="1"/>
      <c r="O1004" s="1"/>
    </row>
    <row r="1005" spans="13:15" ht="12.75" x14ac:dyDescent="0.2">
      <c r="M1005" s="2"/>
      <c r="N1005" s="1"/>
      <c r="O1005" s="1"/>
    </row>
    <row r="1006" spans="13:15" ht="12.75" x14ac:dyDescent="0.2">
      <c r="M1006" s="2"/>
      <c r="N1006" s="1"/>
      <c r="O1006" s="1"/>
    </row>
    <row r="1007" spans="13:15" ht="12.75" x14ac:dyDescent="0.2">
      <c r="M1007" s="2"/>
      <c r="N1007" s="1"/>
      <c r="O1007" s="1"/>
    </row>
    <row r="1008" spans="13:15" ht="12.75" x14ac:dyDescent="0.2">
      <c r="M1008" s="2"/>
      <c r="N1008" s="1"/>
      <c r="O1008" s="1"/>
    </row>
    <row r="1009" spans="13:15" ht="12.75" x14ac:dyDescent="0.2">
      <c r="M1009" s="2"/>
      <c r="N1009" s="1"/>
      <c r="O1009" s="1"/>
    </row>
    <row r="1010" spans="13:15" ht="12.75" x14ac:dyDescent="0.2">
      <c r="M1010" s="2"/>
      <c r="N1010" s="1"/>
      <c r="O1010" s="1"/>
    </row>
  </sheetData>
  <mergeCells count="1">
    <mergeCell ref="A2:B2"/>
  </mergeCells>
  <dataValidations count="1">
    <dataValidation type="list" allowBlank="1" showErrorMessage="1" sqref="J17:J31 J4:J15" xr:uid="{00000000-0002-0000-0000-000000000000}">
      <formula1>"yes,no"</formula1>
    </dataValidation>
  </dataValidations>
  <hyperlinks>
    <hyperlink ref="G4" r:id="rId1" xr:uid="{00000000-0004-0000-0000-000000000000}"/>
    <hyperlink ref="G5" r:id="rId2" xr:uid="{00000000-0004-0000-0000-000001000000}"/>
    <hyperlink ref="G13" r:id="rId3" xr:uid="{D3C6BCA6-BD7A-48E4-87B0-DC852AE79F27}"/>
    <hyperlink ref="G16" r:id="rId4" xr:uid="{957F53B9-7A9D-4AF3-8684-7507A722D2CD}"/>
    <hyperlink ref="G15" r:id="rId5" display="https://www.aliexpress.us/item/3256806245533637.html?spm=a2g0o.productlist.main.7.f4bc1f0fLfa4gv&amp;algo_pvid=46fa75e4-e21d-4e65-8d48-c4104720264a&amp;algo_exp_id=46fa75e4-e21d-4e65-8d48-c4104720264a-3&amp;pdp_npi=4%40dis%21USD%214.67%210.99%21%21%2133.50%217.05%21%402103243417078697094002440e13f8%2112000037156177261%21sea%21US%210%21AB&amp;curPageLogUid=V13r8UBbxRr8&amp;utparam-url=scene%3Asearch%7Cquery_from%3A" xr:uid="{FAEC0219-6298-4D04-B71D-06FEE197AA7E}"/>
    <hyperlink ref="G14" r:id="rId6" xr:uid="{BA6BFFCF-0C08-490A-B900-5820C9591119}"/>
    <hyperlink ref="G7" r:id="rId7" xr:uid="{9E6DA463-521E-4A32-952B-B828ECE1464A}"/>
    <hyperlink ref="G8" r:id="rId8" xr:uid="{E9A398C1-724A-4DA7-90B9-506F9EF964D0}"/>
    <hyperlink ref="G12" r:id="rId9" xr:uid="{0A67941F-87C4-4A6E-9219-BD02B31B9D96}"/>
    <hyperlink ref="G11" r:id="rId10" xr:uid="{C935F81F-3C2D-4DDB-83F5-D3E0F4AE15E5}"/>
    <hyperlink ref="G6" r:id="rId11" xr:uid="{B3E5A1E9-CC14-4749-9A21-DF45016DEF82}"/>
    <hyperlink ref="G9" r:id="rId12" xr:uid="{75D8582E-F0E9-4F68-BC5C-55DD2825AA2E}"/>
  </hyperlinks>
  <pageMargins left="0.7" right="0.7" top="0.75" bottom="0.75" header="0.3" footer="0.3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8"/>
  <sheetViews>
    <sheetView workbookViewId="0"/>
  </sheetViews>
  <sheetFormatPr defaultColWidth="12.5703125" defaultRowHeight="15.75" customHeight="1" x14ac:dyDescent="0.2"/>
  <cols>
    <col min="1" max="1" width="21.28515625" customWidth="1"/>
    <col min="2" max="2" width="15.85546875" customWidth="1"/>
    <col min="3" max="3" width="16.7109375" customWidth="1"/>
    <col min="4" max="4" width="14.28515625" customWidth="1"/>
    <col min="5" max="5" width="14.140625" customWidth="1"/>
    <col min="7" max="7" width="13.5703125" customWidth="1"/>
  </cols>
  <sheetData>
    <row r="1" spans="1:30" x14ac:dyDescent="0.2">
      <c r="A1" s="16" t="s">
        <v>38</v>
      </c>
      <c r="B1" s="44" t="s">
        <v>39</v>
      </c>
      <c r="C1" s="43"/>
      <c r="D1" s="43"/>
    </row>
    <row r="3" spans="1:30" x14ac:dyDescent="0.2">
      <c r="A3" s="17" t="s">
        <v>40</v>
      </c>
    </row>
    <row r="4" spans="1:30" x14ac:dyDescent="0.2">
      <c r="A4" s="9" t="s">
        <v>41</v>
      </c>
      <c r="B4" s="9" t="s">
        <v>42</v>
      </c>
      <c r="C4" s="9" t="s">
        <v>43</v>
      </c>
      <c r="D4" s="9" t="s">
        <v>44</v>
      </c>
    </row>
    <row r="5" spans="1:30" x14ac:dyDescent="0.2">
      <c r="A5" s="16">
        <v>2</v>
      </c>
      <c r="B5" s="16" t="s">
        <v>45</v>
      </c>
      <c r="C5" s="1">
        <f>IF(B5="nominal", 3.7, 4.2)</f>
        <v>4.2</v>
      </c>
      <c r="D5" s="1">
        <f>A5*C5</f>
        <v>8.4</v>
      </c>
    </row>
    <row r="7" spans="1:30" x14ac:dyDescent="0.2">
      <c r="A7" s="17" t="s">
        <v>30</v>
      </c>
    </row>
    <row r="8" spans="1:30" x14ac:dyDescent="0.2">
      <c r="A8" s="9" t="s">
        <v>46</v>
      </c>
      <c r="B8" s="10" t="s">
        <v>47</v>
      </c>
      <c r="C8" s="9" t="s">
        <v>48</v>
      </c>
      <c r="D8" s="9" t="s">
        <v>49</v>
      </c>
    </row>
    <row r="9" spans="1:30" x14ac:dyDescent="0.2">
      <c r="A9" s="16">
        <v>0</v>
      </c>
      <c r="B9" s="18">
        <v>100</v>
      </c>
      <c r="C9" s="1">
        <f>D5*A9*B9/100</f>
        <v>0</v>
      </c>
      <c r="D9" s="1">
        <f>A9*2*PI()/60</f>
        <v>0</v>
      </c>
    </row>
    <row r="10" spans="1:30" x14ac:dyDescent="0.2">
      <c r="A10" s="10"/>
      <c r="B10" s="10"/>
      <c r="C10" s="19" t="s">
        <v>50</v>
      </c>
      <c r="D10" s="10"/>
      <c r="E10" s="10"/>
    </row>
    <row r="11" spans="1:30" x14ac:dyDescent="0.2">
      <c r="A11" s="20" t="s">
        <v>51</v>
      </c>
      <c r="B11" s="20"/>
      <c r="C11" s="20"/>
      <c r="D11" s="20"/>
      <c r="E11" s="20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x14ac:dyDescent="0.2">
      <c r="A12" s="9" t="s">
        <v>52</v>
      </c>
      <c r="B12" s="9" t="s">
        <v>53</v>
      </c>
      <c r="C12" s="9" t="s">
        <v>54</v>
      </c>
    </row>
    <row r="13" spans="1:30" x14ac:dyDescent="0.2">
      <c r="A13" s="16">
        <v>0</v>
      </c>
      <c r="B13" s="16">
        <v>0</v>
      </c>
      <c r="C13" s="21" t="s">
        <v>55</v>
      </c>
    </row>
    <row r="14" spans="1:30" x14ac:dyDescent="0.2">
      <c r="A14" s="9" t="s">
        <v>56</v>
      </c>
      <c r="B14" s="9" t="s">
        <v>48</v>
      </c>
      <c r="C14" s="9" t="s">
        <v>57</v>
      </c>
      <c r="D14" s="9" t="s">
        <v>58</v>
      </c>
      <c r="F14" s="22"/>
    </row>
    <row r="15" spans="1:30" x14ac:dyDescent="0.2">
      <c r="A15" s="1">
        <f>A13*(1/1000)*(1/1000)^2</f>
        <v>0</v>
      </c>
      <c r="B15" s="1">
        <f>C9*C13</f>
        <v>0</v>
      </c>
      <c r="C15" s="1">
        <f>B15/60</f>
        <v>0</v>
      </c>
      <c r="D15" s="23">
        <f>2*PI()*C15</f>
        <v>0</v>
      </c>
      <c r="F15" s="22"/>
    </row>
    <row r="16" spans="1:30" x14ac:dyDescent="0.2">
      <c r="A16" s="9" t="s">
        <v>59</v>
      </c>
      <c r="B16" s="9" t="s">
        <v>60</v>
      </c>
      <c r="C16" s="9" t="s">
        <v>61</v>
      </c>
    </row>
    <row r="17" spans="1:5" x14ac:dyDescent="0.2">
      <c r="A17" s="1">
        <f>1/2 * A15 * D15^2</f>
        <v>0</v>
      </c>
      <c r="B17" s="1">
        <f>(D15/2)*B13</f>
        <v>0</v>
      </c>
      <c r="C17" s="1">
        <f>B17/17.6</f>
        <v>0</v>
      </c>
    </row>
    <row r="18" spans="1:5" x14ac:dyDescent="0.2">
      <c r="A18" s="24" t="s">
        <v>62</v>
      </c>
      <c r="B18" s="10"/>
      <c r="C18" s="10"/>
      <c r="D18" s="10"/>
      <c r="E18" s="10"/>
    </row>
    <row r="19" spans="1:5" x14ac:dyDescent="0.2">
      <c r="A19" s="10" t="s">
        <v>63</v>
      </c>
      <c r="B19" s="9" t="s">
        <v>64</v>
      </c>
      <c r="C19" s="10" t="s">
        <v>65</v>
      </c>
      <c r="D19" s="10" t="s">
        <v>66</v>
      </c>
    </row>
    <row r="20" spans="1:5" x14ac:dyDescent="0.2">
      <c r="A20" s="25">
        <v>0</v>
      </c>
      <c r="B20" s="1" t="e">
        <f>(360/A20)/360</f>
        <v>#DIV/0!</v>
      </c>
      <c r="C20" s="26" t="e">
        <f>B20/C15</f>
        <v>#DIV/0!</v>
      </c>
      <c r="D20" s="26" t="e">
        <f>C20*D28</f>
        <v>#DIV/0!</v>
      </c>
      <c r="E20" s="10"/>
    </row>
    <row r="22" spans="1:5" x14ac:dyDescent="0.2">
      <c r="A22" s="17" t="s">
        <v>67</v>
      </c>
    </row>
    <row r="23" spans="1:5" x14ac:dyDescent="0.2">
      <c r="A23" s="10" t="s">
        <v>48</v>
      </c>
      <c r="B23" s="10" t="s">
        <v>47</v>
      </c>
      <c r="C23" s="9" t="s">
        <v>48</v>
      </c>
    </row>
    <row r="24" spans="1:5" x14ac:dyDescent="0.2">
      <c r="A24" s="18">
        <v>0</v>
      </c>
      <c r="B24" s="18">
        <v>100</v>
      </c>
      <c r="C24" s="1">
        <f>B24/100*A24</f>
        <v>0</v>
      </c>
    </row>
    <row r="25" spans="1:5" x14ac:dyDescent="0.2">
      <c r="D25" s="9"/>
      <c r="E25" s="9"/>
    </row>
    <row r="26" spans="1:5" x14ac:dyDescent="0.2">
      <c r="A26" s="17" t="s">
        <v>68</v>
      </c>
    </row>
    <row r="27" spans="1:5" x14ac:dyDescent="0.2">
      <c r="A27" s="10" t="s">
        <v>69</v>
      </c>
      <c r="B27" s="10" t="s">
        <v>70</v>
      </c>
      <c r="C27" s="10" t="s">
        <v>71</v>
      </c>
      <c r="D27" s="10" t="s">
        <v>72</v>
      </c>
    </row>
    <row r="28" spans="1:5" x14ac:dyDescent="0.2">
      <c r="A28" s="18">
        <v>0</v>
      </c>
      <c r="B28" s="27">
        <f>A28*PI()*C24</f>
        <v>0</v>
      </c>
      <c r="C28" s="27">
        <f>B28*60*(1/63360)</f>
        <v>0</v>
      </c>
      <c r="D28" s="26">
        <f>B28/60</f>
        <v>0</v>
      </c>
    </row>
  </sheetData>
  <mergeCells count="1">
    <mergeCell ref="B1:D1"/>
  </mergeCells>
  <dataValidations count="1">
    <dataValidation type="list" allowBlank="1" showErrorMessage="1" sqref="B5" xr:uid="{00000000-0002-0000-0100-000000000000}">
      <formula1>"max,nominal"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Stuckey, Edward Lewis</cp:lastModifiedBy>
  <dcterms:modified xsi:type="dcterms:W3CDTF">2024-02-14T02:19:42Z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2024-02-13T01:36:56Z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efd18a47-17ee-44fa-9eb3-aa56ff831db7</vt:lpwstr>
  </property>
  <property fmtid="{D5CDD505-2E9C-101B-9397-08002B2CF9AE}" pid="8" name="MSIP_Label_4044bd30-2ed7-4c9d-9d12-46200872a97b_ContentBits">
    <vt:lpwstr>0</vt:lpwstr>
  </property>
</Properties>
</file>