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of content" sheetId="1" state="visible" r:id="rId2"/>
    <sheet name="Calculato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<sst xmlns="http://schemas.openxmlformats.org/spreadsheetml/2006/main" count="122" uniqueCount="82">
  <si>
    <t xml:space="preserve">This is a Co-founder Equity Split calculator from Elite Game Developers </t>
  </si>
  <si>
    <t xml:space="preserve">If you want to start using this template, please got to the menu, Flie &gt; Make a copy, then start editing your copy of the template</t>
  </si>
  <si>
    <t xml:space="preserve">The only thing you should interact with here with the calculator are the checkboxes</t>
  </si>
  <si>
    <t xml:space="preserve">Of course, you can then copy the % values from the bottom to your own use.</t>
  </si>
  <si>
    <t xml:space="preserve"> </t>
  </si>
  <si>
    <t xml:space="preserve">Watch the YouTube video to understand how the sheet works.</t>
  </si>
  <si>
    <t xml:space="preserve">FAQ</t>
  </si>
  <si>
    <t xml:space="preserve">Q: Can I add several founders to have the same function, i.e. two people being CEO.</t>
  </si>
  <si>
    <t xml:space="preserve">A: The formula will calculate the value of two CEOs so you can use the template as you wish.</t>
  </si>
  <si>
    <t xml:space="preserve">Q: We have a employee stock option pool coming. How should we calculate that in?</t>
  </si>
  <si>
    <t xml:space="preserve">A: This calculator is to be used before you allocate a stock option pool.  </t>
  </si>
  <si>
    <t xml:space="preserve">You can take a look modelling your cap table, with a stock options pool, by using the Cap Table Modelling template.</t>
  </si>
  <si>
    <t xml:space="preserve">You can get that by going here https://elitegamedevelopers.com/cap-table-modeling/</t>
  </si>
  <si>
    <t xml:space="preserve">NOTE! You can only check or uncheck boxes once you've created your own copy of the Spreadsheet.</t>
  </si>
  <si>
    <t xml:space="preserve">category</t>
  </si>
  <si>
    <t xml:space="preserve">Questions</t>
  </si>
  <si>
    <t xml:space="preserve">Founder A</t>
  </si>
  <si>
    <t xml:space="preserve">Founder B</t>
  </si>
  <si>
    <t xml:space="preserve">Founder C</t>
  </si>
  <si>
    <t xml:space="preserve">Founder D</t>
  </si>
  <si>
    <t xml:space="preserve">Founder E</t>
  </si>
  <si>
    <t xml:space="preserve">Founder F</t>
  </si>
  <si>
    <t xml:space="preserve">priviledge</t>
  </si>
  <si>
    <t xml:space="preserve">#ceo</t>
  </si>
  <si>
    <t xml:space="preserve">Who is the CEO?</t>
  </si>
  <si>
    <t xml:space="preserve">#dev</t>
  </si>
  <si>
    <t xml:space="preserve">Which founders are coding most of the game?</t>
  </si>
  <si>
    <t xml:space="preserve">#idea</t>
  </si>
  <si>
    <t xml:space="preserve">Who had the original idea and told the others?</t>
  </si>
  <si>
    <t xml:space="preserve">#manager</t>
  </si>
  <si>
    <t xml:space="preserve">If you could magically hire a few game devs, would one of the founders become their manager, and if so, who?</t>
  </si>
  <si>
    <t xml:space="preserve">#parttime</t>
  </si>
  <si>
    <t xml:space="preserve">Which founders are working part-time and will join full-time once you get funding?</t>
  </si>
  <si>
    <t xml:space="preserve">ratio</t>
  </si>
  <si>
    <t xml:space="preserve">#leavefunding</t>
  </si>
  <si>
    <t xml:space="preserve">If this founder left, it would severely impact your chances of raising funding</t>
  </si>
  <si>
    <t xml:space="preserve">#leavedev</t>
  </si>
  <si>
    <t xml:space="preserve">If this founder left, your development schedule would be severely impacted</t>
  </si>
  <si>
    <t xml:space="preserve">#launch</t>
  </si>
  <si>
    <t xml:space="preserve">If this founder left, it would compromise your launch or first progress</t>
  </si>
  <si>
    <t xml:space="preserve">#revenue</t>
  </si>
  <si>
    <t xml:space="preserve">If this founder left, it would probably prevent you from generating revenues quickly</t>
  </si>
  <si>
    <t xml:space="preserve">#bizblog</t>
  </si>
  <si>
    <t xml:space="preserve">Who writes the blog and the marketing copy that goes on the site?</t>
  </si>
  <si>
    <t xml:space="preserve">#features</t>
  </si>
  <si>
    <t xml:space="preserve">Who is going to be responsible for the first game?</t>
  </si>
  <si>
    <t xml:space="preserve">#budget</t>
  </si>
  <si>
    <t xml:space="preserve">Who builds and maintains a spreadsheet with budget estimates or simulations</t>
  </si>
  <si>
    <t xml:space="preserve">#expenses</t>
  </si>
  <si>
    <t xml:space="preserve">So far, who has paid for basic business expenses like printing business cards, web hosting?</t>
  </si>
  <si>
    <t xml:space="preserve">#vcpitch</t>
  </si>
  <si>
    <t xml:space="preserve">Who pitches investors?</t>
  </si>
  <si>
    <t xml:space="preserve">#connections</t>
  </si>
  <si>
    <t xml:space="preserve">Who is well connected in the industry, having existing connections to potential investors, hires and others?</t>
  </si>
  <si>
    <t xml:space="preserve">weight</t>
  </si>
  <si>
    <t xml:space="preserve">ceo</t>
  </si>
  <si>
    <t xml:space="preserve">CEO</t>
  </si>
  <si>
    <t xml:space="preserve">dev</t>
  </si>
  <si>
    <t xml:space="preserve">Who had the original idea and told the others? {$ceo += 5; $dev += 3; $biz += 3;}</t>
  </si>
  <si>
    <t xml:space="preserve">biz</t>
  </si>
  <si>
    <t xml:space="preserve">Who had the original idea and told the others?{$ceo += 5; $dev += 3; $biz += 3;}</t>
  </si>
  <si>
    <t xml:space="preserve">manager? (CEO) {$ceo += 1; $dev += 10}</t>
  </si>
  <si>
    <t xml:space="preserve">manager? (DEV) {$ceo += 1; $dev += 10}</t>
  </si>
  <si>
    <t xml:space="preserve">part time {$ratio = 1.3;}</t>
  </si>
  <si>
    <t xml:space="preserve">#leavefunding-' + $founder).is(':checked')) {$ceo += 10;}</t>
  </si>
  <si>
    <t xml:space="preserve">('#leavedev-' + $founder).is(':checked')) {$ceo += 1; }</t>
  </si>
  <si>
    <t xml:space="preserve">('#leavedev-' + $founder).is(':checked')) {$dev += 10;}</t>
  </si>
  <si>
    <t xml:space="preserve">#launch-' + $founder).is(':checked')) {$ceo += 3; $dev += 3; $biz += 3;}</t>
  </si>
  <si>
    <t xml:space="preserve">if($('#revenue-' + $founder).is(':checked')) {$ceo += 2; $biz += 10;}</t>
  </si>
  <si>
    <t xml:space="preserve">if($('#blog-' + $founder).is(':checked')) {$biz += 3;}</t>
  </si>
  <si>
    <t xml:space="preserve">if($('#features-' + $founder).is(':checked')) {$ceo += 5; $dev += 2; $biz += 2;}</t>
  </si>
  <si>
    <t xml:space="preserve">if($('#budget-' + $founder).is(':checked')) {$ceo += 3; $biz += 5;}</t>
  </si>
  <si>
    <t xml:space="preserve">if($('#expenses-' + $founder).is(':checked')) {$ceo += 2; $biz += 2;}</t>
  </si>
  <si>
    <t xml:space="preserve">if($('#vcpitch-' + $founder).is(':checked')) {$ceo += 10; $biz += 1;}</t>
  </si>
  <si>
    <t xml:space="preserve">if($('#connections-' + $founder).is(':checked')) {$ceo += 3; $biz += 10;}</t>
  </si>
  <si>
    <t xml:space="preserve">$ceos[$founder] = Math.max($ceo/$ratio, 0);</t>
  </si>
  <si>
    <t xml:space="preserve">$bizs[$founder] = Math.max($biz/$ratio, 0);</t>
  </si>
  <si>
    <t xml:space="preserve">$devs[$founder] = Math.max($dev/$ratio, 0);</t>
  </si>
  <si>
    <t xml:space="preserve">$ceo</t>
  </si>
  <si>
    <t xml:space="preserve">$dev</t>
  </si>
  <si>
    <t xml:space="preserve">$biz</t>
  </si>
  <si>
    <t xml:space="preserve">% in equity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</si>
</sst>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0.0%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i val="true"/>
      <u val="single"/>
      <sz val="11"/>
      <color rgb="FFCCCCCC"/>
      <name val="Arial"/>
      <family val="0"/>
      <charset val="1"/>
    </font>
    <font>
      <sz val="11"/>
      <color rgb="FF2A6099"/>
      <name val="Arial"/>
      <family val="0"/>
      <charset val="1"/>
    </font>
    <font>
      <sz val="10"/>
      <color rgb="FF2A6099"/>
      <name val="Arial"/>
      <family val="0"/>
      <charset val="1"/>
    </font>
    <font>
      <i val="true"/>
      <u val="single"/>
      <sz val="10"/>
      <color rgb="FF000000"/>
      <name val="Arial"/>
      <family val="0"/>
      <charset val="1"/>
    </font>
    <font>
      <i val="true"/>
      <sz val="11"/>
      <color rgb="FFB2B2B2"/>
      <name val="Arial"/>
      <family val="0"/>
      <charset val="1"/>
    </font>
    <font>
      <i val="true"/>
      <sz val="10"/>
      <color rgb="FFB2B2B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CFE2F3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4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11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2A6099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1</xdr:col>
      <xdr:colOff>723600</xdr:colOff>
      <xdr:row>1</xdr:row>
      <xdr:rowOff>732960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475920" y="199800"/>
          <a:ext cx="723600" cy="7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litegamedevelopers.com/cap-table-modeling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6.75"/>
  </cols>
  <sheetData>
    <row r="2" customFormat="false" ht="57.75" hidden="false" customHeight="true" outlineLevel="0" collapsed="false">
      <c r="B2" s="1"/>
      <c r="C2" s="1"/>
    </row>
    <row r="3" customFormat="false" ht="15.75" hidden="false" customHeight="false" outlineLevel="0" collapsed="false">
      <c r="B3" s="1" t="s">
        <v>0</v>
      </c>
    </row>
    <row r="5" customFormat="false" ht="15.75" hidden="false" customHeight="false" outlineLevel="0" collapsed="false">
      <c r="B5" s="1" t="s">
        <v>1</v>
      </c>
    </row>
    <row r="6" customFormat="false" ht="15.75" hidden="false" customHeight="false" outlineLevel="0" collapsed="false">
      <c r="B6" s="1" t="n">
        <f aca="false">TRUE()</f>
        <v>1</v>
      </c>
      <c r="C6" s="1" t="s">
        <v>2</v>
      </c>
    </row>
    <row r="7" customFormat="false" ht="15.75" hidden="false" customHeight="false" outlineLevel="0" collapsed="false">
      <c r="B7" s="1" t="s">
        <v>3</v>
      </c>
    </row>
    <row r="8" customFormat="false" ht="15.75" hidden="false" customHeight="false" outlineLevel="0" collapsed="false">
      <c r="B8" s="1" t="s">
        <v>4</v>
      </c>
    </row>
    <row r="9" customFormat="false" ht="15.75" hidden="false" customHeight="false" outlineLevel="0" collapsed="false">
      <c r="B9" s="1" t="s">
        <v>5</v>
      </c>
    </row>
    <row r="10" customFormat="false" ht="15.75" hidden="false" customHeight="false" outlineLevel="0" collapsed="false">
      <c r="B10" s="2"/>
    </row>
    <row r="11" customFormat="false" ht="15.75" hidden="false" customHeight="false" outlineLevel="0" collapsed="false">
      <c r="B11" s="2" t="s">
        <v>6</v>
      </c>
    </row>
    <row r="12" customFormat="false" ht="15.75" hidden="false" customHeight="false" outlineLevel="0" collapsed="false">
      <c r="B12" s="1" t="s">
        <v>7</v>
      </c>
    </row>
    <row r="13" customFormat="false" ht="15.75" hidden="false" customHeight="false" outlineLevel="0" collapsed="false">
      <c r="B13" s="1" t="s">
        <v>8</v>
      </c>
    </row>
    <row r="15" customFormat="false" ht="15.75" hidden="false" customHeight="false" outlineLevel="0" collapsed="false">
      <c r="B15" s="1" t="s">
        <v>9</v>
      </c>
    </row>
    <row r="16" customFormat="false" ht="15.75" hidden="false" customHeight="false" outlineLevel="0" collapsed="false">
      <c r="B16" s="1" t="s">
        <v>10</v>
      </c>
    </row>
    <row r="17" customFormat="false" ht="15.75" hidden="false" customHeight="false" outlineLevel="0" collapsed="false">
      <c r="B17" s="1" t="s">
        <v>11</v>
      </c>
    </row>
    <row r="18" customFormat="false" ht="15.75" hidden="false" customHeight="false" outlineLevel="0" collapsed="false">
      <c r="B18" s="3" t="s">
        <v>12</v>
      </c>
    </row>
  </sheetData>
  <hyperlinks>
    <hyperlink ref="B18" r:id="rId1" display="You can get that by going here https://elitegamedevelopers.com/cap-table-modeling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6" activeCellId="0" sqref="C66"/>
    </sheetView>
  </sheetViews>
  <sheetFormatPr defaultColWidth="12.640625" defaultRowHeight="15.75" zeroHeight="false" outlineLevelRow="1" outlineLevelCol="0"/>
  <cols>
    <col collapsed="false" customWidth="true" hidden="false" outlineLevel="0" max="1" min="1" style="0" width="6.88"/>
    <col collapsed="false" customWidth="true" hidden="false" outlineLevel="0" max="2" min="2" style="0" width="13.64"/>
    <col collapsed="false" customWidth="true" hidden="false" outlineLevel="0" max="3" min="3" style="0" width="54.16"/>
  </cols>
  <sheetData>
    <row r="1" customFormat="false" ht="13.8" hidden="false" customHeight="false" outlineLevel="0" collapsed="false">
      <c r="B1" s="1"/>
      <c r="C1" s="1"/>
      <c r="D1" s="1" t="s">
        <v>13</v>
      </c>
      <c r="E1" s="1"/>
      <c r="F1" s="1"/>
      <c r="G1" s="1"/>
      <c r="H1" s="1"/>
      <c r="I1" s="1"/>
    </row>
    <row r="2" customFormat="false" ht="13.8" hidden="false" customHeight="false" outlineLevel="0" collapsed="false">
      <c r="B2" s="4" t="s">
        <v>14</v>
      </c>
      <c r="C2" s="2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</row>
    <row r="3" customFormat="false" ht="14.5" hidden="false" customHeight="false" outlineLevel="0" collapsed="false">
      <c r="B3" s="1" t="s">
        <v>23</v>
      </c>
      <c r="C3" s="7" t="s">
        <v>24</v>
      </c>
      <c r="D3" s="8" t="n">
        <f aca="false">TRUE()</f>
        <v>1</v>
      </c>
      <c r="E3" s="8"/>
      <c r="F3" s="9"/>
      <c r="G3" s="9"/>
      <c r="H3" s="8"/>
      <c r="I3" s="9"/>
      <c r="J3" s="10" t="n">
        <v>1.4</v>
      </c>
    </row>
    <row r="4" customFormat="false" ht="14.5" hidden="false" customHeight="false" outlineLevel="0" collapsed="false">
      <c r="B4" s="1" t="s">
        <v>25</v>
      </c>
      <c r="C4" s="7" t="s">
        <v>26</v>
      </c>
      <c r="D4" s="8"/>
      <c r="E4" s="8" t="n">
        <v>1</v>
      </c>
      <c r="F4" s="8"/>
      <c r="G4" s="8"/>
      <c r="H4" s="9"/>
      <c r="I4" s="9"/>
      <c r="J4" s="10" t="n">
        <v>1.2</v>
      </c>
    </row>
    <row r="5" customFormat="false" ht="14.5" hidden="false" customHeight="false" outlineLevel="0" collapsed="false">
      <c r="B5" s="1" t="s">
        <v>27</v>
      </c>
      <c r="C5" s="7" t="s">
        <v>28</v>
      </c>
      <c r="D5" s="8" t="n">
        <f aca="false">TRUE()</f>
        <v>1</v>
      </c>
      <c r="E5" s="8" t="n">
        <v>0.4</v>
      </c>
      <c r="F5" s="8"/>
      <c r="G5" s="8"/>
      <c r="H5" s="8"/>
      <c r="I5" s="9"/>
    </row>
    <row r="6" customFormat="false" ht="27" hidden="false" customHeight="false" outlineLevel="0" collapsed="false">
      <c r="B6" s="1" t="s">
        <v>29</v>
      </c>
      <c r="C6" s="7" t="s">
        <v>30</v>
      </c>
      <c r="D6" s="8"/>
      <c r="E6" s="8" t="n">
        <v>1</v>
      </c>
      <c r="F6" s="9"/>
      <c r="G6" s="9"/>
      <c r="H6" s="9"/>
      <c r="I6" s="9"/>
    </row>
    <row r="7" customFormat="false" ht="27" hidden="false" customHeight="false" outlineLevel="0" collapsed="false">
      <c r="B7" s="1" t="s">
        <v>31</v>
      </c>
      <c r="C7" s="7" t="s">
        <v>32</v>
      </c>
      <c r="D7" s="8" t="n">
        <v>0.4</v>
      </c>
      <c r="E7" s="8" t="n">
        <f aca="false">5/68</f>
        <v>0.0735294117647059</v>
      </c>
      <c r="F7" s="8" t="n">
        <v>1</v>
      </c>
      <c r="G7" s="8"/>
      <c r="H7" s="9"/>
      <c r="I7" s="9"/>
      <c r="J7" s="10" t="n">
        <v>1.3</v>
      </c>
      <c r="K7" s="0" t="s">
        <v>33</v>
      </c>
    </row>
    <row r="8" customFormat="false" ht="14.5" hidden="false" customHeight="false" outlineLevel="0" collapsed="false">
      <c r="B8" s="1" t="s">
        <v>34</v>
      </c>
      <c r="C8" s="7" t="s">
        <v>35</v>
      </c>
      <c r="D8" s="8" t="n">
        <f aca="false">TRUE()</f>
        <v>1</v>
      </c>
      <c r="E8" s="8" t="n">
        <v>0.5</v>
      </c>
      <c r="F8" s="8"/>
      <c r="G8" s="8"/>
      <c r="H8" s="8"/>
      <c r="I8" s="8"/>
    </row>
    <row r="9" customFormat="false" ht="14.5" hidden="false" customHeight="false" outlineLevel="0" collapsed="false">
      <c r="B9" s="1" t="s">
        <v>36</v>
      </c>
      <c r="C9" s="7" t="s">
        <v>37</v>
      </c>
      <c r="D9" s="8" t="n">
        <v>0.1</v>
      </c>
      <c r="E9" s="8" t="n">
        <v>1</v>
      </c>
      <c r="F9" s="8"/>
      <c r="G9" s="9"/>
      <c r="H9" s="9"/>
      <c r="I9" s="9"/>
    </row>
    <row r="10" customFormat="false" ht="14.5" hidden="false" customHeight="false" outlineLevel="0" collapsed="false">
      <c r="B10" s="1" t="s">
        <v>38</v>
      </c>
      <c r="C10" s="7" t="s">
        <v>39</v>
      </c>
      <c r="D10" s="8" t="n">
        <v>0.5</v>
      </c>
      <c r="E10" s="8" t="n">
        <v>1</v>
      </c>
      <c r="F10" s="8"/>
      <c r="G10" s="9"/>
      <c r="H10" s="8"/>
      <c r="I10" s="9"/>
    </row>
    <row r="11" customFormat="false" ht="27" hidden="false" customHeight="false" outlineLevel="0" collapsed="false">
      <c r="B11" s="1" t="s">
        <v>40</v>
      </c>
      <c r="C11" s="7" t="s">
        <v>41</v>
      </c>
      <c r="D11" s="8" t="n">
        <f aca="false">TRUE()</f>
        <v>1</v>
      </c>
      <c r="E11" s="8" t="n">
        <v>0.4</v>
      </c>
      <c r="F11" s="8"/>
      <c r="G11" s="9"/>
      <c r="H11" s="9"/>
      <c r="I11" s="9"/>
    </row>
    <row r="12" customFormat="false" ht="14.5" hidden="false" customHeight="false" outlineLevel="0" collapsed="false">
      <c r="B12" s="1" t="s">
        <v>42</v>
      </c>
      <c r="C12" s="7" t="s">
        <v>43</v>
      </c>
      <c r="D12" s="8" t="n">
        <f aca="false">TRUE()</f>
        <v>1</v>
      </c>
      <c r="E12" s="9" t="n">
        <v>0.2</v>
      </c>
      <c r="F12" s="8"/>
      <c r="G12" s="9"/>
      <c r="H12" s="8"/>
      <c r="I12" s="9"/>
    </row>
    <row r="13" customFormat="false" ht="14.5" hidden="false" customHeight="false" outlineLevel="0" collapsed="false">
      <c r="B13" s="1" t="s">
        <v>44</v>
      </c>
      <c r="C13" s="7" t="s">
        <v>45</v>
      </c>
      <c r="D13" s="8" t="n">
        <f aca="false">TRUE()</f>
        <v>1</v>
      </c>
      <c r="E13" s="8"/>
      <c r="F13" s="8"/>
      <c r="G13" s="9"/>
      <c r="H13" s="9"/>
      <c r="I13" s="9"/>
    </row>
    <row r="14" customFormat="false" ht="14.5" hidden="false" customHeight="false" outlineLevel="0" collapsed="false">
      <c r="B14" s="1" t="s">
        <v>46</v>
      </c>
      <c r="C14" s="7" t="s">
        <v>47</v>
      </c>
      <c r="D14" s="8" t="n">
        <f aca="false">TRUE()</f>
        <v>1</v>
      </c>
      <c r="E14" s="8" t="n">
        <v>1</v>
      </c>
      <c r="F14" s="9" t="n">
        <v>1</v>
      </c>
      <c r="G14" s="9"/>
      <c r="H14" s="9"/>
      <c r="I14" s="9"/>
    </row>
    <row r="15" customFormat="false" ht="27" hidden="false" customHeight="false" outlineLevel="0" collapsed="false">
      <c r="B15" s="1" t="s">
        <v>48</v>
      </c>
      <c r="C15" s="7" t="s">
        <v>49</v>
      </c>
      <c r="D15" s="8" t="n">
        <f aca="false">TRUE()</f>
        <v>1</v>
      </c>
      <c r="E15" s="9" t="n">
        <v>0.4</v>
      </c>
      <c r="F15" s="8"/>
      <c r="G15" s="9"/>
      <c r="H15" s="9"/>
      <c r="I15" s="9"/>
    </row>
    <row r="16" customFormat="false" ht="14.5" hidden="false" customHeight="false" outlineLevel="0" collapsed="false">
      <c r="B16" s="1" t="s">
        <v>50</v>
      </c>
      <c r="C16" s="7" t="s">
        <v>51</v>
      </c>
      <c r="D16" s="8" t="n">
        <f aca="false">TRUE()</f>
        <v>1</v>
      </c>
      <c r="E16" s="8" t="n">
        <v>0.1</v>
      </c>
      <c r="F16" s="9"/>
      <c r="G16" s="9"/>
      <c r="H16" s="9"/>
      <c r="I16" s="9"/>
    </row>
    <row r="17" s="11" customFormat="true" ht="27" hidden="false" customHeight="false" outlineLevel="0" collapsed="false">
      <c r="B17" s="12" t="s">
        <v>52</v>
      </c>
      <c r="C17" s="13" t="s">
        <v>53</v>
      </c>
      <c r="D17" s="14" t="n">
        <f aca="false">TRUE()</f>
        <v>1</v>
      </c>
      <c r="E17" s="14" t="n">
        <v>0.3</v>
      </c>
      <c r="F17" s="14" t="n">
        <v>0.1</v>
      </c>
      <c r="G17" s="14" t="n">
        <f aca="false">FALSE()</f>
        <v>0</v>
      </c>
      <c r="H17" s="15" t="n">
        <f aca="false">FALSE()</f>
        <v>0</v>
      </c>
      <c r="I17" s="15" t="n">
        <f aca="false">FALSE()</f>
        <v>0</v>
      </c>
    </row>
    <row r="18" s="11" customFormat="true" ht="12.8" hidden="true" customHeight="false" outlineLevel="1" collapsed="false">
      <c r="B18" s="16" t="s">
        <v>14</v>
      </c>
      <c r="J18" s="17" t="s">
        <v>54</v>
      </c>
      <c r="K18" s="0"/>
    </row>
    <row r="19" s="11" customFormat="true" ht="13.8" hidden="true" customHeight="false" outlineLevel="1" collapsed="false">
      <c r="B19" s="11" t="s">
        <v>55</v>
      </c>
      <c r="C19" s="18" t="s">
        <v>56</v>
      </c>
      <c r="D19" s="19" t="n">
        <f aca="false">D3*$J19</f>
        <v>10</v>
      </c>
      <c r="E19" s="19" t="n">
        <f aca="false">E3*$J19</f>
        <v>0</v>
      </c>
      <c r="F19" s="19" t="n">
        <f aca="false">F3*$J19</f>
        <v>0</v>
      </c>
      <c r="G19" s="19" t="n">
        <f aca="false">G3*$J19</f>
        <v>0</v>
      </c>
      <c r="H19" s="19" t="n">
        <f aca="false">H3*$J19</f>
        <v>0</v>
      </c>
      <c r="I19" s="19" t="n">
        <f aca="false">I3*$J19</f>
        <v>0</v>
      </c>
      <c r="J19" s="12" t="n">
        <v>10</v>
      </c>
      <c r="K19" s="0"/>
    </row>
    <row r="20" s="11" customFormat="true" ht="13.8" hidden="true" customHeight="false" outlineLevel="1" collapsed="false">
      <c r="B20" s="11" t="s">
        <v>57</v>
      </c>
      <c r="C20" s="20" t="s">
        <v>57</v>
      </c>
      <c r="D20" s="21" t="n">
        <f aca="false">$J20*D4</f>
        <v>0</v>
      </c>
      <c r="E20" s="21" t="n">
        <f aca="false">$J20*E4</f>
        <v>10</v>
      </c>
      <c r="F20" s="21" t="n">
        <f aca="false">$J20*F4</f>
        <v>0</v>
      </c>
      <c r="G20" s="21" t="n">
        <f aca="false">$J20*G4</f>
        <v>0</v>
      </c>
      <c r="H20" s="21" t="n">
        <f aca="false">$J20*H4</f>
        <v>0</v>
      </c>
      <c r="I20" s="21" t="n">
        <f aca="false">$J20*I4</f>
        <v>0</v>
      </c>
      <c r="J20" s="12" t="n">
        <v>10</v>
      </c>
      <c r="K20" s="0"/>
    </row>
    <row r="21" s="11" customFormat="true" ht="13.8" hidden="true" customHeight="false" outlineLevel="1" collapsed="false">
      <c r="B21" s="11" t="s">
        <v>55</v>
      </c>
      <c r="C21" s="22" t="s">
        <v>58</v>
      </c>
      <c r="D21" s="23" t="n">
        <f aca="false">D5*$J21</f>
        <v>5</v>
      </c>
      <c r="E21" s="23" t="n">
        <f aca="false">E5*$J21</f>
        <v>2</v>
      </c>
      <c r="F21" s="23" t="n">
        <f aca="false">F5*$J21</f>
        <v>0</v>
      </c>
      <c r="G21" s="23" t="n">
        <f aca="false">G5*$J21</f>
        <v>0</v>
      </c>
      <c r="H21" s="23" t="n">
        <f aca="false">H5*$J21</f>
        <v>0</v>
      </c>
      <c r="I21" s="23" t="n">
        <f aca="false">I5*$J21</f>
        <v>0</v>
      </c>
      <c r="J21" s="12" t="n">
        <v>5</v>
      </c>
      <c r="K21" s="0"/>
    </row>
    <row r="22" s="11" customFormat="true" ht="13.8" hidden="true" customHeight="false" outlineLevel="1" collapsed="false">
      <c r="B22" s="11" t="s">
        <v>57</v>
      </c>
      <c r="C22" s="22" t="s">
        <v>58</v>
      </c>
      <c r="D22" s="19" t="n">
        <f aca="false">$J22*D5</f>
        <v>3</v>
      </c>
      <c r="E22" s="19" t="n">
        <f aca="false">$J22*E5</f>
        <v>1.2</v>
      </c>
      <c r="F22" s="19" t="n">
        <f aca="false">$J22*F5</f>
        <v>0</v>
      </c>
      <c r="G22" s="19" t="n">
        <f aca="false">$J22*G5</f>
        <v>0</v>
      </c>
      <c r="H22" s="19" t="n">
        <f aca="false">$J22*H5</f>
        <v>0</v>
      </c>
      <c r="I22" s="19" t="n">
        <f aca="false">$J22*I5</f>
        <v>0</v>
      </c>
      <c r="J22" s="12" t="n">
        <v>3</v>
      </c>
      <c r="K22" s="0"/>
    </row>
    <row r="23" s="11" customFormat="true" ht="13.8" hidden="true" customHeight="false" outlineLevel="1" collapsed="false">
      <c r="B23" s="11" t="s">
        <v>59</v>
      </c>
      <c r="C23" s="22" t="s">
        <v>60</v>
      </c>
      <c r="D23" s="19" t="n">
        <f aca="false">D5*$J23</f>
        <v>3</v>
      </c>
      <c r="E23" s="19" t="n">
        <f aca="false">E5*$J23</f>
        <v>1.2</v>
      </c>
      <c r="F23" s="19" t="n">
        <f aca="false">F5*$J23</f>
        <v>0</v>
      </c>
      <c r="G23" s="19" t="n">
        <f aca="false">G5*$J23</f>
        <v>0</v>
      </c>
      <c r="H23" s="19" t="n">
        <f aca="false">H5*$J23</f>
        <v>0</v>
      </c>
      <c r="I23" s="19" t="n">
        <f aca="false">I5*$J23</f>
        <v>0</v>
      </c>
      <c r="J23" s="12" t="n">
        <v>3</v>
      </c>
      <c r="K23" s="0"/>
    </row>
    <row r="24" s="11" customFormat="true" ht="13.8" hidden="true" customHeight="false" outlineLevel="1" collapsed="false">
      <c r="B24" s="11" t="s">
        <v>55</v>
      </c>
      <c r="C24" s="20" t="s">
        <v>61</v>
      </c>
      <c r="D24" s="21" t="n">
        <f aca="false">D4*$J24</f>
        <v>0</v>
      </c>
      <c r="E24" s="21" t="n">
        <f aca="false">E4*$J24</f>
        <v>1</v>
      </c>
      <c r="F24" s="21" t="n">
        <f aca="false">F4*$J24</f>
        <v>0</v>
      </c>
      <c r="G24" s="21" t="n">
        <f aca="false">G4*$J24</f>
        <v>0</v>
      </c>
      <c r="H24" s="21" t="n">
        <f aca="false">H4*$J24</f>
        <v>0</v>
      </c>
      <c r="I24" s="21" t="n">
        <f aca="false">I4*$J24</f>
        <v>0</v>
      </c>
      <c r="J24" s="12" t="n">
        <v>1</v>
      </c>
      <c r="K24" s="0"/>
    </row>
    <row r="25" s="11" customFormat="true" ht="13.8" hidden="true" customHeight="false" outlineLevel="1" collapsed="false">
      <c r="B25" s="11" t="s">
        <v>57</v>
      </c>
      <c r="C25" s="20" t="s">
        <v>62</v>
      </c>
      <c r="D25" s="21" t="n">
        <f aca="false">D6*$J25</f>
        <v>0</v>
      </c>
      <c r="E25" s="21" t="n">
        <f aca="false">E6*$J25</f>
        <v>10</v>
      </c>
      <c r="F25" s="21" t="n">
        <f aca="false">F6*$J25</f>
        <v>0</v>
      </c>
      <c r="G25" s="21" t="n">
        <f aca="false">G6*$J25</f>
        <v>0</v>
      </c>
      <c r="H25" s="21" t="n">
        <f aca="false">H6*$J25</f>
        <v>0</v>
      </c>
      <c r="I25" s="21" t="n">
        <f aca="false">I6*$J25</f>
        <v>0</v>
      </c>
      <c r="J25" s="12" t="n">
        <v>10</v>
      </c>
      <c r="K25" s="0"/>
    </row>
    <row r="26" s="11" customFormat="true" ht="13.8" hidden="true" customHeight="false" outlineLevel="1" collapsed="false">
      <c r="C26" s="22" t="s">
        <v>63</v>
      </c>
      <c r="D26" s="19" t="n">
        <f aca="false">($J26-1)*D7 + 1</f>
        <v>1.12</v>
      </c>
      <c r="E26" s="19" t="n">
        <f aca="false">($J26-1)*E7 + 1</f>
        <v>1.02205882352941</v>
      </c>
      <c r="F26" s="19" t="n">
        <f aca="false">($J26-1)*F7 + 1</f>
        <v>1.3</v>
      </c>
      <c r="G26" s="19" t="n">
        <f aca="false">($J26-1)*G7 + 1</f>
        <v>1</v>
      </c>
      <c r="H26" s="19" t="n">
        <f aca="false">($J26-1)*H7 + 1</f>
        <v>1</v>
      </c>
      <c r="I26" s="19" t="n">
        <f aca="false">($J26-1)*I7 + 1</f>
        <v>1</v>
      </c>
      <c r="J26" s="24" t="n">
        <f aca="false">J7</f>
        <v>1.3</v>
      </c>
      <c r="K26" s="0"/>
    </row>
    <row r="27" s="11" customFormat="true" ht="13.8" hidden="true" customHeight="false" outlineLevel="1" collapsed="false">
      <c r="B27" s="11" t="s">
        <v>55</v>
      </c>
      <c r="C27" s="22" t="s">
        <v>64</v>
      </c>
      <c r="D27" s="19" t="n">
        <f aca="false">D8*$J27</f>
        <v>10</v>
      </c>
      <c r="E27" s="19" t="n">
        <f aca="false">E8*$J27</f>
        <v>5</v>
      </c>
      <c r="F27" s="19" t="n">
        <f aca="false">F8*$J27</f>
        <v>0</v>
      </c>
      <c r="G27" s="19" t="n">
        <f aca="false">G8*$J27</f>
        <v>0</v>
      </c>
      <c r="H27" s="19" t="n">
        <f aca="false">H8*$J27</f>
        <v>0</v>
      </c>
      <c r="I27" s="19" t="n">
        <f aca="false">I8*$J27</f>
        <v>0</v>
      </c>
      <c r="J27" s="12" t="n">
        <v>10</v>
      </c>
      <c r="K27" s="0"/>
    </row>
    <row r="28" s="11" customFormat="true" ht="13.8" hidden="true" customHeight="false" outlineLevel="1" collapsed="false">
      <c r="B28" s="11" t="s">
        <v>55</v>
      </c>
      <c r="C28" s="20" t="s">
        <v>65</v>
      </c>
      <c r="D28" s="21" t="n">
        <f aca="false">D9*$J28</f>
        <v>0.1</v>
      </c>
      <c r="E28" s="21" t="n">
        <f aca="false">E9*$J28</f>
        <v>1</v>
      </c>
      <c r="F28" s="21" t="n">
        <f aca="false">F9*$J28</f>
        <v>0</v>
      </c>
      <c r="G28" s="21" t="n">
        <f aca="false">G9*$J28</f>
        <v>0</v>
      </c>
      <c r="H28" s="21" t="n">
        <f aca="false">H9*$J28</f>
        <v>0</v>
      </c>
      <c r="I28" s="21" t="n">
        <f aca="false">I9*$J28</f>
        <v>0</v>
      </c>
      <c r="J28" s="12" t="n">
        <v>1</v>
      </c>
      <c r="K28" s="0"/>
    </row>
    <row r="29" s="11" customFormat="true" ht="13.8" hidden="true" customHeight="false" outlineLevel="1" collapsed="false">
      <c r="B29" s="11" t="s">
        <v>57</v>
      </c>
      <c r="C29" s="20" t="s">
        <v>66</v>
      </c>
      <c r="D29" s="21" t="n">
        <f aca="false">D9*$J29</f>
        <v>1</v>
      </c>
      <c r="E29" s="21" t="n">
        <f aca="false">E9*$J29</f>
        <v>10</v>
      </c>
      <c r="F29" s="21" t="n">
        <f aca="false">F9*$J29</f>
        <v>0</v>
      </c>
      <c r="G29" s="21" t="n">
        <f aca="false">G9*$J29</f>
        <v>0</v>
      </c>
      <c r="H29" s="21" t="n">
        <f aca="false">H9*$J29</f>
        <v>0</v>
      </c>
      <c r="I29" s="21" t="n">
        <f aca="false">I9*$J29</f>
        <v>0</v>
      </c>
      <c r="J29" s="12" t="n">
        <v>10</v>
      </c>
      <c r="K29" s="0"/>
    </row>
    <row r="30" s="11" customFormat="true" ht="13.8" hidden="true" customHeight="false" outlineLevel="1" collapsed="false">
      <c r="B30" s="11" t="s">
        <v>55</v>
      </c>
      <c r="C30" s="22" t="s">
        <v>67</v>
      </c>
      <c r="D30" s="19" t="n">
        <f aca="false">D10*$J30</f>
        <v>1.5</v>
      </c>
      <c r="E30" s="19" t="n">
        <f aca="false">E10*$J30</f>
        <v>3</v>
      </c>
      <c r="F30" s="19" t="n">
        <f aca="false">F10*$J30</f>
        <v>0</v>
      </c>
      <c r="G30" s="19" t="n">
        <f aca="false">G10*$J30</f>
        <v>0</v>
      </c>
      <c r="H30" s="19" t="n">
        <f aca="false">H10*$J30</f>
        <v>0</v>
      </c>
      <c r="I30" s="19" t="n">
        <f aca="false">I10*$J30</f>
        <v>0</v>
      </c>
      <c r="J30" s="12" t="n">
        <v>3</v>
      </c>
      <c r="K30" s="0"/>
    </row>
    <row r="31" s="11" customFormat="true" ht="13.8" hidden="true" customHeight="false" outlineLevel="1" collapsed="false">
      <c r="B31" s="11" t="s">
        <v>57</v>
      </c>
      <c r="C31" s="22" t="s">
        <v>67</v>
      </c>
      <c r="D31" s="19" t="n">
        <f aca="false">D10*$J31</f>
        <v>1.5</v>
      </c>
      <c r="E31" s="19" t="n">
        <f aca="false">E10*$J31</f>
        <v>3</v>
      </c>
      <c r="F31" s="19" t="n">
        <f aca="false">F10*$J31</f>
        <v>0</v>
      </c>
      <c r="G31" s="19" t="n">
        <f aca="false">G10*$J31</f>
        <v>0</v>
      </c>
      <c r="H31" s="19" t="n">
        <f aca="false">H10*$J31</f>
        <v>0</v>
      </c>
      <c r="I31" s="19" t="n">
        <f aca="false">I10*$J31</f>
        <v>0</v>
      </c>
      <c r="J31" s="12" t="n">
        <v>3</v>
      </c>
      <c r="K31" s="0"/>
    </row>
    <row r="32" s="11" customFormat="true" ht="13.8" hidden="true" customHeight="false" outlineLevel="1" collapsed="false">
      <c r="B32" s="11" t="s">
        <v>59</v>
      </c>
      <c r="C32" s="22" t="s">
        <v>67</v>
      </c>
      <c r="D32" s="19" t="n">
        <f aca="false">D10*$J32</f>
        <v>1.5</v>
      </c>
      <c r="E32" s="19" t="n">
        <f aca="false">E10*$J32</f>
        <v>3</v>
      </c>
      <c r="F32" s="19" t="n">
        <f aca="false">F10*$J32</f>
        <v>0</v>
      </c>
      <c r="G32" s="19" t="n">
        <f aca="false">G10*$J32</f>
        <v>0</v>
      </c>
      <c r="H32" s="19" t="n">
        <f aca="false">H10*$J32</f>
        <v>0</v>
      </c>
      <c r="I32" s="19" t="n">
        <f aca="false">I10*$J32</f>
        <v>0</v>
      </c>
      <c r="J32" s="12" t="n">
        <v>3</v>
      </c>
      <c r="K32" s="0"/>
    </row>
    <row r="33" s="11" customFormat="true" ht="13.8" hidden="true" customHeight="false" outlineLevel="1" collapsed="false">
      <c r="B33" s="11" t="s">
        <v>55</v>
      </c>
      <c r="C33" s="20" t="s">
        <v>68</v>
      </c>
      <c r="D33" s="21" t="n">
        <f aca="false">D11*$J33</f>
        <v>2</v>
      </c>
      <c r="E33" s="21" t="n">
        <f aca="false">E11*$J33</f>
        <v>0.8</v>
      </c>
      <c r="F33" s="21" t="n">
        <f aca="false">F11*$J33</f>
        <v>0</v>
      </c>
      <c r="G33" s="21" t="n">
        <f aca="false">G11*$J33</f>
        <v>0</v>
      </c>
      <c r="H33" s="21" t="n">
        <f aca="false">H11*$J33</f>
        <v>0</v>
      </c>
      <c r="I33" s="21" t="n">
        <f aca="false">I11*$J33</f>
        <v>0</v>
      </c>
      <c r="J33" s="12" t="n">
        <v>2</v>
      </c>
      <c r="K33" s="0"/>
    </row>
    <row r="34" s="11" customFormat="true" ht="13.8" hidden="true" customHeight="false" outlineLevel="1" collapsed="false">
      <c r="B34" s="11" t="s">
        <v>59</v>
      </c>
      <c r="C34" s="20" t="s">
        <v>68</v>
      </c>
      <c r="D34" s="21" t="n">
        <f aca="false">D11*$J34</f>
        <v>10</v>
      </c>
      <c r="E34" s="21" t="n">
        <f aca="false">E11*$J34</f>
        <v>4</v>
      </c>
      <c r="F34" s="21" t="n">
        <f aca="false">F11*$J34</f>
        <v>0</v>
      </c>
      <c r="G34" s="21" t="n">
        <f aca="false">G11*$J34</f>
        <v>0</v>
      </c>
      <c r="H34" s="21" t="n">
        <f aca="false">H11*$J34</f>
        <v>0</v>
      </c>
      <c r="I34" s="21" t="n">
        <f aca="false">I11*$J34</f>
        <v>0</v>
      </c>
      <c r="J34" s="12" t="n">
        <v>10</v>
      </c>
      <c r="K34" s="0"/>
    </row>
    <row r="35" s="11" customFormat="true" ht="13.8" hidden="true" customHeight="false" outlineLevel="1" collapsed="false">
      <c r="B35" s="11" t="s">
        <v>59</v>
      </c>
      <c r="C35" s="22" t="s">
        <v>69</v>
      </c>
      <c r="D35" s="19" t="n">
        <f aca="false">D12*$J35</f>
        <v>3</v>
      </c>
      <c r="E35" s="19" t="n">
        <f aca="false">E12*$J35</f>
        <v>0.6</v>
      </c>
      <c r="F35" s="19" t="n">
        <f aca="false">F12*$J35</f>
        <v>0</v>
      </c>
      <c r="G35" s="19" t="n">
        <f aca="false">G12*$J35</f>
        <v>0</v>
      </c>
      <c r="H35" s="19" t="n">
        <f aca="false">H12*$J35</f>
        <v>0</v>
      </c>
      <c r="I35" s="19" t="n">
        <f aca="false">I12*$J35</f>
        <v>0</v>
      </c>
      <c r="J35" s="12" t="n">
        <v>3</v>
      </c>
      <c r="K35" s="0"/>
    </row>
    <row r="36" s="11" customFormat="true" ht="13.8" hidden="true" customHeight="false" outlineLevel="1" collapsed="false">
      <c r="B36" s="11" t="s">
        <v>55</v>
      </c>
      <c r="C36" s="20" t="s">
        <v>70</v>
      </c>
      <c r="D36" s="21" t="n">
        <f aca="false">D13*$J36</f>
        <v>5</v>
      </c>
      <c r="E36" s="21" t="n">
        <f aca="false">E13*$J36</f>
        <v>0</v>
      </c>
      <c r="F36" s="21" t="n">
        <f aca="false">F13*$J36</f>
        <v>0</v>
      </c>
      <c r="G36" s="21" t="n">
        <f aca="false">G13*$J36</f>
        <v>0</v>
      </c>
      <c r="H36" s="21" t="n">
        <f aca="false">H13*$J36</f>
        <v>0</v>
      </c>
      <c r="I36" s="21" t="n">
        <f aca="false">I13*$J36</f>
        <v>0</v>
      </c>
      <c r="J36" s="12" t="n">
        <v>5</v>
      </c>
      <c r="K36" s="0"/>
    </row>
    <row r="37" s="11" customFormat="true" ht="13.8" hidden="true" customHeight="false" outlineLevel="1" collapsed="false">
      <c r="B37" s="11" t="s">
        <v>57</v>
      </c>
      <c r="C37" s="20" t="s">
        <v>70</v>
      </c>
      <c r="D37" s="21" t="n">
        <f aca="false">D13*$J37</f>
        <v>2</v>
      </c>
      <c r="E37" s="21" t="n">
        <f aca="false">E13*$J37</f>
        <v>0</v>
      </c>
      <c r="F37" s="21" t="n">
        <f aca="false">F13*$J37</f>
        <v>0</v>
      </c>
      <c r="G37" s="21" t="n">
        <f aca="false">G13*$J37</f>
        <v>0</v>
      </c>
      <c r="H37" s="21" t="n">
        <f aca="false">H13*$J37</f>
        <v>0</v>
      </c>
      <c r="I37" s="21" t="n">
        <f aca="false">I13*$J37</f>
        <v>0</v>
      </c>
      <c r="J37" s="12" t="n">
        <v>2</v>
      </c>
      <c r="K37" s="0"/>
    </row>
    <row r="38" s="11" customFormat="true" ht="13.8" hidden="true" customHeight="false" outlineLevel="1" collapsed="false">
      <c r="B38" s="11" t="s">
        <v>59</v>
      </c>
      <c r="C38" s="20" t="s">
        <v>70</v>
      </c>
      <c r="D38" s="21" t="n">
        <f aca="false">D13*$J38</f>
        <v>2</v>
      </c>
      <c r="E38" s="21" t="n">
        <f aca="false">E13*$J38</f>
        <v>0</v>
      </c>
      <c r="F38" s="21" t="n">
        <f aca="false">F13*$J38</f>
        <v>0</v>
      </c>
      <c r="G38" s="21" t="n">
        <f aca="false">G13*$J38</f>
        <v>0</v>
      </c>
      <c r="H38" s="21" t="n">
        <f aca="false">H13*$J38</f>
        <v>0</v>
      </c>
      <c r="I38" s="21" t="n">
        <f aca="false">I13*$J38</f>
        <v>0</v>
      </c>
      <c r="J38" s="12" t="n">
        <v>2</v>
      </c>
      <c r="K38" s="0"/>
    </row>
    <row r="39" s="11" customFormat="true" ht="13.8" hidden="true" customHeight="false" outlineLevel="1" collapsed="false">
      <c r="B39" s="11" t="s">
        <v>55</v>
      </c>
      <c r="C39" s="22" t="s">
        <v>71</v>
      </c>
      <c r="D39" s="19" t="n">
        <f aca="false">D14*$J39</f>
        <v>3</v>
      </c>
      <c r="E39" s="19" t="n">
        <f aca="false">E14*$J39</f>
        <v>3</v>
      </c>
      <c r="F39" s="19" t="n">
        <f aca="false">F14*$J39</f>
        <v>3</v>
      </c>
      <c r="G39" s="19" t="n">
        <f aca="false">G14*$J39</f>
        <v>0</v>
      </c>
      <c r="H39" s="19" t="n">
        <f aca="false">H14*$J39</f>
        <v>0</v>
      </c>
      <c r="I39" s="19" t="n">
        <f aca="false">I14*$J39</f>
        <v>0</v>
      </c>
      <c r="J39" s="12" t="n">
        <v>3</v>
      </c>
      <c r="K39" s="0"/>
    </row>
    <row r="40" s="11" customFormat="true" ht="13.8" hidden="true" customHeight="false" outlineLevel="1" collapsed="false">
      <c r="B40" s="11" t="s">
        <v>59</v>
      </c>
      <c r="C40" s="22" t="s">
        <v>71</v>
      </c>
      <c r="D40" s="19" t="n">
        <f aca="false">D14*$J40</f>
        <v>5</v>
      </c>
      <c r="E40" s="19" t="n">
        <f aca="false">E14*$J40</f>
        <v>5</v>
      </c>
      <c r="F40" s="19" t="n">
        <f aca="false">F14*$J40</f>
        <v>5</v>
      </c>
      <c r="G40" s="19" t="n">
        <f aca="false">G14*$J40</f>
        <v>0</v>
      </c>
      <c r="H40" s="19" t="n">
        <f aca="false">H14*$J40</f>
        <v>0</v>
      </c>
      <c r="I40" s="19" t="n">
        <f aca="false">I14*$J40</f>
        <v>0</v>
      </c>
      <c r="J40" s="12" t="n">
        <v>5</v>
      </c>
      <c r="K40" s="0"/>
    </row>
    <row r="41" s="11" customFormat="true" ht="13.8" hidden="true" customHeight="false" outlineLevel="1" collapsed="false">
      <c r="B41" s="11" t="s">
        <v>55</v>
      </c>
      <c r="C41" s="20" t="s">
        <v>72</v>
      </c>
      <c r="D41" s="21" t="n">
        <f aca="false">D15*$J41</f>
        <v>2</v>
      </c>
      <c r="E41" s="21" t="n">
        <f aca="false">E15*$J41</f>
        <v>0.8</v>
      </c>
      <c r="F41" s="21" t="n">
        <f aca="false">F15*$J41</f>
        <v>0</v>
      </c>
      <c r="G41" s="21" t="n">
        <f aca="false">G15*$J41</f>
        <v>0</v>
      </c>
      <c r="H41" s="21" t="n">
        <f aca="false">H15*$J41</f>
        <v>0</v>
      </c>
      <c r="I41" s="21" t="n">
        <f aca="false">I15*$J41</f>
        <v>0</v>
      </c>
      <c r="J41" s="12" t="n">
        <v>2</v>
      </c>
      <c r="K41" s="0"/>
    </row>
    <row r="42" s="11" customFormat="true" ht="13.8" hidden="true" customHeight="false" outlineLevel="1" collapsed="false">
      <c r="B42" s="11" t="s">
        <v>59</v>
      </c>
      <c r="C42" s="20" t="s">
        <v>72</v>
      </c>
      <c r="D42" s="21" t="n">
        <f aca="false">D15*$J42</f>
        <v>2</v>
      </c>
      <c r="E42" s="21" t="n">
        <f aca="false">E15*$J42</f>
        <v>0.8</v>
      </c>
      <c r="F42" s="21" t="n">
        <f aca="false">F15*$J42</f>
        <v>0</v>
      </c>
      <c r="G42" s="21" t="n">
        <f aca="false">G15*$J42</f>
        <v>0</v>
      </c>
      <c r="H42" s="21" t="n">
        <f aca="false">H15*$J42</f>
        <v>0</v>
      </c>
      <c r="I42" s="21" t="n">
        <f aca="false">I15*$J42</f>
        <v>0</v>
      </c>
      <c r="J42" s="12" t="n">
        <v>2</v>
      </c>
      <c r="K42" s="0"/>
    </row>
    <row r="43" s="11" customFormat="true" ht="13.8" hidden="true" customHeight="false" outlineLevel="1" collapsed="false">
      <c r="B43" s="11" t="s">
        <v>55</v>
      </c>
      <c r="C43" s="22" t="s">
        <v>73</v>
      </c>
      <c r="D43" s="19" t="n">
        <f aca="false">D16*$J43</f>
        <v>10</v>
      </c>
      <c r="E43" s="19" t="n">
        <f aca="false">E16*$J43</f>
        <v>1</v>
      </c>
      <c r="F43" s="19" t="n">
        <f aca="false">F16*$J43</f>
        <v>0</v>
      </c>
      <c r="G43" s="19" t="n">
        <f aca="false">G16*$J43</f>
        <v>0</v>
      </c>
      <c r="H43" s="19" t="n">
        <f aca="false">H16*$J43</f>
        <v>0</v>
      </c>
      <c r="I43" s="19" t="n">
        <f aca="false">I16*$J43</f>
        <v>0</v>
      </c>
      <c r="J43" s="12" t="n">
        <v>10</v>
      </c>
      <c r="K43" s="0"/>
    </row>
    <row r="44" s="11" customFormat="true" ht="13.8" hidden="true" customHeight="false" outlineLevel="1" collapsed="false">
      <c r="B44" s="11" t="s">
        <v>59</v>
      </c>
      <c r="C44" s="22" t="s">
        <v>73</v>
      </c>
      <c r="D44" s="19" t="n">
        <f aca="false">D16*$J44</f>
        <v>1</v>
      </c>
      <c r="E44" s="19" t="n">
        <f aca="false">E16*$J44</f>
        <v>0.1</v>
      </c>
      <c r="F44" s="19" t="n">
        <f aca="false">F16*$J44</f>
        <v>0</v>
      </c>
      <c r="G44" s="19" t="n">
        <f aca="false">G16*$J44</f>
        <v>0</v>
      </c>
      <c r="H44" s="19" t="n">
        <f aca="false">H16*$J44</f>
        <v>0</v>
      </c>
      <c r="I44" s="19" t="n">
        <f aca="false">I16*$J44</f>
        <v>0</v>
      </c>
      <c r="J44" s="12" t="n">
        <v>1</v>
      </c>
      <c r="K44" s="0"/>
    </row>
    <row r="45" s="11" customFormat="true" ht="13.8" hidden="true" customHeight="false" outlineLevel="1" collapsed="false">
      <c r="B45" s="11" t="s">
        <v>55</v>
      </c>
      <c r="C45" s="20" t="s">
        <v>74</v>
      </c>
      <c r="D45" s="21" t="n">
        <f aca="false">D17*$J45</f>
        <v>3</v>
      </c>
      <c r="E45" s="21" t="n">
        <f aca="false">E17*$J45</f>
        <v>0.9</v>
      </c>
      <c r="F45" s="21" t="n">
        <f aca="false">F17*$J45</f>
        <v>0.3</v>
      </c>
      <c r="G45" s="21" t="n">
        <f aca="false">G17*$J45</f>
        <v>0</v>
      </c>
      <c r="H45" s="21" t="n">
        <f aca="false">H17*$J45</f>
        <v>0</v>
      </c>
      <c r="I45" s="21" t="n">
        <f aca="false">I17*$J45</f>
        <v>0</v>
      </c>
      <c r="J45" s="12" t="n">
        <v>3</v>
      </c>
      <c r="K45" s="0"/>
    </row>
    <row r="46" s="11" customFormat="true" ht="13.8" hidden="true" customHeight="false" outlineLevel="1" collapsed="false">
      <c r="B46" s="11" t="s">
        <v>59</v>
      </c>
      <c r="C46" s="20" t="s">
        <v>74</v>
      </c>
      <c r="D46" s="21" t="n">
        <f aca="false">D17*$J46</f>
        <v>10</v>
      </c>
      <c r="E46" s="21" t="n">
        <f aca="false">E17*$J46</f>
        <v>3</v>
      </c>
      <c r="F46" s="21" t="n">
        <f aca="false">F17*$J46</f>
        <v>1</v>
      </c>
      <c r="G46" s="21" t="n">
        <f aca="false">G17*$J46</f>
        <v>0</v>
      </c>
      <c r="H46" s="21" t="n">
        <f aca="false">H17*$J46</f>
        <v>0</v>
      </c>
      <c r="I46" s="21" t="n">
        <f aca="false">I17*$J46</f>
        <v>0</v>
      </c>
      <c r="J46" s="12" t="n">
        <v>10</v>
      </c>
      <c r="K46" s="0"/>
    </row>
    <row r="47" s="11" customFormat="true" ht="13.8" hidden="true" customHeight="false" outlineLevel="1" collapsed="false">
      <c r="C47" s="22" t="s">
        <v>55</v>
      </c>
      <c r="D47" s="25" t="n">
        <f aca="false">D19+D21+D24+D27+D28+D30+D33+D36+D39+D41+D43+D45</f>
        <v>51.6</v>
      </c>
      <c r="E47" s="25" t="n">
        <f aca="false">E19+E21+E24+E27+E28+E30+E33+E36+E39+E41+E43+E45</f>
        <v>18.5</v>
      </c>
      <c r="F47" s="25" t="n">
        <f aca="false">F19+F21+F24+F27+F28+F30+F33+F36+F39+F41+F43+F45</f>
        <v>3.3</v>
      </c>
      <c r="G47" s="25" t="n">
        <f aca="false">G19+G21+G24+G27+G30+G33+G36+G39+G41+G43+G45</f>
        <v>0</v>
      </c>
      <c r="H47" s="25" t="n">
        <f aca="false">H19+H21+H24+H27+H30+H33+H36+H39+H41+H43+H45</f>
        <v>0</v>
      </c>
      <c r="I47" s="25" t="n">
        <f aca="false">I19+I21+I24+I27+I30+I33+I36+I39+I41+I43+I45</f>
        <v>0</v>
      </c>
    </row>
    <row r="48" s="11" customFormat="true" ht="13.8" hidden="true" customHeight="false" outlineLevel="1" collapsed="false">
      <c r="C48" s="22" t="s">
        <v>57</v>
      </c>
      <c r="D48" s="25" t="n">
        <f aca="false">D20+D22+D25+D29+D31+D37</f>
        <v>7.5</v>
      </c>
      <c r="E48" s="25" t="n">
        <f aca="false">E20+E22+E25+E29+E31+E37</f>
        <v>34.2</v>
      </c>
      <c r="F48" s="25" t="n">
        <f aca="false">F20+F22+F25+F29+F31+F37</f>
        <v>0</v>
      </c>
      <c r="G48" s="25" t="n">
        <f aca="false">G20+G22+G25+G29+G31+G37</f>
        <v>0</v>
      </c>
      <c r="H48" s="25" t="n">
        <f aca="false">H20+H22+H25+H29+H31+H37</f>
        <v>0</v>
      </c>
      <c r="I48" s="25" t="n">
        <f aca="false">I20+I22+I25+I29+I31+I37</f>
        <v>0</v>
      </c>
    </row>
    <row r="49" s="11" customFormat="true" ht="13.8" hidden="true" customHeight="false" outlineLevel="1" collapsed="false">
      <c r="C49" s="22" t="s">
        <v>59</v>
      </c>
      <c r="D49" s="25" t="n">
        <f aca="false">D23+D32+D34+D38+D40+D42+D44+D46+D35</f>
        <v>37.5</v>
      </c>
      <c r="E49" s="25" t="n">
        <f aca="false">E23+E32+E34+E38+E40+E42+E44+E46+E35</f>
        <v>17.7</v>
      </c>
      <c r="F49" s="25" t="n">
        <f aca="false">F23+F32+F34+F38+F40+F42+F44+F46+F35</f>
        <v>6</v>
      </c>
      <c r="G49" s="25" t="n">
        <f aca="false">G23+G32+G34+G38+G40+G42+G44+G46+G35</f>
        <v>0</v>
      </c>
      <c r="H49" s="25" t="n">
        <f aca="false">H23+H32+H34+H38+H40+H42+H44+H46+H35</f>
        <v>0</v>
      </c>
      <c r="I49" s="25" t="n">
        <f aca="false">I23+I32+I34+I38+I40+I42+I44+I46+I35</f>
        <v>0</v>
      </c>
    </row>
    <row r="50" s="11" customFormat="true" ht="13.8" hidden="true" customHeight="false" outlineLevel="1" collapsed="false">
      <c r="C50" s="22" t="s">
        <v>75</v>
      </c>
      <c r="D50" s="25" t="n">
        <f aca="false">D47/D26</f>
        <v>46.0714285714286</v>
      </c>
      <c r="E50" s="25" t="n">
        <f aca="false">E47/E26</f>
        <v>18.1007194244604</v>
      </c>
      <c r="F50" s="25" t="n">
        <f aca="false">F47/F26</f>
        <v>2.53846153846154</v>
      </c>
      <c r="G50" s="25" t="n">
        <f aca="false">G47/G26</f>
        <v>0</v>
      </c>
      <c r="H50" s="25" t="n">
        <f aca="false">H47/H26</f>
        <v>0</v>
      </c>
      <c r="I50" s="25" t="n">
        <f aca="false">I47/I26</f>
        <v>0</v>
      </c>
    </row>
    <row r="51" s="11" customFormat="true" ht="13.8" hidden="true" customHeight="false" outlineLevel="1" collapsed="false">
      <c r="C51" s="22" t="s">
        <v>76</v>
      </c>
      <c r="D51" s="25" t="n">
        <f aca="false">D49/D26</f>
        <v>33.4821428571429</v>
      </c>
      <c r="E51" s="25" t="n">
        <f aca="false">E49/E26</f>
        <v>17.3179856115108</v>
      </c>
      <c r="F51" s="25" t="n">
        <f aca="false">F49/F26</f>
        <v>4.61538461538462</v>
      </c>
      <c r="G51" s="25" t="n">
        <f aca="false">G49/G26</f>
        <v>0</v>
      </c>
      <c r="H51" s="25" t="n">
        <f aca="false">H49/H26</f>
        <v>0</v>
      </c>
      <c r="I51" s="25" t="n">
        <f aca="false">I49/I26</f>
        <v>0</v>
      </c>
    </row>
    <row r="52" s="11" customFormat="true" ht="13.8" hidden="true" customHeight="false" outlineLevel="1" collapsed="false">
      <c r="C52" s="22" t="s">
        <v>77</v>
      </c>
      <c r="D52" s="25" t="n">
        <f aca="false">D48/D26</f>
        <v>6.69642857142857</v>
      </c>
      <c r="E52" s="25" t="n">
        <f aca="false">E48/E26</f>
        <v>33.4618705035971</v>
      </c>
      <c r="F52" s="25" t="n">
        <f aca="false">F48/F26</f>
        <v>0</v>
      </c>
      <c r="G52" s="25" t="n">
        <f aca="false">G48/G26</f>
        <v>0</v>
      </c>
      <c r="H52" s="25" t="n">
        <f aca="false">H48/H26</f>
        <v>0</v>
      </c>
      <c r="I52" s="25" t="n">
        <f aca="false">I48/I26</f>
        <v>0</v>
      </c>
    </row>
    <row r="53" s="11" customFormat="true" ht="13.8" hidden="true" customHeight="false" outlineLevel="1" collapsed="false">
      <c r="C53" s="22"/>
    </row>
    <row r="54" s="11" customFormat="true" ht="13.8" hidden="true" customHeight="false" outlineLevel="1" collapsed="false">
      <c r="C54" s="22" t="s">
        <v>78</v>
      </c>
      <c r="D54" s="25" t="n">
        <f aca="false">IFERROR(D$50/(SUM($D$50:$I$50)), 0)</f>
        <v>0.690616213717932</v>
      </c>
      <c r="E54" s="25" t="n">
        <f aca="false">IFERROR(E$50/(SUM($D$50:$I$50)), 0)</f>
        <v>0.271331944810668</v>
      </c>
      <c r="F54" s="25" t="n">
        <f aca="false">IFERROR(F$50/(SUM($D$50:$I$50)), 0)</f>
        <v>0.0380518414713995</v>
      </c>
      <c r="G54" s="25" t="n">
        <f aca="false">IFERROR(G$50/(SUM($D$50:$I$50)), 0)</f>
        <v>0</v>
      </c>
      <c r="H54" s="25" t="n">
        <f aca="false">IFERROR(H$50/(SUM($D$50:$I$50)), 0)</f>
        <v>0</v>
      </c>
      <c r="I54" s="25" t="n">
        <f aca="false">IFERROR(I$50/(SUM($D$50:$I$50)), 0)</f>
        <v>0</v>
      </c>
      <c r="J54" s="26" t="n">
        <f aca="false">SUM(D54:I54)</f>
        <v>1</v>
      </c>
      <c r="K54" s="27" t="n">
        <f aca="false">J3</f>
        <v>1.4</v>
      </c>
    </row>
    <row r="55" s="11" customFormat="true" ht="13.8" hidden="true" customHeight="false" outlineLevel="1" collapsed="false">
      <c r="C55" s="22" t="s">
        <v>79</v>
      </c>
      <c r="D55" s="25" t="n">
        <f aca="false">IFERROR(D$52/(SUM($D$52:$I$52)), 0)</f>
        <v>0.166750801843424</v>
      </c>
      <c r="E55" s="25" t="n">
        <f aca="false">IFERROR(E$52/(SUM($D$52:$I$52)), 0)</f>
        <v>0.833249198156576</v>
      </c>
      <c r="F55" s="25" t="n">
        <f aca="false">IFERROR(F$52/(SUM($D$52:$I$52)), 0)</f>
        <v>0</v>
      </c>
      <c r="G55" s="25" t="n">
        <f aca="false">IFERROR(G$52/(SUM($D$52:$I$52)), 0)</f>
        <v>0</v>
      </c>
      <c r="H55" s="25" t="n">
        <f aca="false">IFERROR(H$52/(SUM($D$52:$I$52)), 0)</f>
        <v>0</v>
      </c>
      <c r="I55" s="25" t="n">
        <f aca="false">IFERROR(I$52/(SUM($D$52:$I$52)), 0)</f>
        <v>0</v>
      </c>
      <c r="J55" s="26" t="n">
        <f aca="false">SUM(D55:I55)</f>
        <v>1</v>
      </c>
      <c r="K55" s="27" t="n">
        <f aca="false">J4</f>
        <v>1.2</v>
      </c>
    </row>
    <row r="56" s="11" customFormat="true" ht="13.8" hidden="true" customHeight="false" outlineLevel="1" collapsed="false">
      <c r="C56" s="22" t="s">
        <v>80</v>
      </c>
      <c r="D56" s="25" t="n">
        <f aca="false">IFERROR(D$51/(SUM($D$51:$I$51)), 0)</f>
        <v>0.60420162141902</v>
      </c>
      <c r="E56" s="25" t="n">
        <f aca="false">IFERROR(E$51/(SUM($D$51:$I$51)), 0)</f>
        <v>0.312511508920758</v>
      </c>
      <c r="F56" s="25" t="n">
        <f aca="false">IFERROR(F$51/(SUM($D$51:$I$51)), 0)</f>
        <v>0.0832868696602219</v>
      </c>
      <c r="G56" s="25" t="n">
        <f aca="false">IFERROR(G$51/(SUM($D$51:$I$51)), 0)</f>
        <v>0</v>
      </c>
      <c r="H56" s="25" t="n">
        <f aca="false">IFERROR(H$51/(SUM($D$51:$I$51)), 0)</f>
        <v>0</v>
      </c>
      <c r="I56" s="25" t="n">
        <f aca="false">IFERROR(I$51/(SUM($D$51:$I$51)), 0)</f>
        <v>0</v>
      </c>
      <c r="J56" s="26" t="n">
        <f aca="false">SUM(D56:I56)</f>
        <v>1</v>
      </c>
      <c r="K56" s="28" t="n">
        <v>1</v>
      </c>
    </row>
    <row r="57" s="11" customFormat="true" ht="13.8" hidden="true" customHeight="false" outlineLevel="1" collapsed="false">
      <c r="C57" s="22"/>
    </row>
    <row r="58" s="11" customFormat="true" ht="13.8" hidden="true" customHeight="false" outlineLevel="1" collapsed="false">
      <c r="C58" s="17" t="s">
        <v>81</v>
      </c>
      <c r="D58" s="26" t="n">
        <f aca="false">(D50*$K$54 + D52*$K$55 + D51*$K$56)/(SUM($D50:$I50)*$K$54 + SUM($D51:$I51)*$K$56 + SUM($D52:$I52)*$K$55)</f>
        <v>0.538160822676223</v>
      </c>
      <c r="E58" s="26" t="n">
        <f aca="false">(E50*$K$54 + E52*$K$55 + E51*$K$56)/(SUM($D50:$I50)*$K$54 + SUM($D51:$I51)*$K$56 + SUM($D52:$I52)*$K$55)</f>
        <v>0.420371069309887</v>
      </c>
      <c r="F58" s="26" t="n">
        <f aca="false">(F50*$K$54 + F52*$K$55 + F51*$K$56)/(SUM($D50:$I50)*$K$54 + SUM($D51:$I51)*$K$56 + SUM($D52:$I52)*$K$55)</f>
        <v>0.0414681080138899</v>
      </c>
      <c r="G58" s="26" t="n">
        <f aca="false">(G50*$K$54 + G52*$K$55 + G51*$K$56)/(SUM($D50:$I50)*$K$54 + SUM($D51:$I51)*$K$56 + SUM($D52:$I52)*$K$55)</f>
        <v>0</v>
      </c>
      <c r="H58" s="26" t="n">
        <f aca="false">(H50*$K$54 + H52*$K$55 + H51*$K$56)/(SUM($D50:$I50)*$K$54 + SUM($D51:$I51)*$K$56 + SUM($D52:$I52)*$K$55)</f>
        <v>0</v>
      </c>
      <c r="I58" s="26" t="n">
        <f aca="false">(I50*$K$54 + I52*$K$55 + I51*$K$56)/(SUM($D50:$I50)*$K$54 + SUM($D51:$I51)*$K$56 + SUM($D52:$I52)*$K$55)</f>
        <v>0</v>
      </c>
      <c r="J58" s="26" t="n">
        <f aca="false">SUM(D58:I58)</f>
        <v>1</v>
      </c>
    </row>
    <row r="59" s="11" customFormat="true" ht="13.8" hidden="true" customHeight="false" outlineLevel="1" collapsed="false">
      <c r="C59" s="22"/>
    </row>
    <row r="60" customFormat="false" ht="13.8" hidden="false" customHeight="false" outlineLevel="0" collapsed="false">
      <c r="C60" s="6" t="s">
        <v>81</v>
      </c>
      <c r="D60" s="29" t="n">
        <f aca="false">IF(D58&gt;0,D58, 0)</f>
        <v>0.538160822676223</v>
      </c>
      <c r="E60" s="29" t="n">
        <f aca="false">IF(E58&gt;0,E58, 0)</f>
        <v>0.420371069309887</v>
      </c>
      <c r="F60" s="29" t="n">
        <f aca="false">IF(F58&gt;0,F58, 0)</f>
        <v>0.0414681080138899</v>
      </c>
      <c r="G60" s="29" t="n">
        <f aca="false">IF(G58&gt;0,G58, 0)</f>
        <v>0</v>
      </c>
      <c r="H60" s="29" t="n">
        <f aca="false">IF(H58&gt;0,H58, 0)</f>
        <v>0</v>
      </c>
      <c r="I60" s="29" t="n">
        <f aca="false">IF(I58&gt;0,I58, 0)</f>
        <v>0</v>
      </c>
      <c r="J60" s="29" t="n">
        <f aca="false">SUM(D60:I60)</f>
        <v>1</v>
      </c>
    </row>
    <row r="61" customFormat="false" ht="13.8" hidden="false" customHeight="false" outlineLevel="0" collapsed="false">
      <c r="C61" s="30"/>
    </row>
    <row r="62" customFormat="false" ht="13.8" hidden="false" customHeight="false" outlineLevel="0" collapsed="false">
      <c r="C62" s="30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2022-09-04T13:45:22Z</dcterms:modified>
  <cp:revision>2</cp:revision>
  <dc:subject/>
  <dc:title/>
</cp:coreProperties>
</file>