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F10F6F58-EA69-4093-B122-E70C155FB092}"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0" i="15" l="1"/>
  <c r="I40" i="15"/>
  <c r="L40" i="15" s="1"/>
  <c r="H41" i="15"/>
  <c r="I41" i="15"/>
  <c r="D41" i="15" s="1"/>
  <c r="A42" i="15"/>
  <c r="C42" i="15"/>
  <c r="H42" i="15"/>
  <c r="I42" i="15"/>
  <c r="B42" i="15" s="1"/>
  <c r="L42" i="15"/>
  <c r="H43" i="15"/>
  <c r="I43" i="15"/>
  <c r="A43" i="15" s="1"/>
  <c r="H44" i="15"/>
  <c r="I44" i="15"/>
  <c r="M44" i="15" s="1"/>
  <c r="H45" i="15"/>
  <c r="I45" i="15"/>
  <c r="L45" i="15" s="1"/>
  <c r="H46" i="15"/>
  <c r="I46" i="15"/>
  <c r="M46" i="15" s="1"/>
  <c r="D47" i="15"/>
  <c r="H47" i="15"/>
  <c r="I47" i="15"/>
  <c r="L47" i="15" s="1"/>
  <c r="H48" i="15"/>
  <c r="I48" i="15"/>
  <c r="L48" i="15" s="1"/>
  <c r="H49" i="15"/>
  <c r="I49" i="15"/>
  <c r="M49" i="15" s="1"/>
  <c r="H50" i="15"/>
  <c r="I50" i="15"/>
  <c r="B50" i="15" s="1"/>
  <c r="L50" i="15"/>
  <c r="H51" i="15"/>
  <c r="I51" i="15"/>
  <c r="A51" i="15" s="1"/>
  <c r="O25" i="10"/>
  <c r="A25" i="10" s="1"/>
  <c r="A51" i="10"/>
  <c r="K51" i="10" s="1"/>
  <c r="A50" i="10"/>
  <c r="I50" i="10" s="1"/>
  <c r="A49" i="10"/>
  <c r="H49" i="10" s="1"/>
  <c r="A48" i="10"/>
  <c r="G48" i="10" s="1"/>
  <c r="I47" i="10"/>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D46" i="15" l="1"/>
  <c r="D44" i="15"/>
  <c r="B48" i="15"/>
  <c r="C46" i="15"/>
  <c r="A44" i="15"/>
  <c r="B46" i="15"/>
  <c r="B49" i="15"/>
  <c r="A50" i="15"/>
  <c r="L46" i="15"/>
  <c r="N44" i="15"/>
  <c r="H25" i="15"/>
  <c r="M50" i="15"/>
  <c r="L49" i="15"/>
  <c r="M48" i="15"/>
  <c r="M43" i="15"/>
  <c r="C41" i="15"/>
  <c r="C40" i="15"/>
  <c r="B41" i="15"/>
  <c r="B40" i="15"/>
  <c r="N41" i="15"/>
  <c r="A41" i="15"/>
  <c r="A40" i="15"/>
  <c r="M51" i="15"/>
  <c r="D49" i="15"/>
  <c r="D48" i="15"/>
  <c r="L44" i="15"/>
  <c r="B43" i="15"/>
  <c r="M41" i="15"/>
  <c r="N40" i="15"/>
  <c r="C50" i="15"/>
  <c r="C49" i="15"/>
  <c r="C48" i="15"/>
  <c r="N42" i="15"/>
  <c r="L41" i="15"/>
  <c r="M40" i="15"/>
  <c r="I25" i="15"/>
  <c r="B51" i="15"/>
  <c r="N49" i="15"/>
  <c r="A49" i="15"/>
  <c r="A48" i="15"/>
  <c r="N50" i="15"/>
  <c r="N48" i="15"/>
  <c r="D40" i="15"/>
  <c r="L51" i="15"/>
  <c r="C47" i="15"/>
  <c r="L43" i="15"/>
  <c r="M42" i="15"/>
  <c r="N47" i="15"/>
  <c r="A47" i="15"/>
  <c r="C45" i="15"/>
  <c r="D51" i="15"/>
  <c r="M47" i="15"/>
  <c r="N46" i="15"/>
  <c r="A46" i="15"/>
  <c r="B45" i="15"/>
  <c r="C44" i="15"/>
  <c r="D43" i="15"/>
  <c r="B47" i="15"/>
  <c r="D45" i="15"/>
  <c r="C51" i="15"/>
  <c r="D50" i="15"/>
  <c r="N45" i="15"/>
  <c r="A45" i="15"/>
  <c r="B44" i="15"/>
  <c r="C43" i="15"/>
  <c r="D42" i="15"/>
  <c r="M45" i="15"/>
  <c r="N51" i="15"/>
  <c r="N4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C25" i="15" l="1"/>
  <c r="D25" i="15"/>
  <c r="L25" i="15"/>
  <c r="M25" i="15"/>
  <c r="A25" i="15"/>
  <c r="N25" i="15"/>
  <c r="B25" i="15"/>
  <c r="O39" i="10"/>
  <c r="O38" i="10"/>
  <c r="O37" i="10"/>
  <c r="O36" i="10"/>
  <c r="O35" i="10"/>
  <c r="O34" i="10"/>
  <c r="O33" i="10"/>
  <c r="O32" i="10"/>
  <c r="O31" i="10"/>
  <c r="O30" i="10"/>
  <c r="O29" i="10"/>
  <c r="O28" i="10"/>
  <c r="O27" i="10"/>
  <c r="O26" i="10"/>
  <c r="O24" i="10"/>
  <c r="O23" i="10"/>
  <c r="O22" i="10"/>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c r="R44" i="8" a="1"/>
  <c r="R44" i="8" s="1"/>
  <c r="S44" i="8" a="1"/>
  <c r="S44" i="8" s="1"/>
  <c r="T44" i="8" a="1"/>
  <c r="T44" i="8" s="1"/>
  <c r="U44" i="8" a="1"/>
  <c r="U44" i="8" s="1"/>
  <c r="V44" i="8" a="1"/>
  <c r="V44" i="8" s="1"/>
  <c r="M45" i="8" a="1"/>
  <c r="M45" i="8" s="1"/>
  <c r="N45" i="8" a="1"/>
  <c r="N45" i="8" s="1"/>
  <c r="O45" i="8" a="1"/>
  <c r="O45" i="8" s="1"/>
  <c r="P45" i="8" a="1"/>
  <c r="P45" i="8" s="1"/>
  <c r="Q45" i="8" a="1"/>
  <c r="Q45" i="8" s="1"/>
  <c r="R45" i="8" a="1"/>
  <c r="R45" i="8" s="1"/>
  <c r="S45" i="8" a="1"/>
  <c r="S45" i="8"/>
  <c r="T45" i="8" a="1"/>
  <c r="T45" i="8" s="1"/>
  <c r="U45" i="8" a="1"/>
  <c r="U45" i="8" s="1"/>
  <c r="V45" i="8" a="1"/>
  <c r="V45" i="8" s="1"/>
  <c r="M46" i="8" a="1"/>
  <c r="M46" i="8" s="1"/>
  <c r="N46" i="8" a="1"/>
  <c r="N46" i="8" s="1"/>
  <c r="O46" i="8" a="1"/>
  <c r="O46" i="8" s="1"/>
  <c r="P46" i="8" a="1"/>
  <c r="P46" i="8" s="1"/>
  <c r="Q46" i="8" a="1"/>
  <c r="Q46" i="8" s="1"/>
  <c r="R46" i="8" a="1"/>
  <c r="R46" i="8"/>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s="1"/>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A22" i="10" l="1"/>
  <c r="H22" i="15"/>
  <c r="I22" i="15"/>
  <c r="A31" i="10"/>
  <c r="I31" i="15"/>
  <c r="H31" i="15"/>
  <c r="A39" i="10"/>
  <c r="C39" i="10" s="1"/>
  <c r="H39" i="15"/>
  <c r="I39" i="15"/>
  <c r="A23" i="10"/>
  <c r="H23" i="15"/>
  <c r="I23" i="15"/>
  <c r="A32" i="10"/>
  <c r="H32" i="15"/>
  <c r="I32" i="15"/>
  <c r="A24" i="10"/>
  <c r="B24" i="10" s="1"/>
  <c r="H24" i="15"/>
  <c r="I24" i="15"/>
  <c r="A33" i="10"/>
  <c r="H33" i="15"/>
  <c r="I33" i="15"/>
  <c r="A26" i="10"/>
  <c r="H26" i="15"/>
  <c r="I26" i="15"/>
  <c r="A34" i="10"/>
  <c r="H34" i="15"/>
  <c r="I34" i="15"/>
  <c r="A27" i="10"/>
  <c r="H27" i="15"/>
  <c r="I27" i="15"/>
  <c r="A35" i="10"/>
  <c r="L35" i="10" s="1"/>
  <c r="H35" i="15"/>
  <c r="I35" i="15"/>
  <c r="A28" i="10"/>
  <c r="H28" i="15"/>
  <c r="I28" i="15"/>
  <c r="A36" i="10"/>
  <c r="H36" i="15"/>
  <c r="I36" i="15"/>
  <c r="A29" i="10"/>
  <c r="H29" i="10" s="1"/>
  <c r="H29" i="15"/>
  <c r="I29" i="15"/>
  <c r="A37" i="10"/>
  <c r="H37" i="15"/>
  <c r="I37" i="15"/>
  <c r="A30" i="10"/>
  <c r="H30" i="15"/>
  <c r="I30" i="15"/>
  <c r="A38" i="10"/>
  <c r="I38" i="15"/>
  <c r="H38" i="15"/>
  <c r="K23" i="10"/>
  <c r="G23" i="10"/>
  <c r="B23" i="10"/>
  <c r="C23" i="10"/>
  <c r="I23" i="10"/>
  <c r="H23" i="10"/>
  <c r="C32" i="10"/>
  <c r="I32" i="10"/>
  <c r="K32" i="10"/>
  <c r="H32" i="10"/>
  <c r="G32" i="10"/>
  <c r="B32" i="10"/>
  <c r="K24" i="10"/>
  <c r="H33" i="10"/>
  <c r="I33" i="10"/>
  <c r="K33" i="10"/>
  <c r="C33" i="10"/>
  <c r="B33" i="10"/>
  <c r="G33" i="10"/>
  <c r="I26" i="10"/>
  <c r="K26" i="10"/>
  <c r="H26" i="10"/>
  <c r="B26" i="10"/>
  <c r="C26" i="10"/>
  <c r="G26" i="10"/>
  <c r="K27" i="10"/>
  <c r="B27" i="10"/>
  <c r="I27" i="10"/>
  <c r="C27" i="10"/>
  <c r="G27" i="10"/>
  <c r="H27" i="10"/>
  <c r="G35" i="10"/>
  <c r="I35" i="10"/>
  <c r="I34" i="10"/>
  <c r="K34" i="10"/>
  <c r="B34" i="10"/>
  <c r="G34" i="10"/>
  <c r="C34" i="10"/>
  <c r="H34" i="10"/>
  <c r="K28" i="10"/>
  <c r="G28" i="10"/>
  <c r="H28" i="10"/>
  <c r="I28" i="10"/>
  <c r="B28" i="10"/>
  <c r="C28" i="10"/>
  <c r="K36" i="10"/>
  <c r="B36" i="10"/>
  <c r="G36" i="10"/>
  <c r="C36" i="10"/>
  <c r="I36" i="10"/>
  <c r="H36"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I39" i="10"/>
  <c r="B39" i="10"/>
  <c r="R22" i="10"/>
  <c r="Q22" i="10"/>
  <c r="L22" i="10"/>
  <c r="R23" i="10"/>
  <c r="Q23" i="10"/>
  <c r="L23" i="10"/>
  <c r="R26" i="10"/>
  <c r="Q26" i="10"/>
  <c r="L26" i="10"/>
  <c r="R27" i="10"/>
  <c r="Q27" i="10"/>
  <c r="L27" i="10"/>
  <c r="R28" i="10"/>
  <c r="Q28" i="10"/>
  <c r="L28" i="10"/>
  <c r="R30" i="10"/>
  <c r="Q30" i="10"/>
  <c r="L30" i="10"/>
  <c r="R31" i="10"/>
  <c r="Q31" i="10"/>
  <c r="L31" i="10"/>
  <c r="R32" i="10"/>
  <c r="Q32" i="10"/>
  <c r="L32" i="10"/>
  <c r="R33" i="10"/>
  <c r="Q33" i="10"/>
  <c r="L33" i="10"/>
  <c r="R34" i="10"/>
  <c r="Q34" i="10"/>
  <c r="L34" i="10"/>
  <c r="R35" i="10"/>
  <c r="Q35" i="10"/>
  <c r="R36" i="10"/>
  <c r="Q36" i="10"/>
  <c r="L36" i="10"/>
  <c r="R37" i="10"/>
  <c r="Q37" i="10"/>
  <c r="L37" i="10"/>
  <c r="R38" i="10"/>
  <c r="Q38" i="10"/>
  <c r="L38" i="10"/>
  <c r="Q39" i="10"/>
  <c r="S22" i="10"/>
  <c r="P22" i="10"/>
  <c r="M22" i="10"/>
  <c r="S23" i="10"/>
  <c r="P23" i="10"/>
  <c r="M23" i="10"/>
  <c r="S26" i="10"/>
  <c r="P26" i="10"/>
  <c r="M26" i="10"/>
  <c r="S27" i="10"/>
  <c r="P27" i="10"/>
  <c r="M27" i="10"/>
  <c r="S28" i="10"/>
  <c r="P28" i="10"/>
  <c r="M28" i="10"/>
  <c r="S30" i="10"/>
  <c r="P30" i="10"/>
  <c r="M30" i="10"/>
  <c r="S31" i="10"/>
  <c r="P31" i="10"/>
  <c r="M31" i="10"/>
  <c r="S32" i="10"/>
  <c r="P32" i="10"/>
  <c r="M32" i="10"/>
  <c r="S33" i="10"/>
  <c r="P33" i="10"/>
  <c r="M33" i="10"/>
  <c r="S34" i="10"/>
  <c r="P34" i="10"/>
  <c r="M34" i="10"/>
  <c r="M35" i="10"/>
  <c r="S36" i="10"/>
  <c r="P36" i="10"/>
  <c r="M36" i="10"/>
  <c r="S37" i="10"/>
  <c r="P37" i="10"/>
  <c r="M37" i="10"/>
  <c r="S38" i="10"/>
  <c r="P38" i="10"/>
  <c r="M38" i="10"/>
  <c r="S39" i="10"/>
  <c r="S40" i="10"/>
  <c r="S41" i="10"/>
  <c r="S42" i="10"/>
  <c r="S43" i="10"/>
  <c r="S44" i="10"/>
  <c r="S45" i="10"/>
  <c r="S46" i="10"/>
  <c r="S47" i="10"/>
  <c r="S48" i="10"/>
  <c r="S49" i="10"/>
  <c r="S50" i="10"/>
  <c r="S51" i="10"/>
  <c r="P35" i="10" l="1"/>
  <c r="R24" i="10"/>
  <c r="H39" i="10"/>
  <c r="H35" i="10"/>
  <c r="S35" i="10"/>
  <c r="P29" i="10"/>
  <c r="L39" i="10"/>
  <c r="G39" i="10"/>
  <c r="C35" i="10"/>
  <c r="B35" i="10"/>
  <c r="M39" i="10"/>
  <c r="R39" i="10"/>
  <c r="K39" i="10"/>
  <c r="K29" i="10"/>
  <c r="K35" i="10"/>
  <c r="P39" i="10"/>
  <c r="M36" i="15"/>
  <c r="L36" i="15"/>
  <c r="N36" i="15"/>
  <c r="A36" i="15"/>
  <c r="D36" i="15"/>
  <c r="B36" i="15"/>
  <c r="C36" i="15"/>
  <c r="L32" i="15"/>
  <c r="N32" i="15"/>
  <c r="A32" i="15"/>
  <c r="B32" i="15"/>
  <c r="C32" i="15"/>
  <c r="D32" i="15"/>
  <c r="M32" i="15"/>
  <c r="B26" i="15"/>
  <c r="C26" i="15"/>
  <c r="N26" i="15"/>
  <c r="A26" i="15"/>
  <c r="D26" i="15"/>
  <c r="M26" i="15"/>
  <c r="L26" i="15"/>
  <c r="L29" i="10"/>
  <c r="A27" i="15"/>
  <c r="B27" i="15"/>
  <c r="M27" i="15"/>
  <c r="L27" i="15"/>
  <c r="D27" i="15"/>
  <c r="C27" i="15"/>
  <c r="N27" i="15"/>
  <c r="S29" i="10"/>
  <c r="Q29" i="10"/>
  <c r="I29" i="10"/>
  <c r="C24" i="10"/>
  <c r="L37" i="15"/>
  <c r="C37" i="15"/>
  <c r="A37" i="15"/>
  <c r="D37" i="15"/>
  <c r="N37" i="15"/>
  <c r="B37" i="15"/>
  <c r="M37" i="15"/>
  <c r="M33" i="15"/>
  <c r="A33" i="15"/>
  <c r="N33" i="15"/>
  <c r="B33" i="15"/>
  <c r="C33" i="15"/>
  <c r="D33" i="15"/>
  <c r="L33" i="15"/>
  <c r="L31" i="15"/>
  <c r="D31" i="15"/>
  <c r="M31" i="15"/>
  <c r="N31" i="15"/>
  <c r="B31" i="15"/>
  <c r="A31" i="15"/>
  <c r="C31" i="15"/>
  <c r="M24" i="10"/>
  <c r="P24" i="10"/>
  <c r="R29" i="10"/>
  <c r="B29" i="10"/>
  <c r="G24" i="10"/>
  <c r="M28" i="15"/>
  <c r="A28" i="15"/>
  <c r="D28" i="15"/>
  <c r="L28" i="15"/>
  <c r="N28" i="15"/>
  <c r="C28" i="15"/>
  <c r="B28" i="15"/>
  <c r="L23" i="15"/>
  <c r="D23" i="15"/>
  <c r="B23" i="15"/>
  <c r="M23" i="15"/>
  <c r="A23" i="15"/>
  <c r="C23" i="15"/>
  <c r="N23" i="15"/>
  <c r="S24" i="10"/>
  <c r="C29" i="10"/>
  <c r="H24" i="10"/>
  <c r="B34" i="15"/>
  <c r="A34" i="15"/>
  <c r="C34" i="15"/>
  <c r="L34" i="15"/>
  <c r="N34" i="15"/>
  <c r="M34" i="15"/>
  <c r="D34" i="15"/>
  <c r="M22" i="15"/>
  <c r="L22" i="15"/>
  <c r="B22" i="15"/>
  <c r="C22" i="15"/>
  <c r="D22" i="15"/>
  <c r="N22" i="15"/>
  <c r="A22" i="15"/>
  <c r="M30" i="15"/>
  <c r="B30" i="15"/>
  <c r="C30" i="15"/>
  <c r="D30" i="15"/>
  <c r="L30" i="15"/>
  <c r="N30" i="15"/>
  <c r="A30" i="15"/>
  <c r="L24" i="10"/>
  <c r="G29" i="10"/>
  <c r="I24" i="10"/>
  <c r="M38" i="15"/>
  <c r="L38" i="15"/>
  <c r="B38" i="15"/>
  <c r="C38" i="15"/>
  <c r="D38" i="15"/>
  <c r="N38" i="15"/>
  <c r="A38" i="15"/>
  <c r="L29" i="15"/>
  <c r="M29" i="15"/>
  <c r="B29" i="15"/>
  <c r="N29" i="15"/>
  <c r="D29" i="15"/>
  <c r="C29" i="15"/>
  <c r="A29" i="15"/>
  <c r="L24" i="15"/>
  <c r="C24" i="15"/>
  <c r="D24" i="15"/>
  <c r="M24" i="15"/>
  <c r="N24" i="15"/>
  <c r="A24" i="15"/>
  <c r="B24" i="15"/>
  <c r="M29" i="10"/>
  <c r="Q24" i="10"/>
  <c r="A35" i="15"/>
  <c r="B35" i="15"/>
  <c r="M35" i="15"/>
  <c r="D35" i="15"/>
  <c r="C35" i="15"/>
  <c r="N35" i="15"/>
  <c r="L35" i="15"/>
  <c r="L39" i="15"/>
  <c r="D39" i="15"/>
  <c r="B39" i="15"/>
  <c r="N39" i="15"/>
  <c r="M39" i="15"/>
  <c r="A39" i="15"/>
  <c r="C39" i="15"/>
  <c r="M2" i="8"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s="1"/>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0" i="8" l="1"/>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O20" i="10"/>
  <c r="O19" i="10"/>
  <c r="O18" i="10"/>
  <c r="O17" i="10"/>
  <c r="O16" i="10"/>
  <c r="O15" i="10"/>
  <c r="O14" i="10"/>
  <c r="O13" i="10"/>
  <c r="O12" i="10"/>
  <c r="O11" i="10"/>
  <c r="O10" i="10"/>
  <c r="O9" i="10"/>
  <c r="O8" i="10"/>
  <c r="O7" i="10"/>
  <c r="O6" i="10"/>
  <c r="O5" i="10"/>
  <c r="O4" i="10"/>
  <c r="O3" i="10"/>
  <c r="A1" i="16" a="1"/>
  <c r="A1" i="16" s="1"/>
  <c r="A3" i="8"/>
  <c r="O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A6" i="10" l="1"/>
  <c r="G6" i="10" s="1"/>
  <c r="H6" i="15"/>
  <c r="I6" i="15"/>
  <c r="A14" i="10"/>
  <c r="I14" i="10" s="1"/>
  <c r="H14" i="15"/>
  <c r="I14" i="15"/>
  <c r="A7" i="10"/>
  <c r="B7" i="10" s="1"/>
  <c r="H7" i="15"/>
  <c r="I7" i="15"/>
  <c r="A15" i="10"/>
  <c r="H15" i="10" s="1"/>
  <c r="H15" i="15"/>
  <c r="I15" i="15"/>
  <c r="A8" i="10"/>
  <c r="C8" i="10" s="1"/>
  <c r="H8" i="15"/>
  <c r="I8" i="15"/>
  <c r="A16" i="10"/>
  <c r="H16" i="15"/>
  <c r="I16" i="15"/>
  <c r="A2" i="10"/>
  <c r="I2" i="10" s="1"/>
  <c r="H2" i="15"/>
  <c r="I2" i="15"/>
  <c r="A9" i="10"/>
  <c r="B9" i="10" s="1"/>
  <c r="H9" i="15"/>
  <c r="I9" i="15"/>
  <c r="A17" i="10"/>
  <c r="G17" i="10" s="1"/>
  <c r="H17" i="15"/>
  <c r="I17" i="15"/>
  <c r="A10" i="10"/>
  <c r="G10" i="10" s="1"/>
  <c r="H10" i="15"/>
  <c r="I10" i="15"/>
  <c r="A18" i="10"/>
  <c r="H18" i="10" s="1"/>
  <c r="H18" i="15"/>
  <c r="I18" i="15"/>
  <c r="A3" i="10"/>
  <c r="B3" i="10" s="1"/>
  <c r="H3" i="15"/>
  <c r="I3" i="15"/>
  <c r="A11" i="10"/>
  <c r="H11" i="10" s="1"/>
  <c r="H11" i="15"/>
  <c r="I11" i="15"/>
  <c r="A19" i="10"/>
  <c r="H19" i="15"/>
  <c r="I19" i="15"/>
  <c r="A4" i="10"/>
  <c r="I4" i="10" s="1"/>
  <c r="H4" i="15"/>
  <c r="I4" i="15"/>
  <c r="A12" i="10"/>
  <c r="I12" i="10" s="1"/>
  <c r="H12" i="15"/>
  <c r="I12" i="15"/>
  <c r="A20" i="10"/>
  <c r="C20" i="10" s="1"/>
  <c r="I20" i="15"/>
  <c r="H20" i="15"/>
  <c r="A5" i="10"/>
  <c r="L5" i="10" s="1"/>
  <c r="K5" i="10" s="1"/>
  <c r="I5" i="15"/>
  <c r="H5" i="15"/>
  <c r="A13" i="10"/>
  <c r="B13" i="10" s="1"/>
  <c r="H13" i="15"/>
  <c r="I13" i="15"/>
  <c r="A21" i="10"/>
  <c r="H21" i="10" s="1"/>
  <c r="H21" i="15"/>
  <c r="I21" i="15"/>
  <c r="AL10" i="8"/>
  <c r="I6" i="10"/>
  <c r="H6" i="10"/>
  <c r="C6" i="10"/>
  <c r="C14" i="10"/>
  <c r="G14" i="10"/>
  <c r="B14" i="10"/>
  <c r="G7" i="10"/>
  <c r="C15" i="10"/>
  <c r="B15" i="10"/>
  <c r="I8" i="10"/>
  <c r="H8" i="10"/>
  <c r="B8" i="10"/>
  <c r="G8" i="10"/>
  <c r="G16" i="10"/>
  <c r="C16" i="10"/>
  <c r="B16" i="10"/>
  <c r="I16" i="10"/>
  <c r="H16" i="10"/>
  <c r="G2" i="10"/>
  <c r="I9" i="10"/>
  <c r="H9" i="10"/>
  <c r="B17" i="10"/>
  <c r="I17" i="10"/>
  <c r="H17" i="10"/>
  <c r="C17" i="10"/>
  <c r="B10" i="10"/>
  <c r="H10" i="10"/>
  <c r="G18" i="10"/>
  <c r="C18" i="10"/>
  <c r="I3" i="10"/>
  <c r="G11" i="10"/>
  <c r="I11" i="10"/>
  <c r="C11" i="10"/>
  <c r="B11" i="10"/>
  <c r="H19" i="10"/>
  <c r="I19" i="10"/>
  <c r="B19" i="10"/>
  <c r="C19" i="10"/>
  <c r="G19" i="10"/>
  <c r="H4" i="10"/>
  <c r="G12" i="10"/>
  <c r="C12" i="10"/>
  <c r="B12" i="10"/>
  <c r="I20" i="10"/>
  <c r="B20" i="10"/>
  <c r="G20" i="10"/>
  <c r="B5" i="10"/>
  <c r="I5" i="10"/>
  <c r="C5" i="10"/>
  <c r="H5" i="10"/>
  <c r="I13" i="10"/>
  <c r="G21" i="10"/>
  <c r="Z15" i="8"/>
  <c r="AL15" i="8"/>
  <c r="Z16" i="8"/>
  <c r="AL16" i="8"/>
  <c r="AG24" i="8"/>
  <c r="AM24" i="8"/>
  <c r="AN24" i="8" s="1"/>
  <c r="AG23" i="8"/>
  <c r="AM23" i="8"/>
  <c r="AN23" i="8" s="1"/>
  <c r="AG25" i="8"/>
  <c r="AM25" i="8"/>
  <c r="AN25" i="8" s="1"/>
  <c r="AL25" i="8"/>
  <c r="AK25" i="8"/>
  <c r="R3" i="10"/>
  <c r="L3" i="10"/>
  <c r="K3" i="10" s="1"/>
  <c r="R4" i="10"/>
  <c r="L4" i="10"/>
  <c r="K4" i="10" s="1"/>
  <c r="P4" i="10"/>
  <c r="R5" i="10"/>
  <c r="S5" i="10"/>
  <c r="P5" i="10"/>
  <c r="R6" i="10"/>
  <c r="L6" i="10"/>
  <c r="K6" i="10" s="1"/>
  <c r="S6" i="10"/>
  <c r="P6" i="10"/>
  <c r="R7" i="10"/>
  <c r="P7" i="10"/>
  <c r="R8" i="10"/>
  <c r="L8" i="10"/>
  <c r="K8" i="10" s="1"/>
  <c r="S8" i="10"/>
  <c r="P8" i="10"/>
  <c r="R9" i="10"/>
  <c r="L9" i="10"/>
  <c r="K9" i="10" s="1"/>
  <c r="P9" i="10"/>
  <c r="R10" i="10"/>
  <c r="L10" i="10"/>
  <c r="K10" i="10" s="1"/>
  <c r="S10" i="10"/>
  <c r="P10" i="10"/>
  <c r="R11" i="10"/>
  <c r="L11" i="10"/>
  <c r="K11" i="10" s="1"/>
  <c r="S11" i="10"/>
  <c r="P11" i="10"/>
  <c r="R12" i="10"/>
  <c r="L12" i="10"/>
  <c r="K12" i="10" s="1"/>
  <c r="P12" i="10"/>
  <c r="R13" i="10"/>
  <c r="L13" i="10"/>
  <c r="K13" i="10" s="1"/>
  <c r="P13" i="10"/>
  <c r="R14" i="10"/>
  <c r="S14" i="10"/>
  <c r="P14" i="10"/>
  <c r="R15" i="10"/>
  <c r="L15" i="10"/>
  <c r="K15" i="10" s="1"/>
  <c r="P15" i="10"/>
  <c r="R16" i="10"/>
  <c r="L16" i="10"/>
  <c r="K16" i="10" s="1"/>
  <c r="S16" i="10"/>
  <c r="P16" i="10"/>
  <c r="R17" i="10"/>
  <c r="L17" i="10"/>
  <c r="K17" i="10" s="1"/>
  <c r="S17" i="10"/>
  <c r="P17" i="10"/>
  <c r="R18" i="10"/>
  <c r="L18" i="10"/>
  <c r="K18" i="10" s="1"/>
  <c r="R19" i="10"/>
  <c r="L19" i="10"/>
  <c r="K19" i="10" s="1"/>
  <c r="S19" i="10"/>
  <c r="P19" i="10"/>
  <c r="R20" i="10"/>
  <c r="L20" i="10"/>
  <c r="K20" i="10" s="1"/>
  <c r="S20" i="10"/>
  <c r="R21" i="10"/>
  <c r="L21" i="10"/>
  <c r="K21" i="10" s="1"/>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P3" i="10" l="1"/>
  <c r="B21" i="10"/>
  <c r="G5" i="10"/>
  <c r="B4" i="10"/>
  <c r="I10" i="10"/>
  <c r="C9" i="10"/>
  <c r="I7" i="10"/>
  <c r="B6" i="10"/>
  <c r="G13" i="10"/>
  <c r="C10" i="10"/>
  <c r="H14" i="10"/>
  <c r="P20" i="10"/>
  <c r="P18" i="10"/>
  <c r="L14" i="10"/>
  <c r="K14" i="10" s="1"/>
  <c r="A14" i="15" s="1"/>
  <c r="L7" i="10"/>
  <c r="K7" i="10" s="1"/>
  <c r="A7" i="15" s="1"/>
  <c r="H13" i="10"/>
  <c r="H20" i="10"/>
  <c r="H3" i="10"/>
  <c r="C2" i="10"/>
  <c r="S21" i="10"/>
  <c r="S15" i="10"/>
  <c r="S13" i="10"/>
  <c r="S9" i="10"/>
  <c r="S7" i="10"/>
  <c r="S3" i="10"/>
  <c r="C21" i="10"/>
  <c r="C13" i="10"/>
  <c r="G4" i="10"/>
  <c r="C3" i="10"/>
  <c r="I18" i="10"/>
  <c r="B2" i="10"/>
  <c r="I15" i="10"/>
  <c r="C7" i="10"/>
  <c r="N12" i="15"/>
  <c r="A12" i="15"/>
  <c r="B12" i="15"/>
  <c r="C12" i="15"/>
  <c r="A9" i="15"/>
  <c r="N9" i="15"/>
  <c r="B9" i="15"/>
  <c r="C9" i="15"/>
  <c r="A11" i="15"/>
  <c r="B11" i="15"/>
  <c r="N11" i="15"/>
  <c r="C11" i="15"/>
  <c r="N8" i="15"/>
  <c r="A8" i="15"/>
  <c r="B8" i="15"/>
  <c r="C8" i="15"/>
  <c r="B10" i="15"/>
  <c r="A10" i="15"/>
  <c r="N10" i="15"/>
  <c r="C10" i="15"/>
  <c r="B14" i="15"/>
  <c r="N14" i="15"/>
  <c r="I21" i="10"/>
  <c r="C4" i="10"/>
  <c r="G3" i="10"/>
  <c r="H2" i="10"/>
  <c r="G15" i="10"/>
  <c r="N5" i="15"/>
  <c r="A5" i="15"/>
  <c r="B5" i="15"/>
  <c r="C5" i="15"/>
  <c r="A4" i="15"/>
  <c r="N4" i="15"/>
  <c r="B4" i="15"/>
  <c r="C4" i="15"/>
  <c r="B2" i="15"/>
  <c r="N2" i="15"/>
  <c r="S18" i="10"/>
  <c r="S12" i="10"/>
  <c r="S4" i="10"/>
  <c r="H12" i="10"/>
  <c r="B18" i="10"/>
  <c r="G9" i="10"/>
  <c r="H7" i="10"/>
  <c r="C21" i="15"/>
  <c r="N21" i="15"/>
  <c r="B21" i="15"/>
  <c r="A21" i="15"/>
  <c r="A3" i="15"/>
  <c r="B3" i="15"/>
  <c r="N3" i="15"/>
  <c r="C3" i="15"/>
  <c r="B15" i="15"/>
  <c r="N15" i="15"/>
  <c r="A15" i="15"/>
  <c r="C15" i="15"/>
  <c r="A17" i="15"/>
  <c r="N17" i="15"/>
  <c r="B17" i="15"/>
  <c r="C17" i="15"/>
  <c r="D17" i="15"/>
  <c r="B6" i="15"/>
  <c r="C6" i="15"/>
  <c r="N6" i="15"/>
  <c r="A6" i="15"/>
  <c r="N20" i="15"/>
  <c r="A20" i="15"/>
  <c r="C20" i="15"/>
  <c r="B20" i="15"/>
  <c r="A19" i="15"/>
  <c r="B19" i="15"/>
  <c r="N19" i="15"/>
  <c r="C19" i="15"/>
  <c r="N16" i="15"/>
  <c r="A16" i="15"/>
  <c r="B16" i="15"/>
  <c r="C16" i="15"/>
  <c r="B13" i="15"/>
  <c r="A13" i="15"/>
  <c r="D13" i="15"/>
  <c r="C13" i="15"/>
  <c r="N13" i="15"/>
  <c r="B18" i="15"/>
  <c r="N18" i="15"/>
  <c r="A18" i="15"/>
  <c r="C18" i="15"/>
  <c r="B7" i="15"/>
  <c r="N7" i="15"/>
  <c r="M16" i="10"/>
  <c r="D16" i="15" s="1"/>
  <c r="M10" i="10"/>
  <c r="D10" i="15" s="1"/>
  <c r="M9" i="10"/>
  <c r="D9" i="15" s="1"/>
  <c r="M14" i="10"/>
  <c r="D14" i="15" s="1"/>
  <c r="M17" i="10"/>
  <c r="M8" i="10"/>
  <c r="D8" i="15" s="1"/>
  <c r="M15" i="10"/>
  <c r="D15" i="15" s="1"/>
  <c r="M18" i="10"/>
  <c r="D18" i="15" s="1"/>
  <c r="M19" i="10"/>
  <c r="D19" i="15" s="1"/>
  <c r="M11" i="10"/>
  <c r="D11" i="15" s="1"/>
  <c r="M3" i="10"/>
  <c r="D3" i="15" s="1"/>
  <c r="M21" i="10"/>
  <c r="D21" i="15" s="1"/>
  <c r="M13" i="10"/>
  <c r="M5" i="10"/>
  <c r="D5" i="15" s="1"/>
  <c r="AK37" i="8"/>
  <c r="AO37" i="8" s="1"/>
  <c r="M7" i="10"/>
  <c r="D7" i="15" s="1"/>
  <c r="AO25" i="8"/>
  <c r="M20" i="10"/>
  <c r="D20" i="15" s="1"/>
  <c r="M12" i="10"/>
  <c r="D12" i="15" s="1"/>
  <c r="M4" i="10"/>
  <c r="D4" i="15" s="1"/>
  <c r="M6" i="10"/>
  <c r="D6" i="15" s="1"/>
  <c r="C14" i="11"/>
  <c r="AK24" i="8"/>
  <c r="AO24" i="8" s="1"/>
  <c r="R2" i="10"/>
  <c r="L2" i="10"/>
  <c r="K2" i="10" s="1"/>
  <c r="A2" i="15"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C7" i="15" l="1"/>
  <c r="C14" i="15"/>
  <c r="C2" i="15"/>
  <c r="T53" i="8"/>
  <c r="M2" i="10"/>
  <c r="D2" i="15" s="1"/>
  <c r="M18" i="8" a="1"/>
  <c r="M18" i="8" s="1"/>
  <c r="AM18" i="8" s="1"/>
  <c r="AK18" i="8"/>
  <c r="M8" i="8" a="1"/>
  <c r="M8" i="8" s="1"/>
  <c r="AM8" i="8" s="1"/>
  <c r="AK8" i="8"/>
  <c r="M6" i="8" a="1"/>
  <c r="M6" i="8" s="1"/>
  <c r="AM6" i="8" s="1"/>
  <c r="AK6" i="8"/>
  <c r="M19" i="8" a="1"/>
  <c r="M19" i="8" s="1"/>
  <c r="AM19" i="8" s="1"/>
  <c r="AK19" i="8"/>
  <c r="M7" i="8" a="1"/>
  <c r="M7" i="8" s="1"/>
  <c r="AM7" i="8" s="1"/>
  <c r="AK7" i="8"/>
  <c r="M11" i="8" a="1"/>
  <c r="M11" i="8" s="1"/>
  <c r="AM11" i="8" s="1"/>
  <c r="AK11" i="8"/>
  <c r="M13" i="8" a="1"/>
  <c r="M13" i="8" s="1"/>
  <c r="AM13" i="8" s="1"/>
  <c r="AK13" i="8"/>
  <c r="M17" i="8" a="1"/>
  <c r="M17" i="8" s="1"/>
  <c r="AM17" i="8" s="1"/>
  <c r="AK17" i="8"/>
  <c r="M5" i="8" a="1"/>
  <c r="M5" i="8" s="1"/>
  <c r="AM5" i="8" s="1"/>
  <c r="AK5" i="8"/>
  <c r="M14" i="8" a="1"/>
  <c r="M14" i="8" s="1"/>
  <c r="AM14" i="8" s="1"/>
  <c r="AK14" i="8"/>
  <c r="M10" i="8" a="1"/>
  <c r="M10" i="8" s="1"/>
  <c r="AM10" i="8" s="1"/>
  <c r="AK10" i="8"/>
  <c r="M15" i="8" a="1"/>
  <c r="M15" i="8" s="1"/>
  <c r="AM15" i="8" s="1"/>
  <c r="AK15" i="8"/>
  <c r="M21" i="8" a="1"/>
  <c r="M21" i="8" s="1"/>
  <c r="AM21" i="8" s="1"/>
  <c r="AK21" i="8"/>
  <c r="M12" i="8" a="1"/>
  <c r="M12" i="8" s="1"/>
  <c r="AM12" i="8" s="1"/>
  <c r="AK12" i="8"/>
  <c r="M16" i="8" a="1"/>
  <c r="M16" i="8" s="1"/>
  <c r="AM16" i="8" s="1"/>
  <c r="AK16" i="8"/>
  <c r="M3" i="8" a="1"/>
  <c r="M3" i="8" s="1"/>
  <c r="AM3" i="8" s="1"/>
  <c r="AK3" i="8"/>
  <c r="M20" i="8" a="1"/>
  <c r="M20" i="8" s="1"/>
  <c r="AM20" i="8" s="1"/>
  <c r="AK20" i="8"/>
  <c r="M22" i="8" a="1"/>
  <c r="M22" i="8" s="1"/>
  <c r="AM22" i="8" s="1"/>
  <c r="Q21" i="10" s="1"/>
  <c r="AK22" i="8"/>
  <c r="M9" i="8" a="1"/>
  <c r="M9" i="8" s="1"/>
  <c r="AM9" i="8" s="1"/>
  <c r="AK9" i="8"/>
  <c r="M4" i="8" a="1"/>
  <c r="M4" i="8" s="1"/>
  <c r="AM4" i="8" s="1"/>
  <c r="L3" i="15" s="1"/>
  <c r="AK4" i="8"/>
  <c r="C16" i="14"/>
  <c r="C17" i="14"/>
  <c r="C18" i="14"/>
  <c r="C19" i="14"/>
  <c r="C15" i="14"/>
  <c r="Q10" i="10"/>
  <c r="B10" i="14"/>
  <c r="C13" i="14"/>
  <c r="O53" i="8"/>
  <c r="Q53" i="8"/>
  <c r="B53" i="8"/>
  <c r="AC3" i="8"/>
  <c r="AC53" i="8" s="1"/>
  <c r="AN16" i="8" l="1"/>
  <c r="M15" i="15" s="1"/>
  <c r="L15" i="15"/>
  <c r="AN13" i="8"/>
  <c r="M12" i="15" s="1"/>
  <c r="L12" i="15"/>
  <c r="AN10" i="8"/>
  <c r="M9" i="15" s="1"/>
  <c r="L9" i="15"/>
  <c r="AN6" i="8"/>
  <c r="M5" i="15" s="1"/>
  <c r="L5" i="15"/>
  <c r="AN12" i="8"/>
  <c r="M11" i="15" s="1"/>
  <c r="L11" i="15"/>
  <c r="AN14" i="8"/>
  <c r="M13" i="15" s="1"/>
  <c r="L13" i="15"/>
  <c r="AN8" i="8"/>
  <c r="M7" i="15" s="1"/>
  <c r="L7" i="15"/>
  <c r="AN22" i="8"/>
  <c r="M21" i="15" s="1"/>
  <c r="L21" i="15"/>
  <c r="AN11" i="8"/>
  <c r="M10" i="15" s="1"/>
  <c r="L10" i="15"/>
  <c r="AN9" i="8"/>
  <c r="M8" i="15" s="1"/>
  <c r="L8" i="15"/>
  <c r="AN20" i="8"/>
  <c r="M19" i="15" s="1"/>
  <c r="L19" i="15"/>
  <c r="AN21" i="8"/>
  <c r="M20" i="15" s="1"/>
  <c r="L20" i="15"/>
  <c r="AN5" i="8"/>
  <c r="M4" i="15" s="1"/>
  <c r="L4" i="15"/>
  <c r="AN7" i="8"/>
  <c r="M6" i="15" s="1"/>
  <c r="L6" i="15"/>
  <c r="AN18" i="8"/>
  <c r="M17" i="15" s="1"/>
  <c r="L17" i="15"/>
  <c r="Q2" i="10"/>
  <c r="L2" i="15"/>
  <c r="AN15" i="8"/>
  <c r="M14" i="15" s="1"/>
  <c r="L14" i="15"/>
  <c r="AN17" i="8"/>
  <c r="M16" i="15" s="1"/>
  <c r="L16" i="15"/>
  <c r="AN19" i="8"/>
  <c r="M18" i="15" s="1"/>
  <c r="L18" i="15"/>
  <c r="Q5" i="10"/>
  <c r="Q7" i="10"/>
  <c r="Q15" i="10"/>
  <c r="Q14" i="10"/>
  <c r="Q18" i="10"/>
  <c r="Q17" i="10"/>
  <c r="Q8" i="10"/>
  <c r="Q6" i="10"/>
  <c r="Q20" i="10"/>
  <c r="Q19" i="10"/>
  <c r="Q16" i="10"/>
  <c r="Q4" i="10"/>
  <c r="AO15" i="8"/>
  <c r="AO16" i="8"/>
  <c r="AO10" i="8"/>
  <c r="AO13" i="8"/>
  <c r="AO6" i="8"/>
  <c r="Q11" i="10"/>
  <c r="AO22" i="8"/>
  <c r="AO12" i="8"/>
  <c r="AO8" i="8"/>
  <c r="Q12" i="10"/>
  <c r="AO20" i="8"/>
  <c r="AO21" i="8"/>
  <c r="AO18" i="8"/>
  <c r="AN4" i="8"/>
  <c r="Q3" i="10"/>
  <c r="C19" i="11"/>
  <c r="Q13" i="10"/>
  <c r="Q9" i="10"/>
  <c r="C18" i="11"/>
  <c r="D10" i="14"/>
  <c r="C11" i="14"/>
  <c r="AM53" i="8"/>
  <c r="C12" i="14"/>
  <c r="M53" i="8"/>
  <c r="AK53" i="8"/>
  <c r="AN3" i="8"/>
  <c r="M2" i="15" s="1"/>
  <c r="AO19" i="8" l="1"/>
  <c r="AO4" i="8"/>
  <c r="M3" i="15"/>
  <c r="AO11" i="8"/>
  <c r="AO14" i="8"/>
  <c r="AO9" i="8"/>
  <c r="AO7" i="8"/>
  <c r="AO5" i="8"/>
  <c r="AO17" i="8"/>
  <c r="C20" i="1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<sst xmlns="http://schemas.openxmlformats.org/spreadsheetml/2006/main" count="9769" uniqueCount="494">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</sst>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383</v>
      </c>
    </row>
    <row r="2" spans="1:2" x14ac:dyDescent="0.25">
      <c r="A2" s="81" t="s">
        <v>13</v>
      </c>
      <c r="B2" s="82">
        <v>1233459876</v>
      </c>
    </row>
    <row r="3" spans="1:2" x14ac:dyDescent="0.25">
      <c r="A3" s="81" t="s">
        <v>144</v>
      </c>
      <c r="B3" s="82" t="s">
        <v>384</v>
      </c>
    </row>
    <row r="4" spans="1:2" x14ac:dyDescent="0.25">
      <c r="A4" s="81" t="s">
        <v>145</v>
      </c>
      <c r="B4" s="82"/>
    </row>
    <row r="5" spans="1:2" x14ac:dyDescent="0.25">
      <c r="A5" s="81" t="s">
        <v>146</v>
      </c>
      <c r="B5" s="82" t="s">
        <v>385</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395</v>
      </c>
    </row>
    <row r="21" spans="1:2" x14ac:dyDescent="0.25">
      <c r="A21" s="75" t="s">
        <v>212</v>
      </c>
      <c r="B21" s="76" t="s">
        <v>204</v>
      </c>
    </row>
    <row r="22" spans="1:2" x14ac:dyDescent="0.25">
      <c r="A22" s="75" t="s">
        <v>213</v>
      </c>
      <c r="B22" s="135" t="s">
        <v>396</v>
      </c>
    </row>
    <row r="23" spans="1:2" ht="51.75" x14ac:dyDescent="0.25">
      <c r="A23" s="75" t="s">
        <v>214</v>
      </c>
      <c r="B23" s="77" t="s">
        <v>397</v>
      </c>
    </row>
    <row r="24" spans="1:2" x14ac:dyDescent="0.25">
      <c r="A24" s="75" t="s">
        <v>218</v>
      </c>
      <c r="B24" s="75" t="s">
        <v>219</v>
      </c>
    </row>
    <row r="25" spans="1:2" x14ac:dyDescent="0.25">
      <c r="A25" s="75"/>
      <c r="B25" s="75"/>
    </row>
    <row r="26" spans="1:2" x14ac:dyDescent="0.25">
      <c r="A26" s="75" t="s">
        <v>201</v>
      </c>
      <c r="B26" s="76" t="s">
        <v>395</v>
      </c>
    </row>
    <row r="27" spans="1:2" x14ac:dyDescent="0.25">
      <c r="A27" s="75" t="s">
        <v>205</v>
      </c>
      <c r="B27" s="76" t="s">
        <v>204</v>
      </c>
    </row>
    <row r="28" spans="1:2" x14ac:dyDescent="0.25">
      <c r="A28" s="75" t="s">
        <v>202</v>
      </c>
      <c r="B28" s="135" t="s">
        <v>396</v>
      </c>
    </row>
    <row r="29" spans="1:2" ht="51.75" x14ac:dyDescent="0.25">
      <c r="A29" s="75" t="s">
        <v>203</v>
      </c>
      <c r="B29" s="77" t="s">
        <v>397</v>
      </c>
    </row>
    <row r="30" spans="1:2" x14ac:dyDescent="0.25">
      <c r="A30" s="75" t="s">
        <v>218</v>
      </c>
      <c r="B30" s="75" t="s">
        <v>398</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272</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273</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274</v>
      </c>
      <c r="O4" s="148" t="s">
        <v>275</v>
      </c>
      <c r="P4" s="148" t="s">
        <v>276</v>
      </c>
    </row>
    <row r="5" spans="1:16" x14ac:dyDescent="0.25">
      <c r="A5" s="149" t="s">
        <v>273</v>
      </c>
      <c r="B5" s="149" t="s">
        <v>277</v>
      </c>
      <c r="C5" s="150" t="s">
        <v>61</v>
      </c>
      <c r="D5" s="149" t="s">
        <v>278</v>
      </c>
      <c r="E5" s="149">
        <v>151474</v>
      </c>
      <c r="F5" s="149">
        <v>162830</v>
      </c>
      <c r="G5" s="149">
        <v>65802</v>
      </c>
      <c r="H5" s="151">
        <v>36</v>
      </c>
      <c r="I5" s="149" t="s">
        <v>45</v>
      </c>
      <c r="J5" s="149" t="s">
        <v>44</v>
      </c>
      <c r="K5" s="152">
        <v>45271.317997685197</v>
      </c>
      <c r="L5" s="149" t="s">
        <v>43</v>
      </c>
      <c r="M5" s="149" t="s">
        <v>59</v>
      </c>
      <c r="N5" s="153">
        <v>0</v>
      </c>
      <c r="O5" s="153">
        <v>80.099999999999994</v>
      </c>
      <c r="P5" s="153">
        <v>0</v>
      </c>
    </row>
    <row r="6" spans="1:16" x14ac:dyDescent="0.25">
      <c r="A6" s="149" t="s">
        <v>273</v>
      </c>
      <c r="B6" s="149" t="s">
        <v>277</v>
      </c>
      <c r="C6" s="150" t="s">
        <v>61</v>
      </c>
      <c r="D6" s="149" t="s">
        <v>278</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273</v>
      </c>
      <c r="B7" s="149" t="s">
        <v>277</v>
      </c>
      <c r="C7" s="150" t="s">
        <v>61</v>
      </c>
      <c r="D7" s="149" t="s">
        <v>278</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273</v>
      </c>
      <c r="B8" s="149" t="s">
        <v>277</v>
      </c>
      <c r="C8" s="150" t="s">
        <v>61</v>
      </c>
      <c r="D8" s="149" t="s">
        <v>278</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273</v>
      </c>
      <c r="B9" s="149" t="s">
        <v>277</v>
      </c>
      <c r="C9" s="150" t="s">
        <v>61</v>
      </c>
      <c r="D9" s="149" t="s">
        <v>278</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273</v>
      </c>
      <c r="B10" s="149" t="s">
        <v>277</v>
      </c>
      <c r="C10" s="150" t="s">
        <v>61</v>
      </c>
      <c r="D10" s="149" t="s">
        <v>278</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273</v>
      </c>
      <c r="B11" s="149" t="s">
        <v>277</v>
      </c>
      <c r="C11" s="150" t="s">
        <v>61</v>
      </c>
      <c r="D11" s="149" t="s">
        <v>278</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273</v>
      </c>
      <c r="B12" s="149" t="s">
        <v>277</v>
      </c>
      <c r="C12" s="150" t="s">
        <v>61</v>
      </c>
      <c r="D12" s="149" t="s">
        <v>278</v>
      </c>
      <c r="E12" s="149">
        <v>151438</v>
      </c>
      <c r="F12" s="149">
        <v>162805</v>
      </c>
      <c r="G12" s="149">
        <v>65802</v>
      </c>
      <c r="H12" s="151">
        <v>10990</v>
      </c>
      <c r="I12" s="149" t="s">
        <v>279</v>
      </c>
      <c r="J12" s="149" t="s">
        <v>44</v>
      </c>
      <c r="K12" s="152">
        <v>45271.317997685197</v>
      </c>
      <c r="L12" s="149" t="s">
        <v>43</v>
      </c>
      <c r="M12" s="149" t="s">
        <v>59</v>
      </c>
      <c r="N12" s="153">
        <v>0</v>
      </c>
      <c r="O12" s="153">
        <v>6.9</v>
      </c>
      <c r="P12" s="153">
        <v>0</v>
      </c>
    </row>
    <row r="13" spans="1:16" x14ac:dyDescent="0.25">
      <c r="A13" s="149" t="s">
        <v>273</v>
      </c>
      <c r="B13" s="149" t="s">
        <v>277</v>
      </c>
      <c r="C13" s="150" t="s">
        <v>61</v>
      </c>
      <c r="D13" s="149" t="s">
        <v>278</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273</v>
      </c>
      <c r="B14" s="149" t="s">
        <v>277</v>
      </c>
      <c r="C14" s="150" t="s">
        <v>61</v>
      </c>
      <c r="D14" s="149" t="s">
        <v>278</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273</v>
      </c>
      <c r="B15" s="149" t="s">
        <v>277</v>
      </c>
      <c r="C15" s="150" t="s">
        <v>61</v>
      </c>
      <c r="D15" s="149" t="s">
        <v>278</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273</v>
      </c>
      <c r="B16" s="149" t="s">
        <v>277</v>
      </c>
      <c r="C16" s="150" t="s">
        <v>61</v>
      </c>
      <c r="D16" s="149" t="s">
        <v>278</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273</v>
      </c>
      <c r="B17" s="149" t="s">
        <v>277</v>
      </c>
      <c r="C17" s="150" t="s">
        <v>61</v>
      </c>
      <c r="D17" s="149" t="s">
        <v>278</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273</v>
      </c>
      <c r="B18" s="149" t="s">
        <v>277</v>
      </c>
      <c r="C18" s="150" t="s">
        <v>61</v>
      </c>
      <c r="D18" s="149" t="s">
        <v>278</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273</v>
      </c>
      <c r="B19" s="149" t="s">
        <v>277</v>
      </c>
      <c r="C19" s="150" t="s">
        <v>61</v>
      </c>
      <c r="D19" s="149" t="s">
        <v>278</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273</v>
      </c>
      <c r="B20" s="149" t="s">
        <v>280</v>
      </c>
      <c r="C20" s="150" t="s">
        <v>70</v>
      </c>
      <c r="D20" s="149" t="s">
        <v>278</v>
      </c>
      <c r="E20" s="149">
        <v>151329</v>
      </c>
      <c r="F20" s="149">
        <v>162703</v>
      </c>
      <c r="G20" s="149">
        <v>65807</v>
      </c>
      <c r="H20" s="151" t="s">
        <v>222</v>
      </c>
      <c r="I20" s="149" t="s">
        <v>281</v>
      </c>
      <c r="J20" s="149" t="s">
        <v>44</v>
      </c>
      <c r="K20" s="152">
        <v>45271.317997685197</v>
      </c>
      <c r="L20" s="149" t="s">
        <v>43</v>
      </c>
      <c r="M20" s="149" t="s">
        <v>68</v>
      </c>
      <c r="N20" s="153">
        <v>0</v>
      </c>
      <c r="O20" s="153">
        <v>70.8</v>
      </c>
      <c r="P20" s="153">
        <v>0</v>
      </c>
    </row>
    <row r="21" spans="1:16" ht="23.25" x14ac:dyDescent="0.25">
      <c r="A21" s="149" t="s">
        <v>273</v>
      </c>
      <c r="B21" s="149" t="s">
        <v>280</v>
      </c>
      <c r="C21" s="150" t="s">
        <v>70</v>
      </c>
      <c r="D21" s="149" t="s">
        <v>278</v>
      </c>
      <c r="E21" s="149">
        <v>151301</v>
      </c>
      <c r="F21" s="149">
        <v>162679</v>
      </c>
      <c r="G21" s="149">
        <v>65807</v>
      </c>
      <c r="H21" s="151" t="s">
        <v>222</v>
      </c>
      <c r="I21" s="149" t="s">
        <v>281</v>
      </c>
      <c r="J21" s="149" t="s">
        <v>44</v>
      </c>
      <c r="K21" s="152">
        <v>45271.317997685197</v>
      </c>
      <c r="L21" s="149" t="s">
        <v>43</v>
      </c>
      <c r="M21" s="149" t="s">
        <v>68</v>
      </c>
      <c r="N21" s="153">
        <v>0</v>
      </c>
      <c r="O21" s="153">
        <v>70.8</v>
      </c>
      <c r="P21" s="153">
        <v>0</v>
      </c>
    </row>
    <row r="22" spans="1:16" ht="23.25" x14ac:dyDescent="0.25">
      <c r="A22" s="149" t="s">
        <v>273</v>
      </c>
      <c r="B22" s="149" t="s">
        <v>282</v>
      </c>
      <c r="C22" s="150" t="s">
        <v>70</v>
      </c>
      <c r="D22" s="149" t="s">
        <v>278</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273</v>
      </c>
      <c r="B23" s="149" t="s">
        <v>282</v>
      </c>
      <c r="C23" s="150" t="s">
        <v>70</v>
      </c>
      <c r="D23" s="149" t="s">
        <v>278</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273</v>
      </c>
      <c r="B24" s="149" t="s">
        <v>282</v>
      </c>
      <c r="C24" s="150" t="s">
        <v>61</v>
      </c>
      <c r="D24" s="149" t="s">
        <v>278</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273</v>
      </c>
      <c r="B25" s="149" t="s">
        <v>282</v>
      </c>
      <c r="C25" s="150" t="s">
        <v>61</v>
      </c>
      <c r="D25" s="149" t="s">
        <v>278</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273</v>
      </c>
      <c r="B26" s="149" t="s">
        <v>282</v>
      </c>
      <c r="C26" s="150" t="s">
        <v>61</v>
      </c>
      <c r="D26" s="149" t="s">
        <v>278</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273</v>
      </c>
      <c r="B27" s="149" t="s">
        <v>282</v>
      </c>
      <c r="C27" s="150" t="s">
        <v>61</v>
      </c>
      <c r="D27" s="149" t="s">
        <v>278</v>
      </c>
      <c r="E27" s="149">
        <v>151408</v>
      </c>
      <c r="F27" s="149">
        <v>162780</v>
      </c>
      <c r="G27" s="149">
        <v>65795</v>
      </c>
      <c r="H27" s="151">
        <v>10990</v>
      </c>
      <c r="I27" s="149" t="s">
        <v>283</v>
      </c>
      <c r="J27" s="149" t="s">
        <v>44</v>
      </c>
      <c r="K27" s="152">
        <v>45271.317997685197</v>
      </c>
      <c r="L27" s="149" t="s">
        <v>43</v>
      </c>
      <c r="M27" s="149" t="s">
        <v>59</v>
      </c>
      <c r="N27" s="153">
        <v>0</v>
      </c>
      <c r="O27" s="153">
        <v>6.9</v>
      </c>
      <c r="P27" s="153">
        <v>0</v>
      </c>
    </row>
    <row r="28" spans="1:16" x14ac:dyDescent="0.25">
      <c r="A28" s="149" t="s">
        <v>273</v>
      </c>
      <c r="B28" s="149" t="s">
        <v>282</v>
      </c>
      <c r="C28" s="150" t="s">
        <v>61</v>
      </c>
      <c r="D28" s="149" t="s">
        <v>278</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273</v>
      </c>
      <c r="B29" s="149" t="s">
        <v>282</v>
      </c>
      <c r="C29" s="150" t="s">
        <v>61</v>
      </c>
      <c r="D29" s="149" t="s">
        <v>278</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273</v>
      </c>
      <c r="B30" s="149" t="s">
        <v>282</v>
      </c>
      <c r="C30" s="150" t="s">
        <v>61</v>
      </c>
      <c r="D30" s="149" t="s">
        <v>278</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273</v>
      </c>
      <c r="B31" s="149" t="s">
        <v>282</v>
      </c>
      <c r="C31" s="150" t="s">
        <v>61</v>
      </c>
      <c r="D31" s="149" t="s">
        <v>278</v>
      </c>
      <c r="E31" s="149">
        <v>151354</v>
      </c>
      <c r="F31" s="149">
        <v>162732</v>
      </c>
      <c r="G31" s="149">
        <v>65795</v>
      </c>
      <c r="H31" s="151">
        <v>10990</v>
      </c>
      <c r="I31" s="149" t="s">
        <v>284</v>
      </c>
      <c r="J31" s="149" t="s">
        <v>44</v>
      </c>
      <c r="K31" s="152">
        <v>45271.317997685197</v>
      </c>
      <c r="L31" s="149" t="s">
        <v>43</v>
      </c>
      <c r="M31" s="149" t="s">
        <v>59</v>
      </c>
      <c r="N31" s="153">
        <v>0</v>
      </c>
      <c r="O31" s="153">
        <v>6.9</v>
      </c>
      <c r="P31" s="153">
        <v>0</v>
      </c>
    </row>
    <row r="32" spans="1:16" x14ac:dyDescent="0.25">
      <c r="A32" s="149" t="s">
        <v>273</v>
      </c>
      <c r="B32" s="149" t="s">
        <v>282</v>
      </c>
      <c r="C32" s="150" t="s">
        <v>61</v>
      </c>
      <c r="D32" s="149" t="s">
        <v>278</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273</v>
      </c>
      <c r="B33" s="149" t="s">
        <v>282</v>
      </c>
      <c r="C33" s="150" t="s">
        <v>61</v>
      </c>
      <c r="D33" s="149" t="s">
        <v>278</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273</v>
      </c>
      <c r="B34" s="149" t="s">
        <v>282</v>
      </c>
      <c r="C34" s="150" t="s">
        <v>61</v>
      </c>
      <c r="D34" s="149" t="s">
        <v>278</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273</v>
      </c>
      <c r="B35" s="149" t="s">
        <v>282</v>
      </c>
      <c r="C35" s="150" t="s">
        <v>61</v>
      </c>
      <c r="D35" s="149" t="s">
        <v>278</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273</v>
      </c>
      <c r="B36" s="149" t="s">
        <v>282</v>
      </c>
      <c r="C36" s="150" t="s">
        <v>61</v>
      </c>
      <c r="D36" s="149" t="s">
        <v>278</v>
      </c>
      <c r="E36" s="149">
        <v>151493</v>
      </c>
      <c r="F36" s="149">
        <v>162845</v>
      </c>
      <c r="G36" s="149">
        <v>65795</v>
      </c>
      <c r="H36" s="151">
        <v>93644</v>
      </c>
      <c r="I36" s="149" t="s">
        <v>223</v>
      </c>
      <c r="J36" s="149" t="s">
        <v>44</v>
      </c>
      <c r="K36" s="152">
        <v>45271.317997685197</v>
      </c>
      <c r="L36" s="149" t="s">
        <v>43</v>
      </c>
      <c r="M36" s="149" t="s">
        <v>59</v>
      </c>
      <c r="N36" s="153">
        <v>0</v>
      </c>
      <c r="O36" s="153">
        <v>36.549999999999997</v>
      </c>
      <c r="P36" s="153">
        <v>0</v>
      </c>
    </row>
    <row r="37" spans="1:16" x14ac:dyDescent="0.25">
      <c r="A37" s="149" t="s">
        <v>273</v>
      </c>
      <c r="B37" s="149" t="s">
        <v>282</v>
      </c>
      <c r="C37" s="150" t="s">
        <v>61</v>
      </c>
      <c r="D37" s="149" t="s">
        <v>278</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273</v>
      </c>
      <c r="B38" s="149" t="s">
        <v>282</v>
      </c>
      <c r="C38" s="150" t="s">
        <v>61</v>
      </c>
      <c r="D38" s="149" t="s">
        <v>278</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273</v>
      </c>
      <c r="B39" s="149" t="s">
        <v>282</v>
      </c>
      <c r="C39" s="150" t="s">
        <v>61</v>
      </c>
      <c r="D39" s="149" t="s">
        <v>278</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273</v>
      </c>
      <c r="B40" s="149" t="s">
        <v>282</v>
      </c>
      <c r="C40" s="150" t="s">
        <v>61</v>
      </c>
      <c r="D40" s="149" t="s">
        <v>278</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273</v>
      </c>
      <c r="B41" s="149" t="s">
        <v>282</v>
      </c>
      <c r="C41" s="150" t="s">
        <v>61</v>
      </c>
      <c r="D41" s="149" t="s">
        <v>278</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273</v>
      </c>
      <c r="B42" s="149" t="s">
        <v>282</v>
      </c>
      <c r="C42" s="150" t="s">
        <v>61</v>
      </c>
      <c r="D42" s="149" t="s">
        <v>278</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273</v>
      </c>
      <c r="B43" s="149" t="s">
        <v>282</v>
      </c>
      <c r="C43" s="150" t="s">
        <v>61</v>
      </c>
      <c r="D43" s="149" t="s">
        <v>278</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273</v>
      </c>
      <c r="B44" s="149" t="s">
        <v>282</v>
      </c>
      <c r="C44" s="150" t="s">
        <v>61</v>
      </c>
      <c r="D44" s="149" t="s">
        <v>278</v>
      </c>
      <c r="E44" s="149">
        <v>151428</v>
      </c>
      <c r="F44" s="149">
        <v>162795</v>
      </c>
      <c r="G44" s="149">
        <v>65795</v>
      </c>
      <c r="H44" s="151">
        <v>10990</v>
      </c>
      <c r="I44" s="149" t="s">
        <v>285</v>
      </c>
      <c r="J44" s="149" t="s">
        <v>44</v>
      </c>
      <c r="K44" s="152">
        <v>45271.317997685197</v>
      </c>
      <c r="L44" s="149" t="s">
        <v>43</v>
      </c>
      <c r="M44" s="149" t="s">
        <v>59</v>
      </c>
      <c r="N44" s="153">
        <v>0</v>
      </c>
      <c r="O44" s="153">
        <v>6.9</v>
      </c>
      <c r="P44" s="153">
        <v>0</v>
      </c>
    </row>
    <row r="45" spans="1:16" x14ac:dyDescent="0.25">
      <c r="A45" s="149" t="s">
        <v>273</v>
      </c>
      <c r="B45" s="149" t="s">
        <v>286</v>
      </c>
      <c r="C45" s="150" t="s">
        <v>61</v>
      </c>
      <c r="D45" s="149" t="s">
        <v>278</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273</v>
      </c>
      <c r="B46" s="149" t="s">
        <v>287</v>
      </c>
      <c r="C46" s="150" t="s">
        <v>61</v>
      </c>
      <c r="D46" s="149" t="s">
        <v>278</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273</v>
      </c>
      <c r="B47" s="149" t="s">
        <v>287</v>
      </c>
      <c r="C47" s="150" t="s">
        <v>61</v>
      </c>
      <c r="D47" s="149" t="s">
        <v>278</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273</v>
      </c>
      <c r="B48" s="149" t="s">
        <v>287</v>
      </c>
      <c r="C48" s="150" t="s">
        <v>61</v>
      </c>
      <c r="D48" s="149" t="s">
        <v>278</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273</v>
      </c>
      <c r="B49" s="149" t="s">
        <v>287</v>
      </c>
      <c r="C49" s="150" t="s">
        <v>61</v>
      </c>
      <c r="D49" s="149" t="s">
        <v>278</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273</v>
      </c>
      <c r="B50" s="149" t="s">
        <v>288</v>
      </c>
      <c r="C50" s="150" t="s">
        <v>61</v>
      </c>
      <c r="D50" s="149" t="s">
        <v>278</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273</v>
      </c>
      <c r="B51" s="149" t="s">
        <v>288</v>
      </c>
      <c r="C51" s="150" t="s">
        <v>61</v>
      </c>
      <c r="D51" s="149" t="s">
        <v>278</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273</v>
      </c>
      <c r="B52" s="149" t="s">
        <v>289</v>
      </c>
      <c r="C52" s="150" t="s">
        <v>61</v>
      </c>
      <c r="D52" s="149" t="s">
        <v>278</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273</v>
      </c>
      <c r="B53" s="149" t="s">
        <v>289</v>
      </c>
      <c r="C53" s="150" t="s">
        <v>61</v>
      </c>
      <c r="D53" s="149" t="s">
        <v>278</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273</v>
      </c>
      <c r="B54" s="149" t="s">
        <v>289</v>
      </c>
      <c r="C54" s="150" t="s">
        <v>61</v>
      </c>
      <c r="D54" s="149" t="s">
        <v>278</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273</v>
      </c>
      <c r="B55" s="149" t="s">
        <v>289</v>
      </c>
      <c r="C55" s="150" t="s">
        <v>61</v>
      </c>
      <c r="D55" s="149" t="s">
        <v>278</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273</v>
      </c>
      <c r="B56" s="149" t="s">
        <v>289</v>
      </c>
      <c r="C56" s="150" t="s">
        <v>61</v>
      </c>
      <c r="D56" s="149" t="s">
        <v>278</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273</v>
      </c>
      <c r="B57" s="149" t="s">
        <v>289</v>
      </c>
      <c r="C57" s="150" t="s">
        <v>61</v>
      </c>
      <c r="D57" s="149" t="s">
        <v>278</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273</v>
      </c>
      <c r="B58" s="149" t="s">
        <v>289</v>
      </c>
      <c r="C58" s="150" t="s">
        <v>61</v>
      </c>
      <c r="D58" s="149" t="s">
        <v>278</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273</v>
      </c>
      <c r="B59" s="149" t="s">
        <v>289</v>
      </c>
      <c r="C59" s="150" t="s">
        <v>61</v>
      </c>
      <c r="D59" s="149" t="s">
        <v>278</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273</v>
      </c>
      <c r="B60" s="149" t="s">
        <v>289</v>
      </c>
      <c r="C60" s="150" t="s">
        <v>61</v>
      </c>
      <c r="D60" s="149" t="s">
        <v>278</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273</v>
      </c>
      <c r="B61" s="149" t="s">
        <v>289</v>
      </c>
      <c r="C61" s="150" t="s">
        <v>61</v>
      </c>
      <c r="D61" s="149" t="s">
        <v>278</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273</v>
      </c>
      <c r="B62" s="149" t="s">
        <v>289</v>
      </c>
      <c r="C62" s="150" t="s">
        <v>61</v>
      </c>
      <c r="D62" s="149" t="s">
        <v>278</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273</v>
      </c>
      <c r="B63" s="149" t="s">
        <v>289</v>
      </c>
      <c r="C63" s="150" t="s">
        <v>61</v>
      </c>
      <c r="D63" s="149" t="s">
        <v>278</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273</v>
      </c>
      <c r="B64" s="149" t="s">
        <v>289</v>
      </c>
      <c r="C64" s="150" t="s">
        <v>61</v>
      </c>
      <c r="D64" s="149" t="s">
        <v>278</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273</v>
      </c>
      <c r="B65" s="149" t="s">
        <v>289</v>
      </c>
      <c r="C65" s="150" t="s">
        <v>61</v>
      </c>
      <c r="D65" s="149" t="s">
        <v>278</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273</v>
      </c>
      <c r="B66" s="149" t="s">
        <v>289</v>
      </c>
      <c r="C66" s="150" t="s">
        <v>61</v>
      </c>
      <c r="D66" s="149" t="s">
        <v>278</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273</v>
      </c>
      <c r="B67" s="149" t="s">
        <v>289</v>
      </c>
      <c r="C67" s="150" t="s">
        <v>61</v>
      </c>
      <c r="D67" s="149" t="s">
        <v>278</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273</v>
      </c>
      <c r="B68" s="149" t="s">
        <v>289</v>
      </c>
      <c r="C68" s="150" t="s">
        <v>61</v>
      </c>
      <c r="D68" s="149" t="s">
        <v>278</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273</v>
      </c>
      <c r="B69" s="149" t="s">
        <v>289</v>
      </c>
      <c r="C69" s="150" t="s">
        <v>61</v>
      </c>
      <c r="D69" s="149" t="s">
        <v>278</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273</v>
      </c>
      <c r="B70" s="149" t="s">
        <v>289</v>
      </c>
      <c r="C70" s="150" t="s">
        <v>61</v>
      </c>
      <c r="D70" s="149" t="s">
        <v>278</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273</v>
      </c>
      <c r="B71" s="149" t="s">
        <v>289</v>
      </c>
      <c r="C71" s="150" t="s">
        <v>61</v>
      </c>
      <c r="D71" s="149" t="s">
        <v>278</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273</v>
      </c>
      <c r="B72" s="149" t="s">
        <v>289</v>
      </c>
      <c r="C72" s="150" t="s">
        <v>61</v>
      </c>
      <c r="D72" s="149" t="s">
        <v>278</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273</v>
      </c>
      <c r="B73" s="149" t="s">
        <v>289</v>
      </c>
      <c r="C73" s="150" t="s">
        <v>61</v>
      </c>
      <c r="D73" s="149" t="s">
        <v>278</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273</v>
      </c>
      <c r="B74" s="149" t="s">
        <v>289</v>
      </c>
      <c r="C74" s="150" t="s">
        <v>61</v>
      </c>
      <c r="D74" s="149" t="s">
        <v>278</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273</v>
      </c>
      <c r="B75" s="149" t="s">
        <v>289</v>
      </c>
      <c r="C75" s="150" t="s">
        <v>61</v>
      </c>
      <c r="D75" s="149" t="s">
        <v>278</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273</v>
      </c>
      <c r="B76" s="149" t="s">
        <v>289</v>
      </c>
      <c r="C76" s="150" t="s">
        <v>61</v>
      </c>
      <c r="D76" s="149" t="s">
        <v>278</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273</v>
      </c>
      <c r="B77" s="149" t="s">
        <v>289</v>
      </c>
      <c r="C77" s="150" t="s">
        <v>61</v>
      </c>
      <c r="D77" s="149" t="s">
        <v>278</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273</v>
      </c>
      <c r="B78" s="149" t="s">
        <v>289</v>
      </c>
      <c r="C78" s="150" t="s">
        <v>61</v>
      </c>
      <c r="D78" s="149" t="s">
        <v>278</v>
      </c>
      <c r="E78" s="149">
        <v>151488</v>
      </c>
      <c r="F78" s="149">
        <v>162840</v>
      </c>
      <c r="G78" s="149">
        <v>65797</v>
      </c>
      <c r="H78" s="151">
        <v>707</v>
      </c>
      <c r="I78" s="149" t="s">
        <v>290</v>
      </c>
      <c r="J78" s="149" t="s">
        <v>44</v>
      </c>
      <c r="K78" s="152">
        <v>45271.317997685197</v>
      </c>
      <c r="L78" s="149" t="s">
        <v>43</v>
      </c>
      <c r="M78" s="149" t="s">
        <v>59</v>
      </c>
      <c r="N78" s="153">
        <v>0</v>
      </c>
      <c r="O78" s="153">
        <v>295.89999999999998</v>
      </c>
      <c r="P78" s="153">
        <v>0</v>
      </c>
    </row>
    <row r="79" spans="1:16" x14ac:dyDescent="0.25">
      <c r="A79" s="149" t="s">
        <v>273</v>
      </c>
      <c r="B79" s="149" t="s">
        <v>289</v>
      </c>
      <c r="C79" s="150" t="s">
        <v>61</v>
      </c>
      <c r="D79" s="149" t="s">
        <v>278</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273</v>
      </c>
      <c r="B80" s="149" t="s">
        <v>289</v>
      </c>
      <c r="C80" s="150" t="s">
        <v>61</v>
      </c>
      <c r="D80" s="149" t="s">
        <v>278</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273</v>
      </c>
      <c r="B81" s="149" t="s">
        <v>289</v>
      </c>
      <c r="C81" s="150" t="s">
        <v>61</v>
      </c>
      <c r="D81" s="149" t="s">
        <v>278</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273</v>
      </c>
      <c r="B82" s="149" t="s">
        <v>289</v>
      </c>
      <c r="C82" s="150" t="s">
        <v>61</v>
      </c>
      <c r="D82" s="149" t="s">
        <v>278</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273</v>
      </c>
      <c r="B83" s="149" t="s">
        <v>291</v>
      </c>
      <c r="C83" s="150" t="s">
        <v>61</v>
      </c>
      <c r="D83" s="149" t="s">
        <v>278</v>
      </c>
      <c r="E83" s="149">
        <v>151296</v>
      </c>
      <c r="F83" s="149">
        <v>162670</v>
      </c>
      <c r="G83" s="149">
        <v>65798</v>
      </c>
      <c r="H83" s="151">
        <v>707</v>
      </c>
      <c r="I83" s="149" t="s">
        <v>290</v>
      </c>
      <c r="J83" s="149" t="s">
        <v>44</v>
      </c>
      <c r="K83" s="152">
        <v>45271.317997685197</v>
      </c>
      <c r="L83" s="149" t="s">
        <v>43</v>
      </c>
      <c r="M83" s="149" t="s">
        <v>59</v>
      </c>
      <c r="N83" s="153">
        <v>0</v>
      </c>
      <c r="O83" s="153">
        <v>295.89999999999998</v>
      </c>
      <c r="P83" s="153">
        <v>0</v>
      </c>
    </row>
    <row r="84" spans="1:16" x14ac:dyDescent="0.25">
      <c r="A84" s="149" t="s">
        <v>273</v>
      </c>
      <c r="B84" s="149" t="s">
        <v>291</v>
      </c>
      <c r="C84" s="150" t="s">
        <v>61</v>
      </c>
      <c r="D84" s="149" t="s">
        <v>278</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273</v>
      </c>
      <c r="B85" s="149" t="s">
        <v>291</v>
      </c>
      <c r="C85" s="150" t="s">
        <v>61</v>
      </c>
      <c r="D85" s="149" t="s">
        <v>278</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273</v>
      </c>
      <c r="B86" s="149" t="s">
        <v>291</v>
      </c>
      <c r="C86" s="150" t="s">
        <v>61</v>
      </c>
      <c r="D86" s="149" t="s">
        <v>278</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273</v>
      </c>
      <c r="B87" s="149" t="s">
        <v>291</v>
      </c>
      <c r="C87" s="150" t="s">
        <v>61</v>
      </c>
      <c r="D87" s="149" t="s">
        <v>278</v>
      </c>
      <c r="E87" s="149">
        <v>151294</v>
      </c>
      <c r="F87" s="149">
        <v>162668</v>
      </c>
      <c r="G87" s="149">
        <v>65798</v>
      </c>
      <c r="H87" s="151">
        <v>707</v>
      </c>
      <c r="I87" s="149" t="s">
        <v>290</v>
      </c>
      <c r="J87" s="149" t="s">
        <v>44</v>
      </c>
      <c r="K87" s="152">
        <v>45271.317997685197</v>
      </c>
      <c r="L87" s="149" t="s">
        <v>43</v>
      </c>
      <c r="M87" s="149" t="s">
        <v>59</v>
      </c>
      <c r="N87" s="153">
        <v>0</v>
      </c>
      <c r="O87" s="153">
        <v>295.89999999999998</v>
      </c>
      <c r="P87" s="153">
        <v>0</v>
      </c>
    </row>
    <row r="88" spans="1:16" x14ac:dyDescent="0.25">
      <c r="A88" s="149" t="s">
        <v>273</v>
      </c>
      <c r="B88" s="149" t="s">
        <v>291</v>
      </c>
      <c r="C88" s="150" t="s">
        <v>61</v>
      </c>
      <c r="D88" s="149" t="s">
        <v>278</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273</v>
      </c>
      <c r="B89" s="149" t="s">
        <v>291</v>
      </c>
      <c r="C89" s="150" t="s">
        <v>61</v>
      </c>
      <c r="D89" s="149" t="s">
        <v>278</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273</v>
      </c>
      <c r="B90" s="149" t="s">
        <v>291</v>
      </c>
      <c r="C90" s="150" t="s">
        <v>70</v>
      </c>
      <c r="D90" s="149" t="s">
        <v>278</v>
      </c>
      <c r="E90" s="149">
        <v>151332</v>
      </c>
      <c r="F90" s="149">
        <v>162705</v>
      </c>
      <c r="G90" s="149">
        <v>65808</v>
      </c>
      <c r="H90" s="151">
        <v>24</v>
      </c>
      <c r="I90" s="149" t="s">
        <v>292</v>
      </c>
      <c r="J90" s="149" t="s">
        <v>44</v>
      </c>
      <c r="K90" s="152">
        <v>45271.317997685197</v>
      </c>
      <c r="L90" s="149" t="s">
        <v>43</v>
      </c>
      <c r="M90" s="149" t="s">
        <v>68</v>
      </c>
      <c r="N90" s="153">
        <v>0</v>
      </c>
      <c r="O90" s="153">
        <v>81</v>
      </c>
      <c r="P90" s="153">
        <v>0</v>
      </c>
    </row>
    <row r="91" spans="1:16" ht="23.25" x14ac:dyDescent="0.25">
      <c r="A91" s="149" t="s">
        <v>273</v>
      </c>
      <c r="B91" s="149" t="s">
        <v>291</v>
      </c>
      <c r="C91" s="150" t="s">
        <v>70</v>
      </c>
      <c r="D91" s="149" t="s">
        <v>278</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273</v>
      </c>
      <c r="B92" s="149" t="s">
        <v>291</v>
      </c>
      <c r="C92" s="150" t="s">
        <v>70</v>
      </c>
      <c r="D92" s="149" t="s">
        <v>278</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273</v>
      </c>
      <c r="B93" s="149" t="s">
        <v>291</v>
      </c>
      <c r="C93" s="150" t="s">
        <v>70</v>
      </c>
      <c r="D93" s="149" t="s">
        <v>278</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273</v>
      </c>
      <c r="B94" s="149" t="s">
        <v>293</v>
      </c>
      <c r="C94" s="150" t="s">
        <v>61</v>
      </c>
      <c r="D94" s="149" t="s">
        <v>278</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273</v>
      </c>
      <c r="B95" s="149" t="s">
        <v>293</v>
      </c>
      <c r="C95" s="150" t="s">
        <v>61</v>
      </c>
      <c r="D95" s="149" t="s">
        <v>278</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273</v>
      </c>
      <c r="B96" s="149" t="s">
        <v>293</v>
      </c>
      <c r="C96" s="150" t="s">
        <v>61</v>
      </c>
      <c r="D96" s="149" t="s">
        <v>278</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273</v>
      </c>
      <c r="B97" s="149" t="s">
        <v>293</v>
      </c>
      <c r="C97" s="150" t="s">
        <v>61</v>
      </c>
      <c r="D97" s="149" t="s">
        <v>278</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273</v>
      </c>
      <c r="B98" s="149" t="s">
        <v>293</v>
      </c>
      <c r="C98" s="150" t="s">
        <v>61</v>
      </c>
      <c r="D98" s="149" t="s">
        <v>278</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273</v>
      </c>
      <c r="B99" s="149" t="s">
        <v>293</v>
      </c>
      <c r="C99" s="150" t="s">
        <v>61</v>
      </c>
      <c r="D99" s="149" t="s">
        <v>278</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273</v>
      </c>
      <c r="B100" s="149" t="s">
        <v>293</v>
      </c>
      <c r="C100" s="150" t="s">
        <v>61</v>
      </c>
      <c r="D100" s="149" t="s">
        <v>278</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273</v>
      </c>
      <c r="B101" s="149" t="s">
        <v>293</v>
      </c>
      <c r="C101" s="150" t="s">
        <v>61</v>
      </c>
      <c r="D101" s="149" t="s">
        <v>278</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273</v>
      </c>
      <c r="B102" s="149" t="s">
        <v>293</v>
      </c>
      <c r="C102" s="150" t="s">
        <v>61</v>
      </c>
      <c r="D102" s="149" t="s">
        <v>278</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273</v>
      </c>
      <c r="B103" s="149" t="s">
        <v>293</v>
      </c>
      <c r="C103" s="150" t="s">
        <v>61</v>
      </c>
      <c r="D103" s="149" t="s">
        <v>278</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273</v>
      </c>
      <c r="B104" s="149" t="s">
        <v>293</v>
      </c>
      <c r="C104" s="150" t="s">
        <v>61</v>
      </c>
      <c r="D104" s="149" t="s">
        <v>278</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273</v>
      </c>
      <c r="B105" s="149" t="s">
        <v>294</v>
      </c>
      <c r="C105" s="150" t="s">
        <v>61</v>
      </c>
      <c r="D105" s="149" t="s">
        <v>278</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273</v>
      </c>
      <c r="B106" s="149" t="s">
        <v>294</v>
      </c>
      <c r="C106" s="150" t="s">
        <v>61</v>
      </c>
      <c r="D106" s="149" t="s">
        <v>278</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273</v>
      </c>
      <c r="B107" s="149" t="s">
        <v>294</v>
      </c>
      <c r="C107" s="150" t="s">
        <v>61</v>
      </c>
      <c r="D107" s="149" t="s">
        <v>278</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273</v>
      </c>
      <c r="B108" s="149" t="s">
        <v>294</v>
      </c>
      <c r="C108" s="150" t="s">
        <v>61</v>
      </c>
      <c r="D108" s="149" t="s">
        <v>278</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273</v>
      </c>
      <c r="B109" s="149" t="s">
        <v>294</v>
      </c>
      <c r="C109" s="150" t="s">
        <v>61</v>
      </c>
      <c r="D109" s="149" t="s">
        <v>278</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273</v>
      </c>
      <c r="B110" s="149" t="s">
        <v>294</v>
      </c>
      <c r="C110" s="150" t="s">
        <v>61</v>
      </c>
      <c r="D110" s="149" t="s">
        <v>278</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273</v>
      </c>
      <c r="B111" s="149" t="s">
        <v>294</v>
      </c>
      <c r="C111" s="150" t="s">
        <v>61</v>
      </c>
      <c r="D111" s="149" t="s">
        <v>278</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273</v>
      </c>
      <c r="B112" s="149" t="s">
        <v>294</v>
      </c>
      <c r="C112" s="150" t="s">
        <v>61</v>
      </c>
      <c r="D112" s="149" t="s">
        <v>278</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273</v>
      </c>
      <c r="B113" s="149" t="s">
        <v>294</v>
      </c>
      <c r="C113" s="150" t="s">
        <v>61</v>
      </c>
      <c r="D113" s="149" t="s">
        <v>278</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273</v>
      </c>
      <c r="B114" s="149" t="s">
        <v>294</v>
      </c>
      <c r="C114" s="150" t="s">
        <v>61</v>
      </c>
      <c r="D114" s="149" t="s">
        <v>278</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273</v>
      </c>
      <c r="B115" s="149" t="s">
        <v>294</v>
      </c>
      <c r="C115" s="150" t="s">
        <v>61</v>
      </c>
      <c r="D115" s="149" t="s">
        <v>278</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273</v>
      </c>
      <c r="B116" s="149" t="s">
        <v>294</v>
      </c>
      <c r="C116" s="150" t="s">
        <v>61</v>
      </c>
      <c r="D116" s="149" t="s">
        <v>278</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273</v>
      </c>
      <c r="B117" s="149" t="s">
        <v>294</v>
      </c>
      <c r="C117" s="150" t="s">
        <v>61</v>
      </c>
      <c r="D117" s="149" t="s">
        <v>278</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273</v>
      </c>
      <c r="B118" s="149" t="s">
        <v>294</v>
      </c>
      <c r="C118" s="150" t="s">
        <v>61</v>
      </c>
      <c r="D118" s="149" t="s">
        <v>278</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273</v>
      </c>
      <c r="B119" s="149" t="s">
        <v>294</v>
      </c>
      <c r="C119" s="150" t="s">
        <v>61</v>
      </c>
      <c r="D119" s="149" t="s">
        <v>278</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273</v>
      </c>
      <c r="B120" s="149" t="s">
        <v>294</v>
      </c>
      <c r="C120" s="150" t="s">
        <v>61</v>
      </c>
      <c r="D120" s="149" t="s">
        <v>278</v>
      </c>
      <c r="E120" s="149">
        <v>151636</v>
      </c>
      <c r="F120" s="149">
        <v>162967</v>
      </c>
      <c r="G120" s="149">
        <v>65800</v>
      </c>
      <c r="H120" s="151">
        <v>2713</v>
      </c>
      <c r="I120" s="149" t="s">
        <v>295</v>
      </c>
      <c r="J120" s="149" t="s">
        <v>44</v>
      </c>
      <c r="K120" s="152">
        <v>45271.317997685197</v>
      </c>
      <c r="L120" s="149" t="s">
        <v>43</v>
      </c>
      <c r="M120" s="149" t="s">
        <v>59</v>
      </c>
      <c r="N120" s="153">
        <v>0</v>
      </c>
      <c r="O120" s="153">
        <v>78.95</v>
      </c>
      <c r="P120" s="153">
        <v>0</v>
      </c>
    </row>
    <row r="121" spans="1:16" x14ac:dyDescent="0.25">
      <c r="A121" s="149" t="s">
        <v>273</v>
      </c>
      <c r="B121" s="149" t="s">
        <v>294</v>
      </c>
      <c r="C121" s="150" t="s">
        <v>61</v>
      </c>
      <c r="D121" s="149" t="s">
        <v>278</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273</v>
      </c>
      <c r="B122" s="149" t="s">
        <v>294</v>
      </c>
      <c r="C122" s="150" t="s">
        <v>61</v>
      </c>
      <c r="D122" s="149" t="s">
        <v>278</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273</v>
      </c>
      <c r="B123" s="149" t="s">
        <v>294</v>
      </c>
      <c r="C123" s="150" t="s">
        <v>61</v>
      </c>
      <c r="D123" s="149" t="s">
        <v>278</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273</v>
      </c>
      <c r="B124" s="149" t="s">
        <v>294</v>
      </c>
      <c r="C124" s="150" t="s">
        <v>61</v>
      </c>
      <c r="D124" s="149" t="s">
        <v>278</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273</v>
      </c>
      <c r="B125" s="149" t="s">
        <v>294</v>
      </c>
      <c r="C125" s="150" t="s">
        <v>61</v>
      </c>
      <c r="D125" s="149" t="s">
        <v>278</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273</v>
      </c>
      <c r="B126" s="149" t="s">
        <v>294</v>
      </c>
      <c r="C126" s="150" t="s">
        <v>61</v>
      </c>
      <c r="D126" s="149" t="s">
        <v>278</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273</v>
      </c>
      <c r="B127" s="149" t="s">
        <v>294</v>
      </c>
      <c r="C127" s="150" t="s">
        <v>61</v>
      </c>
      <c r="D127" s="149" t="s">
        <v>278</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273</v>
      </c>
      <c r="B128" s="149" t="s">
        <v>294</v>
      </c>
      <c r="C128" s="150" t="s">
        <v>61</v>
      </c>
      <c r="D128" s="149" t="s">
        <v>278</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273</v>
      </c>
      <c r="B129" s="149" t="s">
        <v>294</v>
      </c>
      <c r="C129" s="150" t="s">
        <v>61</v>
      </c>
      <c r="D129" s="149" t="s">
        <v>278</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273</v>
      </c>
      <c r="B130" s="149" t="s">
        <v>294</v>
      </c>
      <c r="C130" s="150" t="s">
        <v>61</v>
      </c>
      <c r="D130" s="149" t="s">
        <v>278</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273</v>
      </c>
      <c r="B131" s="149" t="s">
        <v>294</v>
      </c>
      <c r="C131" s="150" t="s">
        <v>61</v>
      </c>
      <c r="D131" s="149" t="s">
        <v>278</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273</v>
      </c>
      <c r="B132" s="149" t="s">
        <v>294</v>
      </c>
      <c r="C132" s="150" t="s">
        <v>61</v>
      </c>
      <c r="D132" s="149" t="s">
        <v>278</v>
      </c>
      <c r="E132" s="149">
        <v>151662</v>
      </c>
      <c r="F132" s="149">
        <v>162994</v>
      </c>
      <c r="G132" s="149">
        <v>65800</v>
      </c>
      <c r="H132" s="151">
        <v>91802</v>
      </c>
      <c r="I132" s="149" t="s">
        <v>296</v>
      </c>
      <c r="J132" s="149" t="s">
        <v>44</v>
      </c>
      <c r="K132" s="152">
        <v>45271.317997685197</v>
      </c>
      <c r="L132" s="149" t="s">
        <v>43</v>
      </c>
      <c r="M132" s="149" t="s">
        <v>59</v>
      </c>
      <c r="N132" s="153">
        <v>0</v>
      </c>
      <c r="O132" s="153">
        <v>118</v>
      </c>
      <c r="P132" s="153">
        <v>0</v>
      </c>
    </row>
    <row r="133" spans="1:16" x14ac:dyDescent="0.25">
      <c r="A133" s="149" t="s">
        <v>273</v>
      </c>
      <c r="B133" s="149" t="s">
        <v>294</v>
      </c>
      <c r="C133" s="150" t="s">
        <v>61</v>
      </c>
      <c r="D133" s="149" t="s">
        <v>278</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273</v>
      </c>
      <c r="B134" s="149" t="s">
        <v>297</v>
      </c>
      <c r="C134" s="150" t="s">
        <v>61</v>
      </c>
      <c r="D134" s="149" t="s">
        <v>278</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273</v>
      </c>
      <c r="B135" s="149" t="s">
        <v>297</v>
      </c>
      <c r="C135" s="150" t="s">
        <v>61</v>
      </c>
      <c r="D135" s="149" t="s">
        <v>278</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273</v>
      </c>
      <c r="B136" s="149" t="s">
        <v>297</v>
      </c>
      <c r="C136" s="150" t="s">
        <v>61</v>
      </c>
      <c r="D136" s="149" t="s">
        <v>278</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273</v>
      </c>
      <c r="B137" s="149" t="s">
        <v>297</v>
      </c>
      <c r="C137" s="150" t="s">
        <v>61</v>
      </c>
      <c r="D137" s="149" t="s">
        <v>278</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273</v>
      </c>
      <c r="B138" s="149" t="s">
        <v>297</v>
      </c>
      <c r="C138" s="150" t="s">
        <v>61</v>
      </c>
      <c r="D138" s="149" t="s">
        <v>278</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273</v>
      </c>
      <c r="B139" s="149" t="s">
        <v>297</v>
      </c>
      <c r="C139" s="150" t="s">
        <v>61</v>
      </c>
      <c r="D139" s="149" t="s">
        <v>278</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273</v>
      </c>
      <c r="B140" s="149" t="s">
        <v>297</v>
      </c>
      <c r="C140" s="150" t="s">
        <v>61</v>
      </c>
      <c r="D140" s="149" t="s">
        <v>278</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273</v>
      </c>
      <c r="B141" s="149" t="s">
        <v>297</v>
      </c>
      <c r="C141" s="150" t="s">
        <v>61</v>
      </c>
      <c r="D141" s="149" t="s">
        <v>278</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273</v>
      </c>
      <c r="B142" s="149" t="s">
        <v>297</v>
      </c>
      <c r="C142" s="150" t="s">
        <v>61</v>
      </c>
      <c r="D142" s="149" t="s">
        <v>278</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273</v>
      </c>
      <c r="B143" s="149" t="s">
        <v>298</v>
      </c>
      <c r="C143" s="150" t="s">
        <v>61</v>
      </c>
      <c r="D143" s="149" t="s">
        <v>278</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273</v>
      </c>
      <c r="B144" s="149" t="s">
        <v>298</v>
      </c>
      <c r="C144" s="150" t="s">
        <v>61</v>
      </c>
      <c r="D144" s="149" t="s">
        <v>278</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273</v>
      </c>
      <c r="B145" s="149" t="s">
        <v>298</v>
      </c>
      <c r="C145" s="150" t="s">
        <v>61</v>
      </c>
      <c r="D145" s="149" t="s">
        <v>278</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273</v>
      </c>
      <c r="B146" s="149" t="s">
        <v>298</v>
      </c>
      <c r="C146" s="150" t="s">
        <v>61</v>
      </c>
      <c r="D146" s="149" t="s">
        <v>278</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273</v>
      </c>
      <c r="B147" s="149" t="s">
        <v>298</v>
      </c>
      <c r="C147" s="150" t="s">
        <v>61</v>
      </c>
      <c r="D147" s="149" t="s">
        <v>278</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273</v>
      </c>
      <c r="B148" s="149" t="s">
        <v>298</v>
      </c>
      <c r="C148" s="150" t="s">
        <v>61</v>
      </c>
      <c r="D148" s="149" t="s">
        <v>278</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273</v>
      </c>
      <c r="B149" s="149" t="s">
        <v>298</v>
      </c>
      <c r="C149" s="150" t="s">
        <v>61</v>
      </c>
      <c r="D149" s="149" t="s">
        <v>278</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273</v>
      </c>
      <c r="B150" s="149" t="s">
        <v>298</v>
      </c>
      <c r="C150" s="150" t="s">
        <v>61</v>
      </c>
      <c r="D150" s="149" t="s">
        <v>278</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273</v>
      </c>
      <c r="B151" s="149" t="s">
        <v>298</v>
      </c>
      <c r="C151" s="150" t="s">
        <v>61</v>
      </c>
      <c r="D151" s="149" t="s">
        <v>278</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273</v>
      </c>
      <c r="B152" s="149" t="s">
        <v>299</v>
      </c>
      <c r="C152" s="150" t="s">
        <v>61</v>
      </c>
      <c r="D152" s="149" t="s">
        <v>278</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273</v>
      </c>
      <c r="B153" s="149" t="s">
        <v>299</v>
      </c>
      <c r="C153" s="150" t="s">
        <v>61</v>
      </c>
      <c r="D153" s="149" t="s">
        <v>278</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273</v>
      </c>
      <c r="B154" s="149" t="s">
        <v>299</v>
      </c>
      <c r="C154" s="150" t="s">
        <v>61</v>
      </c>
      <c r="D154" s="149" t="s">
        <v>278</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273</v>
      </c>
      <c r="B155" s="149" t="s">
        <v>299</v>
      </c>
      <c r="C155" s="150" t="s">
        <v>61</v>
      </c>
      <c r="D155" s="149" t="s">
        <v>278</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273</v>
      </c>
      <c r="B156" s="149" t="s">
        <v>299</v>
      </c>
      <c r="C156" s="150" t="s">
        <v>61</v>
      </c>
      <c r="D156" s="149" t="s">
        <v>278</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273</v>
      </c>
      <c r="B157" s="149" t="s">
        <v>299</v>
      </c>
      <c r="C157" s="150" t="s">
        <v>61</v>
      </c>
      <c r="D157" s="149" t="s">
        <v>278</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273</v>
      </c>
      <c r="B158" s="149" t="s">
        <v>299</v>
      </c>
      <c r="C158" s="150" t="s">
        <v>61</v>
      </c>
      <c r="D158" s="149" t="s">
        <v>278</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273</v>
      </c>
      <c r="B159" s="149" t="s">
        <v>299</v>
      </c>
      <c r="C159" s="150" t="s">
        <v>61</v>
      </c>
      <c r="D159" s="149" t="s">
        <v>278</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273</v>
      </c>
      <c r="B160" s="149" t="s">
        <v>299</v>
      </c>
      <c r="C160" s="150" t="s">
        <v>61</v>
      </c>
      <c r="D160" s="149" t="s">
        <v>278</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273</v>
      </c>
      <c r="B161" s="149" t="s">
        <v>299</v>
      </c>
      <c r="C161" s="150" t="s">
        <v>61</v>
      </c>
      <c r="D161" s="149" t="s">
        <v>278</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273</v>
      </c>
      <c r="B162" s="149" t="s">
        <v>299</v>
      </c>
      <c r="C162" s="150" t="s">
        <v>61</v>
      </c>
      <c r="D162" s="149" t="s">
        <v>278</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273</v>
      </c>
      <c r="B163" s="149" t="s">
        <v>299</v>
      </c>
      <c r="C163" s="150" t="s">
        <v>61</v>
      </c>
      <c r="D163" s="149" t="s">
        <v>278</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273</v>
      </c>
      <c r="B164" s="149" t="s">
        <v>299</v>
      </c>
      <c r="C164" s="150" t="s">
        <v>61</v>
      </c>
      <c r="D164" s="149" t="s">
        <v>278</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273</v>
      </c>
      <c r="B165" s="149" t="s">
        <v>299</v>
      </c>
      <c r="C165" s="150" t="s">
        <v>61</v>
      </c>
      <c r="D165" s="149" t="s">
        <v>278</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273</v>
      </c>
      <c r="B166" s="149" t="s">
        <v>299</v>
      </c>
      <c r="C166" s="150" t="s">
        <v>61</v>
      </c>
      <c r="D166" s="149" t="s">
        <v>278</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273</v>
      </c>
      <c r="B167" s="149" t="s">
        <v>299</v>
      </c>
      <c r="C167" s="150" t="s">
        <v>61</v>
      </c>
      <c r="D167" s="149" t="s">
        <v>278</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273</v>
      </c>
      <c r="B168" s="149" t="s">
        <v>300</v>
      </c>
      <c r="C168" s="150" t="s">
        <v>61</v>
      </c>
      <c r="D168" s="149" t="s">
        <v>278</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273</v>
      </c>
      <c r="B169" s="149" t="s">
        <v>300</v>
      </c>
      <c r="C169" s="150" t="s">
        <v>61</v>
      </c>
      <c r="D169" s="149" t="s">
        <v>278</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273</v>
      </c>
      <c r="B170" s="149" t="s">
        <v>300</v>
      </c>
      <c r="C170" s="150" t="s">
        <v>61</v>
      </c>
      <c r="D170" s="149" t="s">
        <v>278</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273</v>
      </c>
      <c r="B171" s="149" t="s">
        <v>300</v>
      </c>
      <c r="C171" s="150" t="s">
        <v>61</v>
      </c>
      <c r="D171" s="149" t="s">
        <v>278</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273</v>
      </c>
      <c r="B172" s="149" t="s">
        <v>300</v>
      </c>
      <c r="C172" s="150" t="s">
        <v>61</v>
      </c>
      <c r="D172" s="149" t="s">
        <v>278</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273</v>
      </c>
      <c r="B173" s="149" t="s">
        <v>300</v>
      </c>
      <c r="C173" s="150" t="s">
        <v>61</v>
      </c>
      <c r="D173" s="149" t="s">
        <v>278</v>
      </c>
      <c r="E173" s="149">
        <v>151595</v>
      </c>
      <c r="F173" s="149">
        <v>162931</v>
      </c>
      <c r="G173" s="149">
        <v>65806</v>
      </c>
      <c r="H173" s="151">
        <v>30192</v>
      </c>
      <c r="I173" s="149" t="s">
        <v>301</v>
      </c>
      <c r="J173" s="149" t="s">
        <v>44</v>
      </c>
      <c r="K173" s="152">
        <v>45271.317997685197</v>
      </c>
      <c r="L173" s="149" t="s">
        <v>43</v>
      </c>
      <c r="M173" s="149" t="s">
        <v>59</v>
      </c>
      <c r="N173" s="153">
        <v>0</v>
      </c>
      <c r="O173" s="153">
        <v>37</v>
      </c>
      <c r="P173" s="153">
        <v>0</v>
      </c>
    </row>
    <row r="174" spans="1:16" x14ac:dyDescent="0.25">
      <c r="A174" s="149" t="s">
        <v>273</v>
      </c>
      <c r="B174" s="149" t="s">
        <v>300</v>
      </c>
      <c r="C174" s="150" t="s">
        <v>61</v>
      </c>
      <c r="D174" s="149" t="s">
        <v>278</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273</v>
      </c>
      <c r="B175" s="149" t="s">
        <v>300</v>
      </c>
      <c r="C175" s="150" t="s">
        <v>61</v>
      </c>
      <c r="D175" s="149" t="s">
        <v>278</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273</v>
      </c>
      <c r="B176" s="149" t="s">
        <v>300</v>
      </c>
      <c r="C176" s="150" t="s">
        <v>61</v>
      </c>
      <c r="D176" s="149" t="s">
        <v>278</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273</v>
      </c>
      <c r="B177" s="149" t="s">
        <v>300</v>
      </c>
      <c r="C177" s="150" t="s">
        <v>61</v>
      </c>
      <c r="D177" s="149" t="s">
        <v>278</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273</v>
      </c>
      <c r="B178" s="149" t="s">
        <v>300</v>
      </c>
      <c r="C178" s="150" t="s">
        <v>61</v>
      </c>
      <c r="D178" s="149" t="s">
        <v>278</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273</v>
      </c>
      <c r="B179" s="149" t="s">
        <v>300</v>
      </c>
      <c r="C179" s="150" t="s">
        <v>61</v>
      </c>
      <c r="D179" s="149" t="s">
        <v>278</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273</v>
      </c>
      <c r="B180" s="149" t="s">
        <v>293</v>
      </c>
      <c r="C180" s="150" t="s">
        <v>293</v>
      </c>
      <c r="D180" s="149" t="s">
        <v>278</v>
      </c>
      <c r="E180" s="149">
        <v>151690</v>
      </c>
      <c r="F180" s="149">
        <v>163021</v>
      </c>
      <c r="G180" s="149">
        <v>65810</v>
      </c>
      <c r="H180" s="151">
        <v>23</v>
      </c>
      <c r="I180" s="149" t="s">
        <v>302</v>
      </c>
      <c r="J180" s="149" t="s">
        <v>44</v>
      </c>
      <c r="K180" s="152">
        <v>45271.367581018501</v>
      </c>
      <c r="L180" s="149" t="s">
        <v>49</v>
      </c>
      <c r="M180" s="149" t="s">
        <v>48</v>
      </c>
      <c r="N180" s="153">
        <v>0</v>
      </c>
      <c r="O180" s="153">
        <v>50</v>
      </c>
      <c r="P180" s="153">
        <v>0</v>
      </c>
    </row>
    <row r="181" spans="1:16" x14ac:dyDescent="0.25">
      <c r="A181" s="149" t="s">
        <v>273</v>
      </c>
      <c r="B181" s="149" t="s">
        <v>293</v>
      </c>
      <c r="C181" s="150" t="s">
        <v>293</v>
      </c>
      <c r="D181" s="149" t="s">
        <v>278</v>
      </c>
      <c r="E181" s="149">
        <v>151690</v>
      </c>
      <c r="F181" s="149">
        <v>163022</v>
      </c>
      <c r="G181" s="149">
        <v>65810</v>
      </c>
      <c r="H181" s="151">
        <v>2700</v>
      </c>
      <c r="I181" s="149" t="s">
        <v>303</v>
      </c>
      <c r="J181" s="149" t="s">
        <v>44</v>
      </c>
      <c r="K181" s="152">
        <v>45271.367581018501</v>
      </c>
      <c r="L181" s="149" t="s">
        <v>49</v>
      </c>
      <c r="M181" s="149" t="s">
        <v>48</v>
      </c>
      <c r="N181" s="153">
        <v>0</v>
      </c>
      <c r="O181" s="153">
        <v>166</v>
      </c>
      <c r="P181" s="153">
        <v>0</v>
      </c>
    </row>
    <row r="182" spans="1:16" x14ac:dyDescent="0.25">
      <c r="A182" s="149" t="s">
        <v>273</v>
      </c>
      <c r="B182" s="149" t="s">
        <v>304</v>
      </c>
      <c r="C182" s="150" t="s">
        <v>304</v>
      </c>
      <c r="D182" s="149" t="s">
        <v>278</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273</v>
      </c>
      <c r="B183" s="149" t="s">
        <v>304</v>
      </c>
      <c r="C183" s="150" t="s">
        <v>304</v>
      </c>
      <c r="D183" s="149" t="s">
        <v>278</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273</v>
      </c>
      <c r="B184" s="149" t="s">
        <v>286</v>
      </c>
      <c r="C184" s="150" t="s">
        <v>286</v>
      </c>
      <c r="D184" s="149" t="s">
        <v>278</v>
      </c>
      <c r="E184" s="149">
        <v>151145</v>
      </c>
      <c r="F184" s="149">
        <v>163024</v>
      </c>
      <c r="G184" s="149">
        <v>65813</v>
      </c>
      <c r="H184" s="151">
        <v>91182</v>
      </c>
      <c r="I184" s="149" t="s">
        <v>47</v>
      </c>
      <c r="J184" s="149" t="s">
        <v>44</v>
      </c>
      <c r="K184" s="152">
        <v>45271.3813310185</v>
      </c>
      <c r="L184" s="149" t="s">
        <v>43</v>
      </c>
      <c r="M184" s="149" t="s">
        <v>305</v>
      </c>
      <c r="N184" s="153">
        <v>0</v>
      </c>
      <c r="O184" s="153">
        <v>214.41</v>
      </c>
      <c r="P184" s="153">
        <v>0</v>
      </c>
    </row>
    <row r="185" spans="1:16" x14ac:dyDescent="0.25">
      <c r="A185" s="149" t="s">
        <v>273</v>
      </c>
      <c r="B185" s="149" t="s">
        <v>282</v>
      </c>
      <c r="C185" s="150" t="s">
        <v>282</v>
      </c>
      <c r="D185" s="149" t="s">
        <v>278</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273</v>
      </c>
      <c r="B186" s="149" t="s">
        <v>304</v>
      </c>
      <c r="C186" s="150" t="s">
        <v>304</v>
      </c>
      <c r="D186" s="149" t="s">
        <v>278</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273</v>
      </c>
      <c r="B187" s="149" t="s">
        <v>293</v>
      </c>
      <c r="C187" s="150" t="s">
        <v>293</v>
      </c>
      <c r="D187" s="149" t="s">
        <v>278</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273</v>
      </c>
      <c r="B188" s="149" t="s">
        <v>293</v>
      </c>
      <c r="C188" s="150" t="s">
        <v>293</v>
      </c>
      <c r="D188" s="149" t="s">
        <v>278</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273</v>
      </c>
      <c r="B189" s="149" t="s">
        <v>306</v>
      </c>
      <c r="C189" s="150" t="s">
        <v>306</v>
      </c>
      <c r="D189" s="149" t="s">
        <v>278</v>
      </c>
      <c r="E189" s="149">
        <v>151701</v>
      </c>
      <c r="F189" s="149">
        <v>163044</v>
      </c>
      <c r="G189" s="149">
        <v>65819</v>
      </c>
      <c r="H189" s="151">
        <v>0</v>
      </c>
      <c r="I189" s="149" t="s">
        <v>307</v>
      </c>
      <c r="J189" s="149" t="s">
        <v>44</v>
      </c>
      <c r="K189" s="152">
        <v>45271.396782407399</v>
      </c>
      <c r="L189" s="149" t="s">
        <v>49</v>
      </c>
      <c r="M189" s="149" t="s">
        <v>48</v>
      </c>
      <c r="N189" s="153">
        <v>0</v>
      </c>
      <c r="O189" s="153">
        <v>105</v>
      </c>
      <c r="P189" s="153">
        <v>0</v>
      </c>
    </row>
    <row r="190" spans="1:16" x14ac:dyDescent="0.25">
      <c r="A190" s="149" t="s">
        <v>273</v>
      </c>
      <c r="B190" s="149" t="s">
        <v>300</v>
      </c>
      <c r="C190" s="150" t="s">
        <v>300</v>
      </c>
      <c r="D190" s="149" t="s">
        <v>278</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273</v>
      </c>
      <c r="B191" s="149" t="s">
        <v>288</v>
      </c>
      <c r="C191" s="150" t="s">
        <v>288</v>
      </c>
      <c r="D191" s="149" t="s">
        <v>278</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273</v>
      </c>
      <c r="B192" s="149" t="s">
        <v>293</v>
      </c>
      <c r="C192" s="150" t="s">
        <v>293</v>
      </c>
      <c r="D192" s="149" t="s">
        <v>278</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273</v>
      </c>
      <c r="B193" s="149" t="s">
        <v>282</v>
      </c>
      <c r="C193" s="150" t="s">
        <v>282</v>
      </c>
      <c r="D193" s="149" t="s">
        <v>278</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273</v>
      </c>
      <c r="B194" s="149" t="s">
        <v>277</v>
      </c>
      <c r="C194" s="150" t="s">
        <v>277</v>
      </c>
      <c r="D194" s="149" t="s">
        <v>278</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273</v>
      </c>
      <c r="B195" s="149" t="s">
        <v>298</v>
      </c>
      <c r="C195" s="150" t="s">
        <v>298</v>
      </c>
      <c r="D195" s="149" t="s">
        <v>278</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273</v>
      </c>
      <c r="B196" s="149" t="s">
        <v>288</v>
      </c>
      <c r="C196" s="150" t="s">
        <v>288</v>
      </c>
      <c r="D196" s="149" t="s">
        <v>278</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273</v>
      </c>
      <c r="B197" s="149" t="s">
        <v>293</v>
      </c>
      <c r="C197" s="150" t="s">
        <v>293</v>
      </c>
      <c r="D197" s="149" t="s">
        <v>278</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273</v>
      </c>
      <c r="B198" s="149" t="s">
        <v>277</v>
      </c>
      <c r="C198" s="150" t="s">
        <v>277</v>
      </c>
      <c r="D198" s="149" t="s">
        <v>278</v>
      </c>
      <c r="E198" s="149">
        <v>151726</v>
      </c>
      <c r="F198" s="149">
        <v>163069</v>
      </c>
      <c r="G198" s="149">
        <v>65830</v>
      </c>
      <c r="H198" s="151">
        <v>0</v>
      </c>
      <c r="I198" s="149" t="s">
        <v>308</v>
      </c>
      <c r="J198" s="149" t="s">
        <v>44</v>
      </c>
      <c r="K198" s="152">
        <v>45271.435196759303</v>
      </c>
      <c r="L198" s="149" t="s">
        <v>49</v>
      </c>
      <c r="M198" s="149" t="s">
        <v>48</v>
      </c>
      <c r="N198" s="153">
        <v>0</v>
      </c>
      <c r="O198" s="153">
        <v>10</v>
      </c>
      <c r="P198" s="153">
        <v>0</v>
      </c>
    </row>
    <row r="199" spans="1:16" x14ac:dyDescent="0.25">
      <c r="A199" s="149" t="s">
        <v>273</v>
      </c>
      <c r="B199" s="149" t="s">
        <v>277</v>
      </c>
      <c r="C199" s="150" t="s">
        <v>277</v>
      </c>
      <c r="D199" s="149" t="s">
        <v>278</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273</v>
      </c>
      <c r="B200" s="149" t="s">
        <v>304</v>
      </c>
      <c r="C200" s="150" t="s">
        <v>304</v>
      </c>
      <c r="D200" s="149" t="s">
        <v>278</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273</v>
      </c>
      <c r="B201" s="149" t="s">
        <v>293</v>
      </c>
      <c r="C201" s="150" t="s">
        <v>293</v>
      </c>
      <c r="D201" s="149" t="s">
        <v>278</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273</v>
      </c>
      <c r="B202" s="149" t="s">
        <v>282</v>
      </c>
      <c r="C202" s="150" t="s">
        <v>282</v>
      </c>
      <c r="D202" s="149" t="s">
        <v>278</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273</v>
      </c>
      <c r="B203" s="149" t="s">
        <v>277</v>
      </c>
      <c r="C203" s="150" t="s">
        <v>277</v>
      </c>
      <c r="D203" s="149" t="s">
        <v>278</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273</v>
      </c>
      <c r="B204" s="149" t="s">
        <v>298</v>
      </c>
      <c r="C204" s="150" t="s">
        <v>298</v>
      </c>
      <c r="D204" s="149" t="s">
        <v>278</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273</v>
      </c>
      <c r="B205" s="149" t="s">
        <v>304</v>
      </c>
      <c r="C205" s="150" t="s">
        <v>304</v>
      </c>
      <c r="D205" s="149" t="s">
        <v>278</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273</v>
      </c>
      <c r="B206" s="149" t="s">
        <v>309</v>
      </c>
      <c r="C206" s="150" t="s">
        <v>309</v>
      </c>
      <c r="D206" s="149" t="s">
        <v>278</v>
      </c>
      <c r="E206" s="149">
        <v>148975</v>
      </c>
      <c r="F206" s="149">
        <v>160264</v>
      </c>
      <c r="G206" s="149">
        <v>65837</v>
      </c>
      <c r="H206" s="151">
        <v>0</v>
      </c>
      <c r="I206" s="149" t="s">
        <v>310</v>
      </c>
      <c r="J206" s="149" t="s">
        <v>44</v>
      </c>
      <c r="K206" s="152">
        <v>45271.4631828704</v>
      </c>
      <c r="L206" s="149" t="s">
        <v>43</v>
      </c>
      <c r="M206" s="149" t="s">
        <v>305</v>
      </c>
      <c r="N206" s="153">
        <v>0</v>
      </c>
      <c r="O206" s="153">
        <v>70</v>
      </c>
      <c r="P206" s="153">
        <v>0</v>
      </c>
    </row>
    <row r="207" spans="1:16" x14ac:dyDescent="0.25">
      <c r="A207" s="149" t="s">
        <v>273</v>
      </c>
      <c r="B207" s="149" t="s">
        <v>298</v>
      </c>
      <c r="C207" s="150" t="s">
        <v>298</v>
      </c>
      <c r="D207" s="149" t="s">
        <v>278</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273</v>
      </c>
      <c r="B208" s="149" t="s">
        <v>277</v>
      </c>
      <c r="C208" s="150" t="s">
        <v>277</v>
      </c>
      <c r="D208" s="149" t="s">
        <v>278</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273</v>
      </c>
      <c r="B209" s="149" t="s">
        <v>304</v>
      </c>
      <c r="C209" s="150" t="s">
        <v>304</v>
      </c>
      <c r="D209" s="149" t="s">
        <v>278</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273</v>
      </c>
      <c r="B210" s="149" t="s">
        <v>282</v>
      </c>
      <c r="C210" s="150" t="s">
        <v>282</v>
      </c>
      <c r="D210" s="149" t="s">
        <v>278</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273</v>
      </c>
      <c r="B211" s="149" t="s">
        <v>293</v>
      </c>
      <c r="C211" s="150" t="s">
        <v>293</v>
      </c>
      <c r="D211" s="149" t="s">
        <v>278</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273</v>
      </c>
      <c r="B212" s="149" t="s">
        <v>282</v>
      </c>
      <c r="C212" s="150" t="s">
        <v>282</v>
      </c>
      <c r="D212" s="149" t="s">
        <v>278</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273</v>
      </c>
      <c r="B213" s="149" t="s">
        <v>288</v>
      </c>
      <c r="C213" s="150" t="s">
        <v>288</v>
      </c>
      <c r="D213" s="149" t="s">
        <v>278</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273</v>
      </c>
      <c r="B214" s="149" t="s">
        <v>277</v>
      </c>
      <c r="C214" s="150" t="s">
        <v>277</v>
      </c>
      <c r="D214" s="149" t="s">
        <v>278</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273</v>
      </c>
      <c r="B215" s="149" t="s">
        <v>288</v>
      </c>
      <c r="C215" s="150" t="s">
        <v>288</v>
      </c>
      <c r="D215" s="149" t="s">
        <v>278</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273</v>
      </c>
      <c r="B216" s="149" t="s">
        <v>298</v>
      </c>
      <c r="C216" s="150" t="s">
        <v>298</v>
      </c>
      <c r="D216" s="149" t="s">
        <v>278</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273</v>
      </c>
      <c r="B217" s="149" t="s">
        <v>288</v>
      </c>
      <c r="C217" s="150" t="s">
        <v>288</v>
      </c>
      <c r="D217" s="149" t="s">
        <v>278</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273</v>
      </c>
      <c r="B218" s="149" t="s">
        <v>288</v>
      </c>
      <c r="C218" s="150" t="s">
        <v>288</v>
      </c>
      <c r="D218" s="149" t="s">
        <v>278</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273</v>
      </c>
      <c r="B219" s="149" t="s">
        <v>298</v>
      </c>
      <c r="C219" s="150" t="s">
        <v>298</v>
      </c>
      <c r="D219" s="149" t="s">
        <v>278</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273</v>
      </c>
      <c r="B220" s="149" t="s">
        <v>277</v>
      </c>
      <c r="C220" s="150" t="s">
        <v>277</v>
      </c>
      <c r="D220" s="149" t="s">
        <v>278</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273</v>
      </c>
      <c r="B221" s="149" t="s">
        <v>277</v>
      </c>
      <c r="C221" s="150" t="s">
        <v>277</v>
      </c>
      <c r="D221" s="149" t="s">
        <v>278</v>
      </c>
      <c r="E221" s="149">
        <v>151771</v>
      </c>
      <c r="F221" s="149">
        <v>163102</v>
      </c>
      <c r="G221" s="149">
        <v>65852</v>
      </c>
      <c r="H221" s="151">
        <v>11707</v>
      </c>
      <c r="I221" s="149" t="s">
        <v>311</v>
      </c>
      <c r="J221" s="149" t="s">
        <v>44</v>
      </c>
      <c r="K221" s="152">
        <v>45271.502962963001</v>
      </c>
      <c r="L221" s="149" t="s">
        <v>49</v>
      </c>
      <c r="M221" s="149" t="s">
        <v>48</v>
      </c>
      <c r="N221" s="153">
        <v>0</v>
      </c>
      <c r="O221" s="153">
        <v>20.25</v>
      </c>
      <c r="P221" s="153">
        <v>0</v>
      </c>
    </row>
    <row r="222" spans="1:16" x14ac:dyDescent="0.25">
      <c r="A222" s="149" t="s">
        <v>273</v>
      </c>
      <c r="B222" s="149" t="s">
        <v>282</v>
      </c>
      <c r="C222" s="150" t="s">
        <v>282</v>
      </c>
      <c r="D222" s="149" t="s">
        <v>278</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273</v>
      </c>
      <c r="B223" s="149" t="s">
        <v>288</v>
      </c>
      <c r="C223" s="150" t="s">
        <v>288</v>
      </c>
      <c r="D223" s="149" t="s">
        <v>278</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273</v>
      </c>
      <c r="B224" s="149" t="s">
        <v>288</v>
      </c>
      <c r="C224" s="150" t="s">
        <v>288</v>
      </c>
      <c r="D224" s="149" t="s">
        <v>278</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273</v>
      </c>
      <c r="B225" s="149" t="s">
        <v>306</v>
      </c>
      <c r="C225" s="150" t="s">
        <v>306</v>
      </c>
      <c r="D225" s="149" t="s">
        <v>278</v>
      </c>
      <c r="E225" s="149">
        <v>151784</v>
      </c>
      <c r="F225" s="149">
        <v>163110</v>
      </c>
      <c r="G225" s="149">
        <v>65856</v>
      </c>
      <c r="H225" s="151">
        <v>0</v>
      </c>
      <c r="I225" s="149" t="s">
        <v>307</v>
      </c>
      <c r="J225" s="149" t="s">
        <v>44</v>
      </c>
      <c r="K225" s="152">
        <v>45271.515300925901</v>
      </c>
      <c r="L225" s="149" t="s">
        <v>49</v>
      </c>
      <c r="M225" s="149" t="s">
        <v>48</v>
      </c>
      <c r="N225" s="153">
        <v>0</v>
      </c>
      <c r="O225" s="153">
        <v>105</v>
      </c>
      <c r="P225" s="153">
        <v>0</v>
      </c>
    </row>
    <row r="226" spans="1:16" x14ac:dyDescent="0.25">
      <c r="A226" s="149" t="s">
        <v>273</v>
      </c>
      <c r="B226" s="149" t="s">
        <v>304</v>
      </c>
      <c r="C226" s="150" t="s">
        <v>304</v>
      </c>
      <c r="D226" s="149" t="s">
        <v>278</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273</v>
      </c>
      <c r="B227" s="149" t="s">
        <v>299</v>
      </c>
      <c r="C227" s="150" t="s">
        <v>299</v>
      </c>
      <c r="D227" s="149" t="s">
        <v>278</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273</v>
      </c>
      <c r="B228" s="149" t="s">
        <v>299</v>
      </c>
      <c r="C228" s="150" t="s">
        <v>299</v>
      </c>
      <c r="D228" s="149" t="s">
        <v>278</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273</v>
      </c>
      <c r="B229" s="149" t="s">
        <v>293</v>
      </c>
      <c r="C229" s="150" t="s">
        <v>293</v>
      </c>
      <c r="D229" s="149" t="s">
        <v>278</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273</v>
      </c>
      <c r="B230" s="149" t="s">
        <v>293</v>
      </c>
      <c r="C230" s="150" t="s">
        <v>293</v>
      </c>
      <c r="D230" s="149" t="s">
        <v>278</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273</v>
      </c>
      <c r="B231" s="149" t="s">
        <v>293</v>
      </c>
      <c r="C231" s="150" t="s">
        <v>293</v>
      </c>
      <c r="D231" s="149" t="s">
        <v>278</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273</v>
      </c>
      <c r="B232" s="149" t="s">
        <v>277</v>
      </c>
      <c r="C232" s="150" t="s">
        <v>277</v>
      </c>
      <c r="D232" s="149" t="s">
        <v>278</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273</v>
      </c>
      <c r="B233" s="149" t="s">
        <v>299</v>
      </c>
      <c r="C233" s="150" t="s">
        <v>299</v>
      </c>
      <c r="D233" s="149" t="s">
        <v>278</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273</v>
      </c>
      <c r="B234" s="149" t="s">
        <v>293</v>
      </c>
      <c r="C234" s="150" t="s">
        <v>293</v>
      </c>
      <c r="D234" s="149" t="s">
        <v>278</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273</v>
      </c>
      <c r="B235" s="149" t="s">
        <v>277</v>
      </c>
      <c r="C235" s="150" t="s">
        <v>277</v>
      </c>
      <c r="D235" s="149" t="s">
        <v>278</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273</v>
      </c>
      <c r="B236" s="149" t="s">
        <v>298</v>
      </c>
      <c r="C236" s="150" t="s">
        <v>298</v>
      </c>
      <c r="D236" s="149" t="s">
        <v>278</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273</v>
      </c>
      <c r="B237" s="149" t="s">
        <v>299</v>
      </c>
      <c r="C237" s="150" t="s">
        <v>299</v>
      </c>
      <c r="D237" s="149" t="s">
        <v>278</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273</v>
      </c>
      <c r="B238" s="149" t="s">
        <v>293</v>
      </c>
      <c r="C238" s="150" t="s">
        <v>293</v>
      </c>
      <c r="D238" s="149" t="s">
        <v>278</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273</v>
      </c>
      <c r="B239" s="149" t="s">
        <v>306</v>
      </c>
      <c r="C239" s="150" t="s">
        <v>306</v>
      </c>
      <c r="D239" s="149" t="s">
        <v>278</v>
      </c>
      <c r="E239" s="149">
        <v>151831</v>
      </c>
      <c r="F239" s="149">
        <v>163167</v>
      </c>
      <c r="G239" s="149">
        <v>65870</v>
      </c>
      <c r="H239" s="151">
        <v>310</v>
      </c>
      <c r="I239" s="149" t="s">
        <v>312</v>
      </c>
      <c r="J239" s="149" t="s">
        <v>44</v>
      </c>
      <c r="K239" s="152">
        <v>45271.592233796298</v>
      </c>
      <c r="L239" s="149" t="s">
        <v>65</v>
      </c>
      <c r="M239" s="149" t="s">
        <v>48</v>
      </c>
      <c r="N239" s="153">
        <v>0</v>
      </c>
      <c r="O239" s="153">
        <v>194</v>
      </c>
      <c r="P239" s="153">
        <v>0</v>
      </c>
    </row>
    <row r="240" spans="1:16" x14ac:dyDescent="0.25">
      <c r="A240" s="149" t="s">
        <v>273</v>
      </c>
      <c r="B240" s="149" t="s">
        <v>299</v>
      </c>
      <c r="C240" s="150" t="s">
        <v>299</v>
      </c>
      <c r="D240" s="149" t="s">
        <v>278</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273</v>
      </c>
      <c r="B241" s="149" t="s">
        <v>282</v>
      </c>
      <c r="C241" s="150" t="s">
        <v>282</v>
      </c>
      <c r="D241" s="149" t="s">
        <v>278</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273</v>
      </c>
      <c r="B242" s="149" t="s">
        <v>282</v>
      </c>
      <c r="C242" s="150" t="s">
        <v>282</v>
      </c>
      <c r="D242" s="149" t="s">
        <v>278</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273</v>
      </c>
      <c r="B243" s="149" t="s">
        <v>277</v>
      </c>
      <c r="C243" s="150" t="s">
        <v>277</v>
      </c>
      <c r="D243" s="149" t="s">
        <v>278</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273</v>
      </c>
      <c r="B244" s="149" t="s">
        <v>277</v>
      </c>
      <c r="C244" s="150" t="s">
        <v>277</v>
      </c>
      <c r="D244" s="149" t="s">
        <v>278</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273</v>
      </c>
      <c r="B245" s="149" t="s">
        <v>277</v>
      </c>
      <c r="C245" s="150" t="s">
        <v>277</v>
      </c>
      <c r="D245" s="149" t="s">
        <v>278</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273</v>
      </c>
      <c r="B246" s="149" t="s">
        <v>277</v>
      </c>
      <c r="C246" s="150" t="s">
        <v>277</v>
      </c>
      <c r="D246" s="149" t="s">
        <v>278</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273</v>
      </c>
      <c r="B247" s="149" t="s">
        <v>277</v>
      </c>
      <c r="C247" s="150" t="s">
        <v>277</v>
      </c>
      <c r="D247" s="149" t="s">
        <v>278</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273</v>
      </c>
      <c r="B248" s="149" t="s">
        <v>277</v>
      </c>
      <c r="C248" s="150" t="s">
        <v>277</v>
      </c>
      <c r="D248" s="149" t="s">
        <v>278</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273</v>
      </c>
      <c r="B249" s="149" t="s">
        <v>288</v>
      </c>
      <c r="C249" s="150" t="s">
        <v>288</v>
      </c>
      <c r="D249" s="149" t="s">
        <v>278</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273</v>
      </c>
      <c r="B250" s="149" t="s">
        <v>277</v>
      </c>
      <c r="C250" s="150" t="s">
        <v>277</v>
      </c>
      <c r="D250" s="149" t="s">
        <v>278</v>
      </c>
      <c r="E250" s="149">
        <v>151842</v>
      </c>
      <c r="F250" s="149">
        <v>163182</v>
      </c>
      <c r="G250" s="149">
        <v>65878</v>
      </c>
      <c r="H250" s="151">
        <v>23</v>
      </c>
      <c r="I250" s="149" t="s">
        <v>313</v>
      </c>
      <c r="J250" s="149" t="s">
        <v>44</v>
      </c>
      <c r="K250" s="152">
        <v>45271.611076388901</v>
      </c>
      <c r="L250" s="149" t="s">
        <v>49</v>
      </c>
      <c r="M250" s="149" t="s">
        <v>48</v>
      </c>
      <c r="N250" s="153">
        <v>0</v>
      </c>
      <c r="O250" s="153">
        <v>41.4</v>
      </c>
      <c r="P250" s="153">
        <v>0</v>
      </c>
    </row>
    <row r="251" spans="1:16" x14ac:dyDescent="0.25">
      <c r="A251" s="149" t="s">
        <v>273</v>
      </c>
      <c r="B251" s="149" t="s">
        <v>277</v>
      </c>
      <c r="C251" s="150" t="s">
        <v>277</v>
      </c>
      <c r="D251" s="149" t="s">
        <v>278</v>
      </c>
      <c r="E251" s="149">
        <v>151842</v>
      </c>
      <c r="F251" s="149">
        <v>163183</v>
      </c>
      <c r="G251" s="149">
        <v>65878</v>
      </c>
      <c r="H251" s="151">
        <v>4001</v>
      </c>
      <c r="I251" s="149" t="s">
        <v>314</v>
      </c>
      <c r="J251" s="149" t="s">
        <v>44</v>
      </c>
      <c r="K251" s="152">
        <v>45271.611076388901</v>
      </c>
      <c r="L251" s="149" t="s">
        <v>49</v>
      </c>
      <c r="M251" s="149" t="s">
        <v>48</v>
      </c>
      <c r="N251" s="153">
        <v>0</v>
      </c>
      <c r="O251" s="153">
        <v>124</v>
      </c>
      <c r="P251" s="153">
        <v>0</v>
      </c>
    </row>
    <row r="252" spans="1:16" x14ac:dyDescent="0.25">
      <c r="A252" s="149" t="s">
        <v>273</v>
      </c>
      <c r="B252" s="149" t="s">
        <v>277</v>
      </c>
      <c r="C252" s="150" t="s">
        <v>277</v>
      </c>
      <c r="D252" s="149" t="s">
        <v>278</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273</v>
      </c>
      <c r="B253" s="149" t="s">
        <v>288</v>
      </c>
      <c r="C253" s="150" t="s">
        <v>288</v>
      </c>
      <c r="D253" s="149" t="s">
        <v>278</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273</v>
      </c>
      <c r="B254" s="149" t="s">
        <v>306</v>
      </c>
      <c r="C254" s="150" t="s">
        <v>306</v>
      </c>
      <c r="D254" s="149" t="s">
        <v>278</v>
      </c>
      <c r="E254" s="149">
        <v>151856</v>
      </c>
      <c r="F254" s="149">
        <v>163195</v>
      </c>
      <c r="G254" s="149">
        <v>65881</v>
      </c>
      <c r="H254" s="151">
        <v>0</v>
      </c>
      <c r="I254" s="149" t="s">
        <v>307</v>
      </c>
      <c r="J254" s="149" t="s">
        <v>44</v>
      </c>
      <c r="K254" s="152">
        <v>45271.629317129598</v>
      </c>
      <c r="L254" s="149" t="s">
        <v>49</v>
      </c>
      <c r="M254" s="149" t="s">
        <v>48</v>
      </c>
      <c r="N254" s="153">
        <v>0</v>
      </c>
      <c r="O254" s="153">
        <v>105</v>
      </c>
      <c r="P254" s="153">
        <v>0</v>
      </c>
    </row>
    <row r="255" spans="1:16" x14ac:dyDescent="0.25">
      <c r="A255" s="149" t="s">
        <v>273</v>
      </c>
      <c r="B255" s="149" t="s">
        <v>299</v>
      </c>
      <c r="C255" s="150" t="s">
        <v>299</v>
      </c>
      <c r="D255" s="149" t="s">
        <v>278</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273</v>
      </c>
      <c r="B256" s="149" t="s">
        <v>282</v>
      </c>
      <c r="C256" s="150" t="s">
        <v>282</v>
      </c>
      <c r="D256" s="149" t="s">
        <v>278</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273</v>
      </c>
      <c r="B257" s="149" t="s">
        <v>288</v>
      </c>
      <c r="C257" s="150" t="s">
        <v>288</v>
      </c>
      <c r="D257" s="149" t="s">
        <v>278</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273</v>
      </c>
      <c r="B258" s="149" t="s">
        <v>277</v>
      </c>
      <c r="C258" s="150" t="s">
        <v>277</v>
      </c>
      <c r="D258" s="149" t="s">
        <v>278</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273</v>
      </c>
      <c r="B259" s="149" t="s">
        <v>282</v>
      </c>
      <c r="C259" s="150" t="s">
        <v>282</v>
      </c>
      <c r="D259" s="149" t="s">
        <v>278</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273</v>
      </c>
      <c r="B260" s="149" t="s">
        <v>277</v>
      </c>
      <c r="C260" s="150" t="s">
        <v>277</v>
      </c>
      <c r="D260" s="149" t="s">
        <v>278</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273</v>
      </c>
      <c r="B261" s="149" t="s">
        <v>282</v>
      </c>
      <c r="C261" s="150" t="s">
        <v>282</v>
      </c>
      <c r="D261" s="149" t="s">
        <v>278</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273</v>
      </c>
      <c r="B262" s="149" t="s">
        <v>288</v>
      </c>
      <c r="C262" s="150" t="s">
        <v>288</v>
      </c>
      <c r="D262" s="149" t="s">
        <v>278</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273</v>
      </c>
      <c r="B263" s="149" t="s">
        <v>299</v>
      </c>
      <c r="C263" s="150" t="s">
        <v>299</v>
      </c>
      <c r="D263" s="149" t="s">
        <v>278</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273</v>
      </c>
      <c r="B264" s="149" t="s">
        <v>277</v>
      </c>
      <c r="C264" s="150" t="s">
        <v>277</v>
      </c>
      <c r="D264" s="149" t="s">
        <v>278</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273</v>
      </c>
      <c r="B265" s="149" t="s">
        <v>288</v>
      </c>
      <c r="C265" s="150" t="s">
        <v>288</v>
      </c>
      <c r="D265" s="149" t="s">
        <v>278</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273</v>
      </c>
      <c r="B266" s="149" t="s">
        <v>277</v>
      </c>
      <c r="C266" s="150" t="s">
        <v>277</v>
      </c>
      <c r="D266" s="149" t="s">
        <v>278</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273</v>
      </c>
      <c r="B267" s="149" t="s">
        <v>282</v>
      </c>
      <c r="C267" s="150" t="s">
        <v>282</v>
      </c>
      <c r="D267" s="149" t="s">
        <v>278</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273</v>
      </c>
      <c r="B268" s="149" t="s">
        <v>288</v>
      </c>
      <c r="C268" s="150" t="s">
        <v>288</v>
      </c>
      <c r="D268" s="149" t="s">
        <v>278</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273</v>
      </c>
      <c r="B269" s="149" t="s">
        <v>306</v>
      </c>
      <c r="C269" s="150" t="s">
        <v>306</v>
      </c>
      <c r="D269" s="149" t="s">
        <v>278</v>
      </c>
      <c r="E269" s="149">
        <v>151891</v>
      </c>
      <c r="F269" s="149">
        <v>163222</v>
      </c>
      <c r="G269" s="149">
        <v>65896</v>
      </c>
      <c r="H269" s="151">
        <v>0</v>
      </c>
      <c r="I269" s="149" t="s">
        <v>307</v>
      </c>
      <c r="J269" s="149" t="s">
        <v>44</v>
      </c>
      <c r="K269" s="152">
        <v>45271.677557870396</v>
      </c>
      <c r="L269" s="149" t="s">
        <v>49</v>
      </c>
      <c r="M269" s="149" t="s">
        <v>48</v>
      </c>
      <c r="N269" s="153">
        <v>0</v>
      </c>
      <c r="O269" s="153">
        <v>105</v>
      </c>
      <c r="P269" s="153">
        <v>0</v>
      </c>
    </row>
    <row r="270" spans="1:16" x14ac:dyDescent="0.25">
      <c r="A270" s="149" t="s">
        <v>273</v>
      </c>
      <c r="B270" s="149" t="s">
        <v>277</v>
      </c>
      <c r="C270" s="150" t="s">
        <v>277</v>
      </c>
      <c r="D270" s="149" t="s">
        <v>278</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273</v>
      </c>
      <c r="B271" s="149" t="s">
        <v>288</v>
      </c>
      <c r="C271" s="150" t="s">
        <v>288</v>
      </c>
      <c r="D271" s="149" t="s">
        <v>278</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273</v>
      </c>
      <c r="B272" s="149" t="s">
        <v>288</v>
      </c>
      <c r="C272" s="150" t="s">
        <v>288</v>
      </c>
      <c r="D272" s="149" t="s">
        <v>278</v>
      </c>
      <c r="E272" s="149">
        <v>151900</v>
      </c>
      <c r="F272" s="149">
        <v>163231</v>
      </c>
      <c r="G272" s="149">
        <v>65898</v>
      </c>
      <c r="H272" s="151">
        <v>36</v>
      </c>
      <c r="I272" s="149" t="s">
        <v>315</v>
      </c>
      <c r="J272" s="149" t="s">
        <v>44</v>
      </c>
      <c r="K272" s="152">
        <v>45271.695011574098</v>
      </c>
      <c r="L272" s="149" t="s">
        <v>49</v>
      </c>
      <c r="M272" s="149" t="s">
        <v>48</v>
      </c>
      <c r="N272" s="153">
        <v>0</v>
      </c>
      <c r="O272" s="153">
        <v>111.95</v>
      </c>
      <c r="P272" s="153">
        <v>0</v>
      </c>
    </row>
    <row r="273" spans="1:16" x14ac:dyDescent="0.25">
      <c r="A273" s="149" t="s">
        <v>273</v>
      </c>
      <c r="B273" s="149" t="s">
        <v>288</v>
      </c>
      <c r="C273" s="150" t="s">
        <v>288</v>
      </c>
      <c r="D273" s="149" t="s">
        <v>278</v>
      </c>
      <c r="E273" s="149">
        <v>151900</v>
      </c>
      <c r="F273" s="149">
        <v>163232</v>
      </c>
      <c r="G273" s="149">
        <v>65898</v>
      </c>
      <c r="H273" s="151">
        <v>47915</v>
      </c>
      <c r="I273" s="149" t="s">
        <v>316</v>
      </c>
      <c r="J273" s="149" t="s">
        <v>44</v>
      </c>
      <c r="K273" s="152">
        <v>45271.695011574098</v>
      </c>
      <c r="L273" s="149" t="s">
        <v>49</v>
      </c>
      <c r="M273" s="149" t="s">
        <v>48</v>
      </c>
      <c r="N273" s="153">
        <v>0</v>
      </c>
      <c r="O273" s="153">
        <v>186.55</v>
      </c>
      <c r="P273" s="153">
        <v>0</v>
      </c>
    </row>
    <row r="274" spans="1:16" x14ac:dyDescent="0.25">
      <c r="A274" s="149" t="s">
        <v>273</v>
      </c>
      <c r="B274" s="149" t="s">
        <v>282</v>
      </c>
      <c r="C274" s="150" t="s">
        <v>282</v>
      </c>
      <c r="D274" s="149" t="s">
        <v>278</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273</v>
      </c>
      <c r="B275" s="149" t="s">
        <v>282</v>
      </c>
      <c r="C275" s="150" t="s">
        <v>282</v>
      </c>
      <c r="D275" s="149" t="s">
        <v>278</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273</v>
      </c>
      <c r="B276" s="149" t="s">
        <v>282</v>
      </c>
      <c r="C276" s="150" t="s">
        <v>282</v>
      </c>
      <c r="D276" s="149" t="s">
        <v>278</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273</v>
      </c>
      <c r="B277" s="149" t="s">
        <v>282</v>
      </c>
      <c r="C277" s="150" t="s">
        <v>282</v>
      </c>
      <c r="D277" s="149" t="s">
        <v>278</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273</v>
      </c>
      <c r="B278" s="149" t="s">
        <v>299</v>
      </c>
      <c r="C278" s="150" t="s">
        <v>299</v>
      </c>
      <c r="D278" s="149" t="s">
        <v>278</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273</v>
      </c>
      <c r="B279" s="149" t="s">
        <v>288</v>
      </c>
      <c r="C279" s="150" t="s">
        <v>288</v>
      </c>
      <c r="D279" s="149" t="s">
        <v>278</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273</v>
      </c>
      <c r="B280" s="149" t="s">
        <v>286</v>
      </c>
      <c r="C280" s="150" t="s">
        <v>286</v>
      </c>
      <c r="D280" s="149" t="s">
        <v>278</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273</v>
      </c>
      <c r="B281" s="149" t="s">
        <v>299</v>
      </c>
      <c r="C281" s="150" t="s">
        <v>299</v>
      </c>
      <c r="D281" s="149" t="s">
        <v>278</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273</v>
      </c>
      <c r="B282" s="149" t="s">
        <v>299</v>
      </c>
      <c r="C282" s="150" t="s">
        <v>299</v>
      </c>
      <c r="D282" s="149" t="s">
        <v>278</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273</v>
      </c>
      <c r="B283" s="149" t="s">
        <v>299</v>
      </c>
      <c r="C283" s="150" t="s">
        <v>299</v>
      </c>
      <c r="D283" s="149" t="s">
        <v>278</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273</v>
      </c>
      <c r="B284" s="149" t="s">
        <v>299</v>
      </c>
      <c r="C284" s="150" t="s">
        <v>299</v>
      </c>
      <c r="D284" s="149" t="s">
        <v>278</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273</v>
      </c>
      <c r="B285" s="149" t="s">
        <v>277</v>
      </c>
      <c r="C285" s="150" t="s">
        <v>61</v>
      </c>
      <c r="D285" s="149" t="s">
        <v>278</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273</v>
      </c>
      <c r="B286" s="149" t="s">
        <v>277</v>
      </c>
      <c r="C286" s="150" t="s">
        <v>61</v>
      </c>
      <c r="D286" s="149" t="s">
        <v>278</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273</v>
      </c>
      <c r="B287" s="149" t="s">
        <v>277</v>
      </c>
      <c r="C287" s="150" t="s">
        <v>61</v>
      </c>
      <c r="D287" s="149" t="s">
        <v>278</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273</v>
      </c>
      <c r="B288" s="149" t="s">
        <v>277</v>
      </c>
      <c r="C288" s="150" t="s">
        <v>61</v>
      </c>
      <c r="D288" s="149" t="s">
        <v>278</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273</v>
      </c>
      <c r="B289" s="149" t="s">
        <v>277</v>
      </c>
      <c r="C289" s="150" t="s">
        <v>61</v>
      </c>
      <c r="D289" s="149" t="s">
        <v>278</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273</v>
      </c>
      <c r="B290" s="149" t="s">
        <v>277</v>
      </c>
      <c r="C290" s="150" t="s">
        <v>61</v>
      </c>
      <c r="D290" s="149" t="s">
        <v>278</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273</v>
      </c>
      <c r="B291" s="149" t="s">
        <v>277</v>
      </c>
      <c r="C291" s="150" t="s">
        <v>61</v>
      </c>
      <c r="D291" s="149" t="s">
        <v>278</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273</v>
      </c>
      <c r="B292" s="149" t="s">
        <v>277</v>
      </c>
      <c r="C292" s="150" t="s">
        <v>61</v>
      </c>
      <c r="D292" s="149" t="s">
        <v>278</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273</v>
      </c>
      <c r="B293" s="149" t="s">
        <v>277</v>
      </c>
      <c r="C293" s="150" t="s">
        <v>61</v>
      </c>
      <c r="D293" s="149" t="s">
        <v>278</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273</v>
      </c>
      <c r="B294" s="149" t="s">
        <v>277</v>
      </c>
      <c r="C294" s="150" t="s">
        <v>61</v>
      </c>
      <c r="D294" s="149" t="s">
        <v>278</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273</v>
      </c>
      <c r="B295" s="149" t="s">
        <v>277</v>
      </c>
      <c r="C295" s="150" t="s">
        <v>61</v>
      </c>
      <c r="D295" s="149" t="s">
        <v>278</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273</v>
      </c>
      <c r="B296" s="149" t="s">
        <v>277</v>
      </c>
      <c r="C296" s="150" t="s">
        <v>61</v>
      </c>
      <c r="D296" s="149" t="s">
        <v>278</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273</v>
      </c>
      <c r="B297" s="149" t="s">
        <v>282</v>
      </c>
      <c r="C297" s="150" t="s">
        <v>61</v>
      </c>
      <c r="D297" s="149" t="s">
        <v>278</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273</v>
      </c>
      <c r="B298" s="149" t="s">
        <v>282</v>
      </c>
      <c r="C298" s="150" t="s">
        <v>61</v>
      </c>
      <c r="D298" s="149" t="s">
        <v>278</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273</v>
      </c>
      <c r="B299" s="149" t="s">
        <v>282</v>
      </c>
      <c r="C299" s="150" t="s">
        <v>61</v>
      </c>
      <c r="D299" s="149" t="s">
        <v>278</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273</v>
      </c>
      <c r="B300" s="149" t="s">
        <v>282</v>
      </c>
      <c r="C300" s="150" t="s">
        <v>61</v>
      </c>
      <c r="D300" s="149" t="s">
        <v>278</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273</v>
      </c>
      <c r="B301" s="149" t="s">
        <v>282</v>
      </c>
      <c r="C301" s="150" t="s">
        <v>61</v>
      </c>
      <c r="D301" s="149" t="s">
        <v>278</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273</v>
      </c>
      <c r="B302" s="149" t="s">
        <v>282</v>
      </c>
      <c r="C302" s="150" t="s">
        <v>61</v>
      </c>
      <c r="D302" s="149" t="s">
        <v>278</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273</v>
      </c>
      <c r="B303" s="149" t="s">
        <v>282</v>
      </c>
      <c r="C303" s="150" t="s">
        <v>61</v>
      </c>
      <c r="D303" s="149" t="s">
        <v>278</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273</v>
      </c>
      <c r="B304" s="149" t="s">
        <v>282</v>
      </c>
      <c r="C304" s="150" t="s">
        <v>61</v>
      </c>
      <c r="D304" s="149" t="s">
        <v>278</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273</v>
      </c>
      <c r="B305" s="149" t="s">
        <v>282</v>
      </c>
      <c r="C305" s="150" t="s">
        <v>61</v>
      </c>
      <c r="D305" s="149" t="s">
        <v>278</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273</v>
      </c>
      <c r="B306" s="149" t="s">
        <v>282</v>
      </c>
      <c r="C306" s="150" t="s">
        <v>61</v>
      </c>
      <c r="D306" s="149" t="s">
        <v>278</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273</v>
      </c>
      <c r="B307" s="149" t="s">
        <v>282</v>
      </c>
      <c r="C307" s="150" t="s">
        <v>61</v>
      </c>
      <c r="D307" s="149" t="s">
        <v>278</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273</v>
      </c>
      <c r="B308" s="149" t="s">
        <v>282</v>
      </c>
      <c r="C308" s="150" t="s">
        <v>61</v>
      </c>
      <c r="D308" s="149" t="s">
        <v>278</v>
      </c>
      <c r="E308" s="149">
        <v>151876</v>
      </c>
      <c r="F308" s="149">
        <v>163210</v>
      </c>
      <c r="G308" s="149">
        <v>65912</v>
      </c>
      <c r="H308" s="151">
        <v>93644</v>
      </c>
      <c r="I308" s="149" t="s">
        <v>317</v>
      </c>
      <c r="J308" s="149" t="s">
        <v>44</v>
      </c>
      <c r="K308" s="152">
        <v>45272.314641203702</v>
      </c>
      <c r="L308" s="149" t="s">
        <v>43</v>
      </c>
      <c r="M308" s="149" t="s">
        <v>59</v>
      </c>
      <c r="N308" s="153">
        <v>0</v>
      </c>
      <c r="O308" s="153">
        <v>36.549999999999997</v>
      </c>
      <c r="P308" s="153">
        <v>0</v>
      </c>
    </row>
    <row r="309" spans="1:16" x14ac:dyDescent="0.25">
      <c r="A309" s="149" t="s">
        <v>273</v>
      </c>
      <c r="B309" s="149" t="s">
        <v>282</v>
      </c>
      <c r="C309" s="150" t="s">
        <v>61</v>
      </c>
      <c r="D309" s="149" t="s">
        <v>278</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273</v>
      </c>
      <c r="B310" s="149" t="s">
        <v>282</v>
      </c>
      <c r="C310" s="150" t="s">
        <v>61</v>
      </c>
      <c r="D310" s="149" t="s">
        <v>278</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273</v>
      </c>
      <c r="B311" s="149" t="s">
        <v>282</v>
      </c>
      <c r="C311" s="150" t="s">
        <v>61</v>
      </c>
      <c r="D311" s="149" t="s">
        <v>278</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273</v>
      </c>
      <c r="B312" s="149" t="s">
        <v>282</v>
      </c>
      <c r="C312" s="150" t="s">
        <v>61</v>
      </c>
      <c r="D312" s="149" t="s">
        <v>278</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273</v>
      </c>
      <c r="B313" s="149" t="s">
        <v>282</v>
      </c>
      <c r="C313" s="150" t="s">
        <v>61</v>
      </c>
      <c r="D313" s="149" t="s">
        <v>278</v>
      </c>
      <c r="E313" s="149">
        <v>151845</v>
      </c>
      <c r="F313" s="149">
        <v>163185</v>
      </c>
      <c r="G313" s="149">
        <v>65912</v>
      </c>
      <c r="H313" s="151">
        <v>93203</v>
      </c>
      <c r="I313" s="149" t="s">
        <v>318</v>
      </c>
      <c r="J313" s="149" t="s">
        <v>44</v>
      </c>
      <c r="K313" s="152">
        <v>45272.314641203702</v>
      </c>
      <c r="L313" s="149" t="s">
        <v>43</v>
      </c>
      <c r="M313" s="149" t="s">
        <v>59</v>
      </c>
      <c r="N313" s="153">
        <v>0</v>
      </c>
      <c r="O313" s="153">
        <v>13.3</v>
      </c>
      <c r="P313" s="153">
        <v>0</v>
      </c>
    </row>
    <row r="314" spans="1:16" x14ac:dyDescent="0.25">
      <c r="A314" s="149" t="s">
        <v>273</v>
      </c>
      <c r="B314" s="149" t="s">
        <v>282</v>
      </c>
      <c r="C314" s="150" t="s">
        <v>61</v>
      </c>
      <c r="D314" s="149" t="s">
        <v>278</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273</v>
      </c>
      <c r="B315" s="149" t="s">
        <v>282</v>
      </c>
      <c r="C315" s="150" t="s">
        <v>61</v>
      </c>
      <c r="D315" s="149" t="s">
        <v>278</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273</v>
      </c>
      <c r="B316" s="149" t="s">
        <v>282</v>
      </c>
      <c r="C316" s="150" t="s">
        <v>61</v>
      </c>
      <c r="D316" s="149" t="s">
        <v>278</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273</v>
      </c>
      <c r="B317" s="149" t="s">
        <v>282</v>
      </c>
      <c r="C317" s="150" t="s">
        <v>61</v>
      </c>
      <c r="D317" s="149" t="s">
        <v>278</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273</v>
      </c>
      <c r="B318" s="149" t="s">
        <v>282</v>
      </c>
      <c r="C318" s="150" t="s">
        <v>61</v>
      </c>
      <c r="D318" s="149" t="s">
        <v>278</v>
      </c>
      <c r="E318" s="149">
        <v>151836</v>
      </c>
      <c r="F318" s="149">
        <v>163180</v>
      </c>
      <c r="G318" s="149">
        <v>65912</v>
      </c>
      <c r="H318" s="151">
        <v>10990</v>
      </c>
      <c r="I318" s="149" t="s">
        <v>319</v>
      </c>
      <c r="J318" s="149" t="s">
        <v>44</v>
      </c>
      <c r="K318" s="152">
        <v>45272.314641203702</v>
      </c>
      <c r="L318" s="149" t="s">
        <v>43</v>
      </c>
      <c r="M318" s="149" t="s">
        <v>59</v>
      </c>
      <c r="N318" s="153">
        <v>0</v>
      </c>
      <c r="O318" s="153">
        <v>6.9</v>
      </c>
      <c r="P318" s="153">
        <v>0</v>
      </c>
    </row>
    <row r="319" spans="1:16" x14ac:dyDescent="0.25">
      <c r="A319" s="149" t="s">
        <v>273</v>
      </c>
      <c r="B319" s="149" t="s">
        <v>282</v>
      </c>
      <c r="C319" s="150" t="s">
        <v>61</v>
      </c>
      <c r="D319" s="149" t="s">
        <v>278</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273</v>
      </c>
      <c r="B320" s="149" t="s">
        <v>282</v>
      </c>
      <c r="C320" s="150" t="s">
        <v>61</v>
      </c>
      <c r="D320" s="149" t="s">
        <v>278</v>
      </c>
      <c r="E320" s="149">
        <v>151859</v>
      </c>
      <c r="F320" s="149">
        <v>163199</v>
      </c>
      <c r="G320" s="149">
        <v>65912</v>
      </c>
      <c r="H320" s="151">
        <v>707</v>
      </c>
      <c r="I320" s="149" t="s">
        <v>290</v>
      </c>
      <c r="J320" s="149" t="s">
        <v>44</v>
      </c>
      <c r="K320" s="152">
        <v>45272.314641203702</v>
      </c>
      <c r="L320" s="149" t="s">
        <v>43</v>
      </c>
      <c r="M320" s="149" t="s">
        <v>59</v>
      </c>
      <c r="N320" s="153">
        <v>0</v>
      </c>
      <c r="O320" s="153">
        <v>295.89999999999998</v>
      </c>
      <c r="P320" s="153">
        <v>0</v>
      </c>
    </row>
    <row r="321" spans="1:16" x14ac:dyDescent="0.25">
      <c r="A321" s="149" t="s">
        <v>273</v>
      </c>
      <c r="B321" s="149" t="s">
        <v>282</v>
      </c>
      <c r="C321" s="150" t="s">
        <v>61</v>
      </c>
      <c r="D321" s="149" t="s">
        <v>278</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273</v>
      </c>
      <c r="B322" s="149" t="s">
        <v>282</v>
      </c>
      <c r="C322" s="150" t="s">
        <v>70</v>
      </c>
      <c r="D322" s="149" t="s">
        <v>278</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273</v>
      </c>
      <c r="B323" s="149" t="s">
        <v>282</v>
      </c>
      <c r="C323" s="150" t="s">
        <v>70</v>
      </c>
      <c r="D323" s="149" t="s">
        <v>278</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273</v>
      </c>
      <c r="B324" s="149" t="s">
        <v>282</v>
      </c>
      <c r="C324" s="150" t="s">
        <v>70</v>
      </c>
      <c r="D324" s="149" t="s">
        <v>278</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273</v>
      </c>
      <c r="B325" s="149" t="s">
        <v>282</v>
      </c>
      <c r="C325" s="150" t="s">
        <v>70</v>
      </c>
      <c r="D325" s="149" t="s">
        <v>278</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273</v>
      </c>
      <c r="B326" s="149" t="s">
        <v>304</v>
      </c>
      <c r="C326" s="150" t="s">
        <v>61</v>
      </c>
      <c r="D326" s="149" t="s">
        <v>278</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273</v>
      </c>
      <c r="B327" s="149" t="s">
        <v>304</v>
      </c>
      <c r="C327" s="150" t="s">
        <v>61</v>
      </c>
      <c r="D327" s="149" t="s">
        <v>278</v>
      </c>
      <c r="E327" s="149">
        <v>151719</v>
      </c>
      <c r="F327" s="149">
        <v>163059</v>
      </c>
      <c r="G327" s="149">
        <v>65913</v>
      </c>
      <c r="H327" s="151">
        <v>732</v>
      </c>
      <c r="I327" s="149" t="s">
        <v>320</v>
      </c>
      <c r="J327" s="149" t="s">
        <v>44</v>
      </c>
      <c r="K327" s="152">
        <v>45272.314641203702</v>
      </c>
      <c r="L327" s="149" t="s">
        <v>43</v>
      </c>
      <c r="M327" s="149" t="s">
        <v>59</v>
      </c>
      <c r="N327" s="153">
        <v>0</v>
      </c>
      <c r="O327" s="153">
        <v>79.3</v>
      </c>
      <c r="P327" s="153">
        <v>0</v>
      </c>
    </row>
    <row r="328" spans="1:16" x14ac:dyDescent="0.25">
      <c r="A328" s="149" t="s">
        <v>273</v>
      </c>
      <c r="B328" s="149" t="s">
        <v>304</v>
      </c>
      <c r="C328" s="150" t="s">
        <v>61</v>
      </c>
      <c r="D328" s="149" t="s">
        <v>278</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273</v>
      </c>
      <c r="B329" s="149" t="s">
        <v>304</v>
      </c>
      <c r="C329" s="150" t="s">
        <v>61</v>
      </c>
      <c r="D329" s="149" t="s">
        <v>278</v>
      </c>
      <c r="E329" s="149">
        <v>151719</v>
      </c>
      <c r="F329" s="149">
        <v>163061</v>
      </c>
      <c r="G329" s="149">
        <v>65913</v>
      </c>
      <c r="H329" s="151">
        <v>732</v>
      </c>
      <c r="I329" s="149" t="s">
        <v>321</v>
      </c>
      <c r="J329" s="149" t="s">
        <v>44</v>
      </c>
      <c r="K329" s="152">
        <v>45272.314641203702</v>
      </c>
      <c r="L329" s="149" t="s">
        <v>43</v>
      </c>
      <c r="M329" s="149" t="s">
        <v>59</v>
      </c>
      <c r="N329" s="153">
        <v>0</v>
      </c>
      <c r="O329" s="153">
        <v>79.3</v>
      </c>
      <c r="P329" s="153">
        <v>0</v>
      </c>
    </row>
    <row r="330" spans="1:16" x14ac:dyDescent="0.25">
      <c r="A330" s="149" t="s">
        <v>273</v>
      </c>
      <c r="B330" s="149" t="s">
        <v>304</v>
      </c>
      <c r="C330" s="150" t="s">
        <v>61</v>
      </c>
      <c r="D330" s="149" t="s">
        <v>278</v>
      </c>
      <c r="E330" s="149">
        <v>151719</v>
      </c>
      <c r="F330" s="149">
        <v>163062</v>
      </c>
      <c r="G330" s="149">
        <v>65913</v>
      </c>
      <c r="H330" s="151">
        <v>10990</v>
      </c>
      <c r="I330" s="149" t="s">
        <v>322</v>
      </c>
      <c r="J330" s="149" t="s">
        <v>44</v>
      </c>
      <c r="K330" s="152">
        <v>45272.314641203702</v>
      </c>
      <c r="L330" s="149" t="s">
        <v>43</v>
      </c>
      <c r="M330" s="149" t="s">
        <v>59</v>
      </c>
      <c r="N330" s="153">
        <v>0</v>
      </c>
      <c r="O330" s="153">
        <v>6.9</v>
      </c>
      <c r="P330" s="153">
        <v>0</v>
      </c>
    </row>
    <row r="331" spans="1:16" x14ac:dyDescent="0.25">
      <c r="A331" s="149" t="s">
        <v>273</v>
      </c>
      <c r="B331" s="149" t="s">
        <v>304</v>
      </c>
      <c r="C331" s="150" t="s">
        <v>61</v>
      </c>
      <c r="D331" s="149" t="s">
        <v>278</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273</v>
      </c>
      <c r="B332" s="149" t="s">
        <v>304</v>
      </c>
      <c r="C332" s="150" t="s">
        <v>61</v>
      </c>
      <c r="D332" s="149" t="s">
        <v>278</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273</v>
      </c>
      <c r="B333" s="149" t="s">
        <v>304</v>
      </c>
      <c r="C333" s="150" t="s">
        <v>61</v>
      </c>
      <c r="D333" s="149" t="s">
        <v>278</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273</v>
      </c>
      <c r="B334" s="149" t="s">
        <v>304</v>
      </c>
      <c r="C334" s="150" t="s">
        <v>61</v>
      </c>
      <c r="D334" s="149" t="s">
        <v>278</v>
      </c>
      <c r="E334" s="149">
        <v>151793</v>
      </c>
      <c r="F334" s="149">
        <v>163120</v>
      </c>
      <c r="G334" s="149">
        <v>65913</v>
      </c>
      <c r="H334" s="151">
        <v>10990</v>
      </c>
      <c r="I334" s="149" t="s">
        <v>323</v>
      </c>
      <c r="J334" s="149" t="s">
        <v>44</v>
      </c>
      <c r="K334" s="152">
        <v>45272.314641203702</v>
      </c>
      <c r="L334" s="149" t="s">
        <v>43</v>
      </c>
      <c r="M334" s="149" t="s">
        <v>59</v>
      </c>
      <c r="N334" s="153">
        <v>0</v>
      </c>
      <c r="O334" s="153">
        <v>6.9</v>
      </c>
      <c r="P334" s="153">
        <v>0</v>
      </c>
    </row>
    <row r="335" spans="1:16" x14ac:dyDescent="0.25">
      <c r="A335" s="149" t="s">
        <v>273</v>
      </c>
      <c r="B335" s="149" t="s">
        <v>304</v>
      </c>
      <c r="C335" s="150" t="s">
        <v>61</v>
      </c>
      <c r="D335" s="149" t="s">
        <v>278</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273</v>
      </c>
      <c r="B336" s="149" t="s">
        <v>304</v>
      </c>
      <c r="C336" s="150" t="s">
        <v>61</v>
      </c>
      <c r="D336" s="149" t="s">
        <v>278</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273</v>
      </c>
      <c r="B337" s="149" t="s">
        <v>304</v>
      </c>
      <c r="C337" s="150" t="s">
        <v>61</v>
      </c>
      <c r="D337" s="149" t="s">
        <v>278</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273</v>
      </c>
      <c r="B338" s="149" t="s">
        <v>304</v>
      </c>
      <c r="C338" s="150" t="s">
        <v>61</v>
      </c>
      <c r="D338" s="149" t="s">
        <v>278</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273</v>
      </c>
      <c r="B339" s="149" t="s">
        <v>304</v>
      </c>
      <c r="C339" s="150" t="s">
        <v>61</v>
      </c>
      <c r="D339" s="149" t="s">
        <v>278</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273</v>
      </c>
      <c r="B340" s="149" t="s">
        <v>304</v>
      </c>
      <c r="C340" s="150" t="s">
        <v>61</v>
      </c>
      <c r="D340" s="149" t="s">
        <v>278</v>
      </c>
      <c r="E340" s="149">
        <v>151800</v>
      </c>
      <c r="F340" s="149">
        <v>163130</v>
      </c>
      <c r="G340" s="149">
        <v>65913</v>
      </c>
      <c r="H340" s="151">
        <v>10990</v>
      </c>
      <c r="I340" s="149" t="s">
        <v>324</v>
      </c>
      <c r="J340" s="149" t="s">
        <v>44</v>
      </c>
      <c r="K340" s="152">
        <v>45272.314641203702</v>
      </c>
      <c r="L340" s="149" t="s">
        <v>43</v>
      </c>
      <c r="M340" s="149" t="s">
        <v>59</v>
      </c>
      <c r="N340" s="153">
        <v>0</v>
      </c>
      <c r="O340" s="153">
        <v>6.9</v>
      </c>
      <c r="P340" s="153">
        <v>0</v>
      </c>
    </row>
    <row r="341" spans="1:16" x14ac:dyDescent="0.25">
      <c r="A341" s="149" t="s">
        <v>273</v>
      </c>
      <c r="B341" s="149" t="s">
        <v>304</v>
      </c>
      <c r="C341" s="150" t="s">
        <v>61</v>
      </c>
      <c r="D341" s="149" t="s">
        <v>278</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273</v>
      </c>
      <c r="B342" s="149" t="s">
        <v>304</v>
      </c>
      <c r="C342" s="150" t="s">
        <v>61</v>
      </c>
      <c r="D342" s="149" t="s">
        <v>278</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273</v>
      </c>
      <c r="B343" s="149" t="s">
        <v>304</v>
      </c>
      <c r="C343" s="150" t="s">
        <v>61</v>
      </c>
      <c r="D343" s="149" t="s">
        <v>278</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273</v>
      </c>
      <c r="B344" s="149" t="s">
        <v>288</v>
      </c>
      <c r="C344" s="150" t="s">
        <v>61</v>
      </c>
      <c r="D344" s="149" t="s">
        <v>278</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273</v>
      </c>
      <c r="B345" s="149" t="s">
        <v>288</v>
      </c>
      <c r="C345" s="150" t="s">
        <v>61</v>
      </c>
      <c r="D345" s="149" t="s">
        <v>278</v>
      </c>
      <c r="E345" s="149">
        <v>151699</v>
      </c>
      <c r="F345" s="149">
        <v>163042</v>
      </c>
      <c r="G345" s="149">
        <v>65914</v>
      </c>
      <c r="H345" s="151">
        <v>699</v>
      </c>
      <c r="I345" s="149" t="s">
        <v>325</v>
      </c>
      <c r="J345" s="149" t="s">
        <v>44</v>
      </c>
      <c r="K345" s="152">
        <v>45272.314641203702</v>
      </c>
      <c r="L345" s="149" t="s">
        <v>43</v>
      </c>
      <c r="M345" s="149" t="s">
        <v>59</v>
      </c>
      <c r="N345" s="153">
        <v>0</v>
      </c>
      <c r="O345" s="153">
        <v>80.099999999999994</v>
      </c>
      <c r="P345" s="153">
        <v>0</v>
      </c>
    </row>
    <row r="346" spans="1:16" x14ac:dyDescent="0.25">
      <c r="A346" s="149" t="s">
        <v>273</v>
      </c>
      <c r="B346" s="149" t="s">
        <v>288</v>
      </c>
      <c r="C346" s="150" t="s">
        <v>61</v>
      </c>
      <c r="D346" s="149" t="s">
        <v>278</v>
      </c>
      <c r="E346" s="149">
        <v>151715</v>
      </c>
      <c r="F346" s="149">
        <v>163058</v>
      </c>
      <c r="G346" s="149">
        <v>65914</v>
      </c>
      <c r="H346" s="151">
        <v>699</v>
      </c>
      <c r="I346" s="149" t="s">
        <v>325</v>
      </c>
      <c r="J346" s="149" t="s">
        <v>44</v>
      </c>
      <c r="K346" s="152">
        <v>45272.314641203702</v>
      </c>
      <c r="L346" s="149" t="s">
        <v>43</v>
      </c>
      <c r="M346" s="149" t="s">
        <v>59</v>
      </c>
      <c r="N346" s="153">
        <v>0</v>
      </c>
      <c r="O346" s="153">
        <v>80.099999999999994</v>
      </c>
      <c r="P346" s="153">
        <v>0</v>
      </c>
    </row>
    <row r="347" spans="1:16" x14ac:dyDescent="0.25">
      <c r="A347" s="149" t="s">
        <v>273</v>
      </c>
      <c r="B347" s="149" t="s">
        <v>288</v>
      </c>
      <c r="C347" s="150" t="s">
        <v>61</v>
      </c>
      <c r="D347" s="149" t="s">
        <v>278</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273</v>
      </c>
      <c r="B348" s="149" t="s">
        <v>288</v>
      </c>
      <c r="C348" s="150" t="s">
        <v>61</v>
      </c>
      <c r="D348" s="149" t="s">
        <v>278</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273</v>
      </c>
      <c r="B349" s="149" t="s">
        <v>288</v>
      </c>
      <c r="C349" s="150" t="s">
        <v>61</v>
      </c>
      <c r="D349" s="149" t="s">
        <v>278</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273</v>
      </c>
      <c r="B350" s="149" t="s">
        <v>288</v>
      </c>
      <c r="C350" s="150" t="s">
        <v>61</v>
      </c>
      <c r="D350" s="149" t="s">
        <v>278</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273</v>
      </c>
      <c r="B351" s="149" t="s">
        <v>289</v>
      </c>
      <c r="C351" s="150" t="s">
        <v>61</v>
      </c>
      <c r="D351" s="149" t="s">
        <v>278</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273</v>
      </c>
      <c r="B352" s="149" t="s">
        <v>289</v>
      </c>
      <c r="C352" s="150" t="s">
        <v>61</v>
      </c>
      <c r="D352" s="149" t="s">
        <v>278</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273</v>
      </c>
      <c r="B353" s="149" t="s">
        <v>289</v>
      </c>
      <c r="C353" s="150" t="s">
        <v>61</v>
      </c>
      <c r="D353" s="149" t="s">
        <v>278</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273</v>
      </c>
      <c r="B354" s="149" t="s">
        <v>291</v>
      </c>
      <c r="C354" s="150" t="s">
        <v>61</v>
      </c>
      <c r="D354" s="149" t="s">
        <v>278</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273</v>
      </c>
      <c r="B355" s="149" t="s">
        <v>293</v>
      </c>
      <c r="C355" s="150" t="s">
        <v>61</v>
      </c>
      <c r="D355" s="149" t="s">
        <v>278</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273</v>
      </c>
      <c r="B356" s="149" t="s">
        <v>293</v>
      </c>
      <c r="C356" s="150" t="s">
        <v>61</v>
      </c>
      <c r="D356" s="149" t="s">
        <v>278</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273</v>
      </c>
      <c r="B357" s="149" t="s">
        <v>293</v>
      </c>
      <c r="C357" s="150" t="s">
        <v>61</v>
      </c>
      <c r="D357" s="149" t="s">
        <v>278</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273</v>
      </c>
      <c r="B358" s="149" t="s">
        <v>293</v>
      </c>
      <c r="C358" s="150" t="s">
        <v>61</v>
      </c>
      <c r="D358" s="149" t="s">
        <v>278</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273</v>
      </c>
      <c r="B359" s="149" t="s">
        <v>293</v>
      </c>
      <c r="C359" s="150" t="s">
        <v>61</v>
      </c>
      <c r="D359" s="149" t="s">
        <v>278</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273</v>
      </c>
      <c r="B360" s="149" t="s">
        <v>293</v>
      </c>
      <c r="C360" s="150" t="s">
        <v>61</v>
      </c>
      <c r="D360" s="149" t="s">
        <v>278</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273</v>
      </c>
      <c r="B361" s="149" t="s">
        <v>293</v>
      </c>
      <c r="C361" s="150" t="s">
        <v>61</v>
      </c>
      <c r="D361" s="149" t="s">
        <v>278</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273</v>
      </c>
      <c r="B362" s="149" t="s">
        <v>298</v>
      </c>
      <c r="C362" s="150" t="s">
        <v>61</v>
      </c>
      <c r="D362" s="149" t="s">
        <v>278</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273</v>
      </c>
      <c r="B363" s="149" t="s">
        <v>298</v>
      </c>
      <c r="C363" s="150" t="s">
        <v>61</v>
      </c>
      <c r="D363" s="149" t="s">
        <v>278</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273</v>
      </c>
      <c r="B364" s="149" t="s">
        <v>298</v>
      </c>
      <c r="C364" s="150" t="s">
        <v>61</v>
      </c>
      <c r="D364" s="149" t="s">
        <v>278</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273</v>
      </c>
      <c r="B365" s="149" t="s">
        <v>298</v>
      </c>
      <c r="C365" s="150" t="s">
        <v>61</v>
      </c>
      <c r="D365" s="149" t="s">
        <v>278</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273</v>
      </c>
      <c r="B366" s="149" t="s">
        <v>298</v>
      </c>
      <c r="C366" s="150" t="s">
        <v>61</v>
      </c>
      <c r="D366" s="149" t="s">
        <v>278</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273</v>
      </c>
      <c r="B367" s="149" t="s">
        <v>298</v>
      </c>
      <c r="C367" s="150" t="s">
        <v>61</v>
      </c>
      <c r="D367" s="149" t="s">
        <v>278</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273</v>
      </c>
      <c r="B368" s="149" t="s">
        <v>298</v>
      </c>
      <c r="C368" s="150" t="s">
        <v>61</v>
      </c>
      <c r="D368" s="149" t="s">
        <v>278</v>
      </c>
      <c r="E368" s="149">
        <v>151653</v>
      </c>
      <c r="F368" s="149">
        <v>162986</v>
      </c>
      <c r="G368" s="149">
        <v>65917</v>
      </c>
      <c r="H368" s="151">
        <v>2717</v>
      </c>
      <c r="I368" s="149" t="s">
        <v>326</v>
      </c>
      <c r="J368" s="149" t="s">
        <v>44</v>
      </c>
      <c r="K368" s="152">
        <v>45272.314641203702</v>
      </c>
      <c r="L368" s="149" t="s">
        <v>43</v>
      </c>
      <c r="M368" s="149" t="s">
        <v>59</v>
      </c>
      <c r="N368" s="153">
        <v>0</v>
      </c>
      <c r="O368" s="153">
        <v>147.65</v>
      </c>
      <c r="P368" s="153">
        <v>0</v>
      </c>
    </row>
    <row r="369" spans="1:16" x14ac:dyDescent="0.25">
      <c r="A369" s="149" t="s">
        <v>273</v>
      </c>
      <c r="B369" s="149" t="s">
        <v>298</v>
      </c>
      <c r="C369" s="150" t="s">
        <v>61</v>
      </c>
      <c r="D369" s="149" t="s">
        <v>278</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273</v>
      </c>
      <c r="B370" s="149" t="s">
        <v>298</v>
      </c>
      <c r="C370" s="150" t="s">
        <v>61</v>
      </c>
      <c r="D370" s="149" t="s">
        <v>278</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273</v>
      </c>
      <c r="B371" s="149" t="s">
        <v>299</v>
      </c>
      <c r="C371" s="150" t="s">
        <v>61</v>
      </c>
      <c r="D371" s="149" t="s">
        <v>278</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273</v>
      </c>
      <c r="B372" s="149" t="s">
        <v>299</v>
      </c>
      <c r="C372" s="150" t="s">
        <v>61</v>
      </c>
      <c r="D372" s="149" t="s">
        <v>278</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273</v>
      </c>
      <c r="B373" s="149" t="s">
        <v>299</v>
      </c>
      <c r="C373" s="150" t="s">
        <v>61</v>
      </c>
      <c r="D373" s="149" t="s">
        <v>278</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273</v>
      </c>
      <c r="B374" s="149" t="s">
        <v>299</v>
      </c>
      <c r="C374" s="150" t="s">
        <v>61</v>
      </c>
      <c r="D374" s="149" t="s">
        <v>278</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273</v>
      </c>
      <c r="B375" s="149" t="s">
        <v>299</v>
      </c>
      <c r="C375" s="150" t="s">
        <v>61</v>
      </c>
      <c r="D375" s="149" t="s">
        <v>278</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273</v>
      </c>
      <c r="B376" s="149" t="s">
        <v>299</v>
      </c>
      <c r="C376" s="150" t="s">
        <v>61</v>
      </c>
      <c r="D376" s="149" t="s">
        <v>278</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273</v>
      </c>
      <c r="B377" s="149" t="s">
        <v>299</v>
      </c>
      <c r="C377" s="150" t="s">
        <v>61</v>
      </c>
      <c r="D377" s="149" t="s">
        <v>278</v>
      </c>
      <c r="E377" s="149">
        <v>151809</v>
      </c>
      <c r="F377" s="149">
        <v>163141</v>
      </c>
      <c r="G377" s="149">
        <v>65919</v>
      </c>
      <c r="H377" s="151">
        <v>732</v>
      </c>
      <c r="I377" s="149" t="s">
        <v>327</v>
      </c>
      <c r="J377" s="149" t="s">
        <v>44</v>
      </c>
      <c r="K377" s="152">
        <v>45272.314641203702</v>
      </c>
      <c r="L377" s="149" t="s">
        <v>43</v>
      </c>
      <c r="M377" s="149" t="s">
        <v>59</v>
      </c>
      <c r="N377" s="153">
        <v>0</v>
      </c>
      <c r="O377" s="153">
        <v>79.3</v>
      </c>
      <c r="P377" s="153">
        <v>0</v>
      </c>
    </row>
    <row r="378" spans="1:16" x14ac:dyDescent="0.25">
      <c r="A378" s="149" t="s">
        <v>273</v>
      </c>
      <c r="B378" s="149" t="s">
        <v>299</v>
      </c>
      <c r="C378" s="150" t="s">
        <v>61</v>
      </c>
      <c r="D378" s="149" t="s">
        <v>278</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273</v>
      </c>
      <c r="B379" s="149" t="s">
        <v>299</v>
      </c>
      <c r="C379" s="150" t="s">
        <v>61</v>
      </c>
      <c r="D379" s="149" t="s">
        <v>278</v>
      </c>
      <c r="E379" s="149">
        <v>151809</v>
      </c>
      <c r="F379" s="149">
        <v>163143</v>
      </c>
      <c r="G379" s="149">
        <v>65919</v>
      </c>
      <c r="H379" s="151">
        <v>732</v>
      </c>
      <c r="I379" s="149" t="s">
        <v>328</v>
      </c>
      <c r="J379" s="149" t="s">
        <v>44</v>
      </c>
      <c r="K379" s="152">
        <v>45272.314641203702</v>
      </c>
      <c r="L379" s="149" t="s">
        <v>43</v>
      </c>
      <c r="M379" s="149" t="s">
        <v>59</v>
      </c>
      <c r="N379" s="153">
        <v>0</v>
      </c>
      <c r="O379" s="153">
        <v>79.3</v>
      </c>
      <c r="P379" s="153">
        <v>0</v>
      </c>
    </row>
    <row r="380" spans="1:16" x14ac:dyDescent="0.25">
      <c r="A380" s="149" t="s">
        <v>273</v>
      </c>
      <c r="B380" s="149" t="s">
        <v>299</v>
      </c>
      <c r="C380" s="150" t="s">
        <v>61</v>
      </c>
      <c r="D380" s="149" t="s">
        <v>278</v>
      </c>
      <c r="E380" s="149">
        <v>151809</v>
      </c>
      <c r="F380" s="149">
        <v>163144</v>
      </c>
      <c r="G380" s="149">
        <v>65919</v>
      </c>
      <c r="H380" s="151">
        <v>10990</v>
      </c>
      <c r="I380" s="149" t="s">
        <v>329</v>
      </c>
      <c r="J380" s="149" t="s">
        <v>44</v>
      </c>
      <c r="K380" s="152">
        <v>45272.314641203702</v>
      </c>
      <c r="L380" s="149" t="s">
        <v>43</v>
      </c>
      <c r="M380" s="149" t="s">
        <v>59</v>
      </c>
      <c r="N380" s="153">
        <v>0</v>
      </c>
      <c r="O380" s="153">
        <v>6.9</v>
      </c>
      <c r="P380" s="153">
        <v>0</v>
      </c>
    </row>
    <row r="381" spans="1:16" x14ac:dyDescent="0.25">
      <c r="A381" s="149" t="s">
        <v>273</v>
      </c>
      <c r="B381" s="149" t="s">
        <v>299</v>
      </c>
      <c r="C381" s="150" t="s">
        <v>61</v>
      </c>
      <c r="D381" s="149" t="s">
        <v>278</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273</v>
      </c>
      <c r="B382" s="149" t="s">
        <v>300</v>
      </c>
      <c r="C382" s="150" t="s">
        <v>300</v>
      </c>
      <c r="D382" s="149" t="s">
        <v>278</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273</v>
      </c>
      <c r="B383" s="149" t="s">
        <v>300</v>
      </c>
      <c r="C383" s="150" t="s">
        <v>300</v>
      </c>
      <c r="D383" s="149" t="s">
        <v>278</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273</v>
      </c>
      <c r="B384" s="149" t="s">
        <v>277</v>
      </c>
      <c r="C384" s="150" t="s">
        <v>277</v>
      </c>
      <c r="D384" s="149" t="s">
        <v>278</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273</v>
      </c>
      <c r="B385" s="149" t="s">
        <v>300</v>
      </c>
      <c r="C385" s="150" t="s">
        <v>300</v>
      </c>
      <c r="D385" s="149" t="s">
        <v>278</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273</v>
      </c>
      <c r="B386" s="149" t="s">
        <v>294</v>
      </c>
      <c r="C386" s="150" t="s">
        <v>294</v>
      </c>
      <c r="D386" s="149" t="s">
        <v>278</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273</v>
      </c>
      <c r="B387" s="149" t="s">
        <v>330</v>
      </c>
      <c r="C387" s="150" t="s">
        <v>330</v>
      </c>
      <c r="D387" s="149" t="s">
        <v>278</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273</v>
      </c>
      <c r="B388" s="149" t="s">
        <v>330</v>
      </c>
      <c r="C388" s="150" t="s">
        <v>330</v>
      </c>
      <c r="D388" s="149" t="s">
        <v>278</v>
      </c>
      <c r="E388" s="149">
        <v>151931</v>
      </c>
      <c r="F388" s="149">
        <v>163271</v>
      </c>
      <c r="G388" s="149">
        <v>65926</v>
      </c>
      <c r="H388" s="151">
        <v>699</v>
      </c>
      <c r="I388" s="149" t="s">
        <v>325</v>
      </c>
      <c r="J388" s="149" t="s">
        <v>44</v>
      </c>
      <c r="K388" s="152">
        <v>45272.4004166667</v>
      </c>
      <c r="L388" s="149" t="s">
        <v>49</v>
      </c>
      <c r="M388" s="149" t="s">
        <v>48</v>
      </c>
      <c r="N388" s="153">
        <v>0</v>
      </c>
      <c r="O388" s="153">
        <v>80.099999999999994</v>
      </c>
      <c r="P388" s="153">
        <v>0</v>
      </c>
    </row>
    <row r="389" spans="1:16" x14ac:dyDescent="0.25">
      <c r="A389" s="149" t="s">
        <v>273</v>
      </c>
      <c r="B389" s="149" t="s">
        <v>306</v>
      </c>
      <c r="C389" s="150" t="s">
        <v>306</v>
      </c>
      <c r="D389" s="149" t="s">
        <v>278</v>
      </c>
      <c r="E389" s="149">
        <v>151933</v>
      </c>
      <c r="F389" s="149">
        <v>163273</v>
      </c>
      <c r="G389" s="149">
        <v>65927</v>
      </c>
      <c r="H389" s="151">
        <v>0</v>
      </c>
      <c r="I389" s="149" t="s">
        <v>307</v>
      </c>
      <c r="J389" s="149" t="s">
        <v>44</v>
      </c>
      <c r="K389" s="152">
        <v>45272.407268518502</v>
      </c>
      <c r="L389" s="149" t="s">
        <v>49</v>
      </c>
      <c r="M389" s="149" t="s">
        <v>48</v>
      </c>
      <c r="N389" s="153">
        <v>0</v>
      </c>
      <c r="O389" s="153">
        <v>156</v>
      </c>
      <c r="P389" s="153">
        <v>0</v>
      </c>
    </row>
    <row r="390" spans="1:16" x14ac:dyDescent="0.25">
      <c r="A390" s="149" t="s">
        <v>273</v>
      </c>
      <c r="B390" s="149" t="s">
        <v>299</v>
      </c>
      <c r="C390" s="150" t="s">
        <v>299</v>
      </c>
      <c r="D390" s="149" t="s">
        <v>278</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273</v>
      </c>
      <c r="B391" s="149" t="s">
        <v>288</v>
      </c>
      <c r="C391" s="150" t="s">
        <v>288</v>
      </c>
      <c r="D391" s="149" t="s">
        <v>278</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273</v>
      </c>
      <c r="B392" s="149" t="s">
        <v>330</v>
      </c>
      <c r="C392" s="150" t="s">
        <v>330</v>
      </c>
      <c r="D392" s="149" t="s">
        <v>278</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273</v>
      </c>
      <c r="B393" s="149" t="s">
        <v>286</v>
      </c>
      <c r="C393" s="150" t="s">
        <v>286</v>
      </c>
      <c r="D393" s="149" t="s">
        <v>278</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273</v>
      </c>
      <c r="B394" s="149" t="s">
        <v>277</v>
      </c>
      <c r="C394" s="150" t="s">
        <v>277</v>
      </c>
      <c r="D394" s="149" t="s">
        <v>278</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273</v>
      </c>
      <c r="B395" s="149" t="s">
        <v>300</v>
      </c>
      <c r="C395" s="150" t="s">
        <v>300</v>
      </c>
      <c r="D395" s="149" t="s">
        <v>278</v>
      </c>
      <c r="E395" s="149">
        <v>150721</v>
      </c>
      <c r="F395" s="149">
        <v>162079</v>
      </c>
      <c r="G395" s="149">
        <v>65933</v>
      </c>
      <c r="H395" s="151">
        <v>0</v>
      </c>
      <c r="I395" s="149" t="s">
        <v>331</v>
      </c>
      <c r="J395" s="149" t="s">
        <v>44</v>
      </c>
      <c r="K395" s="152">
        <v>45272.419965277797</v>
      </c>
      <c r="L395" s="149" t="s">
        <v>49</v>
      </c>
      <c r="M395" s="149" t="s">
        <v>48</v>
      </c>
      <c r="N395" s="153">
        <v>0</v>
      </c>
      <c r="O395" s="153">
        <v>60</v>
      </c>
      <c r="P395" s="153">
        <v>0</v>
      </c>
    </row>
    <row r="396" spans="1:16" x14ac:dyDescent="0.25">
      <c r="A396" s="149" t="s">
        <v>273</v>
      </c>
      <c r="B396" s="149" t="s">
        <v>300</v>
      </c>
      <c r="C396" s="150" t="s">
        <v>300</v>
      </c>
      <c r="D396" s="149" t="s">
        <v>278</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273</v>
      </c>
      <c r="B397" s="149" t="s">
        <v>300</v>
      </c>
      <c r="C397" s="150" t="s">
        <v>300</v>
      </c>
      <c r="D397" s="149" t="s">
        <v>278</v>
      </c>
      <c r="E397" s="149">
        <v>150721</v>
      </c>
      <c r="F397" s="149">
        <v>162081</v>
      </c>
      <c r="G397" s="149">
        <v>65933</v>
      </c>
      <c r="H397" s="151">
        <v>31365</v>
      </c>
      <c r="I397" s="149" t="s">
        <v>332</v>
      </c>
      <c r="J397" s="149" t="s">
        <v>44</v>
      </c>
      <c r="K397" s="152">
        <v>45272.419965277797</v>
      </c>
      <c r="L397" s="149" t="s">
        <v>49</v>
      </c>
      <c r="M397" s="149" t="s">
        <v>48</v>
      </c>
      <c r="N397" s="153">
        <v>0</v>
      </c>
      <c r="O397" s="153">
        <v>206</v>
      </c>
      <c r="P397" s="153">
        <v>0</v>
      </c>
    </row>
    <row r="398" spans="1:16" x14ac:dyDescent="0.25">
      <c r="A398" s="149" t="s">
        <v>273</v>
      </c>
      <c r="B398" s="149" t="s">
        <v>286</v>
      </c>
      <c r="C398" s="150" t="s">
        <v>286</v>
      </c>
      <c r="D398" s="149" t="s">
        <v>278</v>
      </c>
      <c r="E398" s="149">
        <v>151942</v>
      </c>
      <c r="F398" s="149">
        <v>163280</v>
      </c>
      <c r="G398" s="149">
        <v>65934</v>
      </c>
      <c r="H398" s="151">
        <v>0</v>
      </c>
      <c r="I398" s="149" t="s">
        <v>333</v>
      </c>
      <c r="J398" s="149" t="s">
        <v>44</v>
      </c>
      <c r="K398" s="152">
        <v>45272.421886574099</v>
      </c>
      <c r="L398" s="149" t="s">
        <v>49</v>
      </c>
      <c r="M398" s="149" t="s">
        <v>48</v>
      </c>
      <c r="N398" s="153">
        <v>40.799999999999997</v>
      </c>
      <c r="O398" s="153">
        <v>448.8</v>
      </c>
      <c r="P398" s="153">
        <v>0</v>
      </c>
    </row>
    <row r="399" spans="1:16" x14ac:dyDescent="0.25">
      <c r="A399" s="149" t="s">
        <v>273</v>
      </c>
      <c r="B399" s="149" t="s">
        <v>330</v>
      </c>
      <c r="C399" s="150" t="s">
        <v>330</v>
      </c>
      <c r="D399" s="149" t="s">
        <v>278</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273</v>
      </c>
      <c r="B400" s="149" t="s">
        <v>277</v>
      </c>
      <c r="C400" s="150" t="s">
        <v>277</v>
      </c>
      <c r="D400" s="149" t="s">
        <v>278</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273</v>
      </c>
      <c r="B401" s="149" t="s">
        <v>330</v>
      </c>
      <c r="C401" s="150" t="s">
        <v>330</v>
      </c>
      <c r="D401" s="149" t="s">
        <v>278</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273</v>
      </c>
      <c r="B402" s="149" t="s">
        <v>288</v>
      </c>
      <c r="C402" s="150" t="s">
        <v>288</v>
      </c>
      <c r="D402" s="149" t="s">
        <v>278</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273</v>
      </c>
      <c r="B403" s="149" t="s">
        <v>288</v>
      </c>
      <c r="C403" s="150" t="s">
        <v>288</v>
      </c>
      <c r="D403" s="149" t="s">
        <v>278</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273</v>
      </c>
      <c r="B404" s="149" t="s">
        <v>299</v>
      </c>
      <c r="C404" s="150" t="s">
        <v>299</v>
      </c>
      <c r="D404" s="149" t="s">
        <v>278</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273</v>
      </c>
      <c r="B405" s="149" t="s">
        <v>282</v>
      </c>
      <c r="C405" s="150" t="s">
        <v>282</v>
      </c>
      <c r="D405" s="149" t="s">
        <v>278</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273</v>
      </c>
      <c r="B406" s="149" t="s">
        <v>300</v>
      </c>
      <c r="C406" s="150" t="s">
        <v>300</v>
      </c>
      <c r="D406" s="149" t="s">
        <v>278</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273</v>
      </c>
      <c r="B407" s="149" t="s">
        <v>300</v>
      </c>
      <c r="C407" s="150" t="s">
        <v>300</v>
      </c>
      <c r="D407" s="149" t="s">
        <v>278</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273</v>
      </c>
      <c r="B408" s="149" t="s">
        <v>300</v>
      </c>
      <c r="C408" s="150" t="s">
        <v>300</v>
      </c>
      <c r="D408" s="149" t="s">
        <v>278</v>
      </c>
      <c r="E408" s="149">
        <v>151964</v>
      </c>
      <c r="F408" s="149">
        <v>163308</v>
      </c>
      <c r="G408" s="149">
        <v>65945</v>
      </c>
      <c r="H408" s="151">
        <v>30071</v>
      </c>
      <c r="I408" s="149" t="s">
        <v>334</v>
      </c>
      <c r="J408" s="149" t="s">
        <v>44</v>
      </c>
      <c r="K408" s="152">
        <v>45272.449837963002</v>
      </c>
      <c r="L408" s="149" t="s">
        <v>49</v>
      </c>
      <c r="M408" s="149" t="s">
        <v>48</v>
      </c>
      <c r="N408" s="153">
        <v>0</v>
      </c>
      <c r="O408" s="153">
        <v>69.5</v>
      </c>
      <c r="P408" s="153">
        <v>0</v>
      </c>
    </row>
    <row r="409" spans="1:16" x14ac:dyDescent="0.25">
      <c r="A409" s="149" t="s">
        <v>273</v>
      </c>
      <c r="B409" s="149" t="s">
        <v>300</v>
      </c>
      <c r="C409" s="150" t="s">
        <v>300</v>
      </c>
      <c r="D409" s="149" t="s">
        <v>278</v>
      </c>
      <c r="E409" s="149">
        <v>151964</v>
      </c>
      <c r="F409" s="149">
        <v>163309</v>
      </c>
      <c r="G409" s="149">
        <v>65945</v>
      </c>
      <c r="H409" s="151">
        <v>30071</v>
      </c>
      <c r="I409" s="149" t="s">
        <v>335</v>
      </c>
      <c r="J409" s="149" t="s">
        <v>44</v>
      </c>
      <c r="K409" s="152">
        <v>45272.449837963002</v>
      </c>
      <c r="L409" s="149" t="s">
        <v>49</v>
      </c>
      <c r="M409" s="149" t="s">
        <v>48</v>
      </c>
      <c r="N409" s="153">
        <v>0</v>
      </c>
      <c r="O409" s="153">
        <v>34.75</v>
      </c>
      <c r="P409" s="153">
        <v>0</v>
      </c>
    </row>
    <row r="410" spans="1:16" x14ac:dyDescent="0.25">
      <c r="A410" s="149" t="s">
        <v>273</v>
      </c>
      <c r="B410" s="149" t="s">
        <v>306</v>
      </c>
      <c r="C410" s="150" t="s">
        <v>306</v>
      </c>
      <c r="D410" s="149" t="s">
        <v>278</v>
      </c>
      <c r="E410" s="149">
        <v>151966</v>
      </c>
      <c r="F410" s="149">
        <v>163310</v>
      </c>
      <c r="G410" s="149">
        <v>65946</v>
      </c>
      <c r="H410" s="151">
        <v>0</v>
      </c>
      <c r="I410" s="149" t="s">
        <v>307</v>
      </c>
      <c r="J410" s="149" t="s">
        <v>44</v>
      </c>
      <c r="K410" s="152">
        <v>45272.452789351897</v>
      </c>
      <c r="L410" s="149" t="s">
        <v>49</v>
      </c>
      <c r="M410" s="149" t="s">
        <v>48</v>
      </c>
      <c r="N410" s="153">
        <v>0</v>
      </c>
      <c r="O410" s="153">
        <v>156</v>
      </c>
      <c r="P410" s="153">
        <v>0</v>
      </c>
    </row>
    <row r="411" spans="1:16" x14ac:dyDescent="0.25">
      <c r="A411" s="149" t="s">
        <v>273</v>
      </c>
      <c r="B411" s="149" t="s">
        <v>282</v>
      </c>
      <c r="C411" s="150" t="s">
        <v>282</v>
      </c>
      <c r="D411" s="149" t="s">
        <v>278</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273</v>
      </c>
      <c r="B412" s="149" t="s">
        <v>330</v>
      </c>
      <c r="C412" s="150" t="s">
        <v>330</v>
      </c>
      <c r="D412" s="149" t="s">
        <v>278</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273</v>
      </c>
      <c r="B413" s="149" t="s">
        <v>294</v>
      </c>
      <c r="C413" s="150" t="s">
        <v>294</v>
      </c>
      <c r="D413" s="149" t="s">
        <v>278</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273</v>
      </c>
      <c r="B414" s="149" t="s">
        <v>297</v>
      </c>
      <c r="C414" s="150" t="s">
        <v>297</v>
      </c>
      <c r="D414" s="149" t="s">
        <v>278</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273</v>
      </c>
      <c r="B415" s="149" t="s">
        <v>277</v>
      </c>
      <c r="C415" s="150" t="s">
        <v>277</v>
      </c>
      <c r="D415" s="149" t="s">
        <v>278</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273</v>
      </c>
      <c r="B416" s="149" t="s">
        <v>300</v>
      </c>
      <c r="C416" s="150" t="s">
        <v>300</v>
      </c>
      <c r="D416" s="149" t="s">
        <v>278</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273</v>
      </c>
      <c r="B417" s="149" t="s">
        <v>277</v>
      </c>
      <c r="C417" s="150" t="s">
        <v>277</v>
      </c>
      <c r="D417" s="149" t="s">
        <v>278</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273</v>
      </c>
      <c r="B418" s="149" t="s">
        <v>288</v>
      </c>
      <c r="C418" s="150" t="s">
        <v>288</v>
      </c>
      <c r="D418" s="149" t="s">
        <v>278</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273</v>
      </c>
      <c r="B419" s="149" t="s">
        <v>330</v>
      </c>
      <c r="C419" s="150" t="s">
        <v>330</v>
      </c>
      <c r="D419" s="149" t="s">
        <v>278</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273</v>
      </c>
      <c r="B420" s="149" t="s">
        <v>282</v>
      </c>
      <c r="C420" s="150" t="s">
        <v>282</v>
      </c>
      <c r="D420" s="149" t="s">
        <v>278</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273</v>
      </c>
      <c r="B421" s="149" t="s">
        <v>299</v>
      </c>
      <c r="C421" s="150" t="s">
        <v>299</v>
      </c>
      <c r="D421" s="149" t="s">
        <v>278</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273</v>
      </c>
      <c r="B422" s="149" t="s">
        <v>282</v>
      </c>
      <c r="C422" s="150" t="s">
        <v>282</v>
      </c>
      <c r="D422" s="149" t="s">
        <v>278</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273</v>
      </c>
      <c r="B423" s="149" t="s">
        <v>277</v>
      </c>
      <c r="C423" s="150" t="s">
        <v>277</v>
      </c>
      <c r="D423" s="149" t="s">
        <v>278</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273</v>
      </c>
      <c r="B424" s="149" t="s">
        <v>288</v>
      </c>
      <c r="C424" s="150" t="s">
        <v>288</v>
      </c>
      <c r="D424" s="149" t="s">
        <v>278</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273</v>
      </c>
      <c r="B425" s="149" t="s">
        <v>300</v>
      </c>
      <c r="C425" s="150" t="s">
        <v>300</v>
      </c>
      <c r="D425" s="149" t="s">
        <v>278</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273</v>
      </c>
      <c r="B426" s="149" t="s">
        <v>330</v>
      </c>
      <c r="C426" s="150" t="s">
        <v>330</v>
      </c>
      <c r="D426" s="149" t="s">
        <v>278</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273</v>
      </c>
      <c r="B427" s="149" t="s">
        <v>297</v>
      </c>
      <c r="C427" s="150" t="s">
        <v>297</v>
      </c>
      <c r="D427" s="149" t="s">
        <v>278</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273</v>
      </c>
      <c r="B428" s="149" t="s">
        <v>282</v>
      </c>
      <c r="C428" s="150" t="s">
        <v>282</v>
      </c>
      <c r="D428" s="149" t="s">
        <v>278</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273</v>
      </c>
      <c r="B429" s="149" t="s">
        <v>306</v>
      </c>
      <c r="C429" s="150" t="s">
        <v>306</v>
      </c>
      <c r="D429" s="149" t="s">
        <v>278</v>
      </c>
      <c r="E429" s="149">
        <v>152005</v>
      </c>
      <c r="F429" s="149">
        <v>163345</v>
      </c>
      <c r="G429" s="149">
        <v>65967</v>
      </c>
      <c r="H429" s="151">
        <v>310</v>
      </c>
      <c r="I429" s="149" t="s">
        <v>312</v>
      </c>
      <c r="J429" s="149" t="s">
        <v>44</v>
      </c>
      <c r="K429" s="152">
        <v>45272.490752314799</v>
      </c>
      <c r="L429" s="149" t="s">
        <v>49</v>
      </c>
      <c r="M429" s="149" t="s">
        <v>48</v>
      </c>
      <c r="N429" s="153">
        <v>0</v>
      </c>
      <c r="O429" s="153">
        <v>156</v>
      </c>
      <c r="P429" s="153">
        <v>0</v>
      </c>
    </row>
    <row r="430" spans="1:16" x14ac:dyDescent="0.25">
      <c r="A430" s="149" t="s">
        <v>273</v>
      </c>
      <c r="B430" s="149" t="s">
        <v>277</v>
      </c>
      <c r="C430" s="150" t="s">
        <v>277</v>
      </c>
      <c r="D430" s="149" t="s">
        <v>278</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273</v>
      </c>
      <c r="B431" s="149" t="s">
        <v>330</v>
      </c>
      <c r="C431" s="150" t="s">
        <v>330</v>
      </c>
      <c r="D431" s="149" t="s">
        <v>278</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273</v>
      </c>
      <c r="B432" s="149" t="s">
        <v>288</v>
      </c>
      <c r="C432" s="150" t="s">
        <v>288</v>
      </c>
      <c r="D432" s="149" t="s">
        <v>278</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273</v>
      </c>
      <c r="B433" s="149" t="s">
        <v>277</v>
      </c>
      <c r="C433" s="150" t="s">
        <v>277</v>
      </c>
      <c r="D433" s="149" t="s">
        <v>278</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273</v>
      </c>
      <c r="B434" s="149" t="s">
        <v>286</v>
      </c>
      <c r="C434" s="150" t="s">
        <v>286</v>
      </c>
      <c r="D434" s="149" t="s">
        <v>278</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273</v>
      </c>
      <c r="B435" s="149" t="s">
        <v>282</v>
      </c>
      <c r="C435" s="150" t="s">
        <v>282</v>
      </c>
      <c r="D435" s="149" t="s">
        <v>278</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273</v>
      </c>
      <c r="B436" s="149" t="s">
        <v>297</v>
      </c>
      <c r="C436" s="150" t="s">
        <v>297</v>
      </c>
      <c r="D436" s="149" t="s">
        <v>278</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273</v>
      </c>
      <c r="B437" s="149" t="s">
        <v>299</v>
      </c>
      <c r="C437" s="150" t="s">
        <v>299</v>
      </c>
      <c r="D437" s="149" t="s">
        <v>278</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273</v>
      </c>
      <c r="B438" s="149" t="s">
        <v>300</v>
      </c>
      <c r="C438" s="150" t="s">
        <v>300</v>
      </c>
      <c r="D438" s="149" t="s">
        <v>278</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273</v>
      </c>
      <c r="B439" s="149" t="s">
        <v>300</v>
      </c>
      <c r="C439" s="150" t="s">
        <v>300</v>
      </c>
      <c r="D439" s="149" t="s">
        <v>278</v>
      </c>
      <c r="E439" s="149">
        <v>152015</v>
      </c>
      <c r="F439" s="149">
        <v>163357</v>
      </c>
      <c r="G439" s="149">
        <v>65979</v>
      </c>
      <c r="H439" s="151">
        <v>30071</v>
      </c>
      <c r="I439" s="149" t="s">
        <v>336</v>
      </c>
      <c r="J439" s="149" t="s">
        <v>44</v>
      </c>
      <c r="K439" s="152">
        <v>45272.510462963</v>
      </c>
      <c r="L439" s="149" t="s">
        <v>49</v>
      </c>
      <c r="M439" s="149" t="s">
        <v>48</v>
      </c>
      <c r="N439" s="153">
        <v>0</v>
      </c>
      <c r="O439" s="153">
        <v>69.5</v>
      </c>
      <c r="P439" s="153">
        <v>0</v>
      </c>
    </row>
    <row r="440" spans="1:16" x14ac:dyDescent="0.25">
      <c r="A440" s="149" t="s">
        <v>273</v>
      </c>
      <c r="B440" s="149" t="s">
        <v>300</v>
      </c>
      <c r="C440" s="150" t="s">
        <v>300</v>
      </c>
      <c r="D440" s="149" t="s">
        <v>278</v>
      </c>
      <c r="E440" s="149">
        <v>152015</v>
      </c>
      <c r="F440" s="149">
        <v>163358</v>
      </c>
      <c r="G440" s="149">
        <v>65979</v>
      </c>
      <c r="H440" s="151">
        <v>30192</v>
      </c>
      <c r="I440" s="149" t="s">
        <v>337</v>
      </c>
      <c r="J440" s="149" t="s">
        <v>44</v>
      </c>
      <c r="K440" s="152">
        <v>45272.510462963</v>
      </c>
      <c r="L440" s="149" t="s">
        <v>49</v>
      </c>
      <c r="M440" s="149" t="s">
        <v>48</v>
      </c>
      <c r="N440" s="153">
        <v>0</v>
      </c>
      <c r="O440" s="153">
        <v>18.5</v>
      </c>
      <c r="P440" s="153">
        <v>0</v>
      </c>
    </row>
    <row r="441" spans="1:16" x14ac:dyDescent="0.25">
      <c r="A441" s="149" t="s">
        <v>273</v>
      </c>
      <c r="B441" s="149" t="s">
        <v>288</v>
      </c>
      <c r="C441" s="150" t="s">
        <v>288</v>
      </c>
      <c r="D441" s="149" t="s">
        <v>278</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273</v>
      </c>
      <c r="B442" s="149" t="s">
        <v>277</v>
      </c>
      <c r="C442" s="150" t="s">
        <v>277</v>
      </c>
      <c r="D442" s="149" t="s">
        <v>278</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273</v>
      </c>
      <c r="B443" s="149" t="s">
        <v>282</v>
      </c>
      <c r="C443" s="150" t="s">
        <v>282</v>
      </c>
      <c r="D443" s="149" t="s">
        <v>278</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273</v>
      </c>
      <c r="B444" s="149" t="s">
        <v>299</v>
      </c>
      <c r="C444" s="150" t="s">
        <v>299</v>
      </c>
      <c r="D444" s="149" t="s">
        <v>278</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273</v>
      </c>
      <c r="B445" s="149" t="s">
        <v>282</v>
      </c>
      <c r="C445" s="150" t="s">
        <v>282</v>
      </c>
      <c r="D445" s="149" t="s">
        <v>278</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273</v>
      </c>
      <c r="B446" s="149" t="s">
        <v>330</v>
      </c>
      <c r="C446" s="150" t="s">
        <v>330</v>
      </c>
      <c r="D446" s="149" t="s">
        <v>278</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273</v>
      </c>
      <c r="B447" s="149" t="s">
        <v>277</v>
      </c>
      <c r="C447" s="150" t="s">
        <v>277</v>
      </c>
      <c r="D447" s="149" t="s">
        <v>278</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273</v>
      </c>
      <c r="B448" s="149" t="s">
        <v>297</v>
      </c>
      <c r="C448" s="150" t="s">
        <v>297</v>
      </c>
      <c r="D448" s="149" t="s">
        <v>278</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273</v>
      </c>
      <c r="B449" s="149" t="s">
        <v>297</v>
      </c>
      <c r="C449" s="150" t="s">
        <v>297</v>
      </c>
      <c r="D449" s="149" t="s">
        <v>278</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273</v>
      </c>
      <c r="B450" s="149" t="s">
        <v>297</v>
      </c>
      <c r="C450" s="150" t="s">
        <v>297</v>
      </c>
      <c r="D450" s="149" t="s">
        <v>278</v>
      </c>
      <c r="E450" s="149">
        <v>152039</v>
      </c>
      <c r="F450" s="149">
        <v>163380</v>
      </c>
      <c r="G450" s="149">
        <v>65987</v>
      </c>
      <c r="H450" s="151">
        <v>30071</v>
      </c>
      <c r="I450" s="149" t="s">
        <v>338</v>
      </c>
      <c r="J450" s="149" t="s">
        <v>44</v>
      </c>
      <c r="K450" s="152">
        <v>45272.526759259301</v>
      </c>
      <c r="L450" s="149" t="s">
        <v>49</v>
      </c>
      <c r="M450" s="149" t="s">
        <v>48</v>
      </c>
      <c r="N450" s="153">
        <v>0</v>
      </c>
      <c r="O450" s="153">
        <v>48.9</v>
      </c>
      <c r="P450" s="153">
        <v>0</v>
      </c>
    </row>
    <row r="451" spans="1:16" x14ac:dyDescent="0.25">
      <c r="A451" s="149" t="s">
        <v>273</v>
      </c>
      <c r="B451" s="149" t="s">
        <v>297</v>
      </c>
      <c r="C451" s="150" t="s">
        <v>297</v>
      </c>
      <c r="D451" s="149" t="s">
        <v>278</v>
      </c>
      <c r="E451" s="149">
        <v>152039</v>
      </c>
      <c r="F451" s="149">
        <v>163381</v>
      </c>
      <c r="G451" s="149">
        <v>65987</v>
      </c>
      <c r="H451" s="151">
        <v>30071</v>
      </c>
      <c r="I451" s="149" t="s">
        <v>339</v>
      </c>
      <c r="J451" s="149" t="s">
        <v>44</v>
      </c>
      <c r="K451" s="152">
        <v>45272.526759259301</v>
      </c>
      <c r="L451" s="149" t="s">
        <v>49</v>
      </c>
      <c r="M451" s="149" t="s">
        <v>48</v>
      </c>
      <c r="N451" s="153">
        <v>0</v>
      </c>
      <c r="O451" s="153">
        <v>24.45</v>
      </c>
      <c r="P451" s="153">
        <v>0</v>
      </c>
    </row>
    <row r="452" spans="1:16" x14ac:dyDescent="0.25">
      <c r="A452" s="149" t="s">
        <v>273</v>
      </c>
      <c r="B452" s="149" t="s">
        <v>306</v>
      </c>
      <c r="C452" s="150" t="s">
        <v>306</v>
      </c>
      <c r="D452" s="149" t="s">
        <v>278</v>
      </c>
      <c r="E452" s="149">
        <v>152040</v>
      </c>
      <c r="F452" s="149">
        <v>163382</v>
      </c>
      <c r="G452" s="149">
        <v>65988</v>
      </c>
      <c r="H452" s="151">
        <v>310</v>
      </c>
      <c r="I452" s="149" t="s">
        <v>312</v>
      </c>
      <c r="J452" s="149" t="s">
        <v>44</v>
      </c>
      <c r="K452" s="152">
        <v>45272.530972222201</v>
      </c>
      <c r="L452" s="149" t="s">
        <v>49</v>
      </c>
      <c r="M452" s="149" t="s">
        <v>48</v>
      </c>
      <c r="N452" s="153">
        <v>0</v>
      </c>
      <c r="O452" s="153">
        <v>156</v>
      </c>
      <c r="P452" s="153">
        <v>0</v>
      </c>
    </row>
    <row r="453" spans="1:16" x14ac:dyDescent="0.25">
      <c r="A453" s="149" t="s">
        <v>273</v>
      </c>
      <c r="B453" s="149" t="s">
        <v>330</v>
      </c>
      <c r="C453" s="150" t="s">
        <v>330</v>
      </c>
      <c r="D453" s="149" t="s">
        <v>278</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273</v>
      </c>
      <c r="B454" s="149" t="s">
        <v>297</v>
      </c>
      <c r="C454" s="150" t="s">
        <v>297</v>
      </c>
      <c r="D454" s="149" t="s">
        <v>278</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273</v>
      </c>
      <c r="B455" s="149" t="s">
        <v>299</v>
      </c>
      <c r="C455" s="150" t="s">
        <v>299</v>
      </c>
      <c r="D455" s="149" t="s">
        <v>278</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273</v>
      </c>
      <c r="B456" s="149" t="s">
        <v>294</v>
      </c>
      <c r="C456" s="150" t="s">
        <v>294</v>
      </c>
      <c r="D456" s="149" t="s">
        <v>278</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273</v>
      </c>
      <c r="B457" s="149" t="s">
        <v>300</v>
      </c>
      <c r="C457" s="150" t="s">
        <v>300</v>
      </c>
      <c r="D457" s="149" t="s">
        <v>278</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273</v>
      </c>
      <c r="B458" s="149" t="s">
        <v>330</v>
      </c>
      <c r="C458" s="150" t="s">
        <v>330</v>
      </c>
      <c r="D458" s="149" t="s">
        <v>278</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273</v>
      </c>
      <c r="B459" s="149" t="s">
        <v>297</v>
      </c>
      <c r="C459" s="150" t="s">
        <v>297</v>
      </c>
      <c r="D459" s="149" t="s">
        <v>278</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273</v>
      </c>
      <c r="B460" s="149" t="s">
        <v>299</v>
      </c>
      <c r="C460" s="150" t="s">
        <v>299</v>
      </c>
      <c r="D460" s="149" t="s">
        <v>278</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273</v>
      </c>
      <c r="B461" s="149" t="s">
        <v>330</v>
      </c>
      <c r="C461" s="150" t="s">
        <v>330</v>
      </c>
      <c r="D461" s="149" t="s">
        <v>278</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273</v>
      </c>
      <c r="B462" s="149" t="s">
        <v>330</v>
      </c>
      <c r="C462" s="150" t="s">
        <v>330</v>
      </c>
      <c r="D462" s="149" t="s">
        <v>278</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273</v>
      </c>
      <c r="B463" s="149" t="s">
        <v>282</v>
      </c>
      <c r="C463" s="150" t="s">
        <v>282</v>
      </c>
      <c r="D463" s="149" t="s">
        <v>278</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273</v>
      </c>
      <c r="B464" s="149" t="s">
        <v>330</v>
      </c>
      <c r="C464" s="150" t="s">
        <v>330</v>
      </c>
      <c r="D464" s="149" t="s">
        <v>278</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273</v>
      </c>
      <c r="B465" s="149" t="s">
        <v>330</v>
      </c>
      <c r="C465" s="150" t="s">
        <v>330</v>
      </c>
      <c r="D465" s="149" t="s">
        <v>278</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273</v>
      </c>
      <c r="B466" s="149" t="s">
        <v>282</v>
      </c>
      <c r="C466" s="150" t="s">
        <v>282</v>
      </c>
      <c r="D466" s="149" t="s">
        <v>278</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273</v>
      </c>
      <c r="B467" s="149" t="s">
        <v>297</v>
      </c>
      <c r="C467" s="150" t="s">
        <v>297</v>
      </c>
      <c r="D467" s="149" t="s">
        <v>278</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273</v>
      </c>
      <c r="B468" s="149" t="s">
        <v>300</v>
      </c>
      <c r="C468" s="150" t="s">
        <v>300</v>
      </c>
      <c r="D468" s="149" t="s">
        <v>278</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273</v>
      </c>
      <c r="B469" s="149" t="s">
        <v>330</v>
      </c>
      <c r="C469" s="150" t="s">
        <v>330</v>
      </c>
      <c r="D469" s="149" t="s">
        <v>278</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273</v>
      </c>
      <c r="B470" s="149" t="s">
        <v>294</v>
      </c>
      <c r="C470" s="150" t="s">
        <v>294</v>
      </c>
      <c r="D470" s="149" t="s">
        <v>278</v>
      </c>
      <c r="E470" s="149">
        <v>151574</v>
      </c>
      <c r="F470" s="149">
        <v>162908</v>
      </c>
      <c r="G470" s="149">
        <v>66007</v>
      </c>
      <c r="H470" s="151">
        <v>0</v>
      </c>
      <c r="I470" s="149" t="s">
        <v>308</v>
      </c>
      <c r="J470" s="149" t="s">
        <v>44</v>
      </c>
      <c r="K470" s="152">
        <v>45272.635150463</v>
      </c>
      <c r="L470" s="149" t="s">
        <v>65</v>
      </c>
      <c r="M470" s="149" t="s">
        <v>48</v>
      </c>
      <c r="N470" s="153">
        <v>0</v>
      </c>
      <c r="O470" s="153">
        <v>15</v>
      </c>
      <c r="P470" s="153">
        <v>0</v>
      </c>
    </row>
    <row r="471" spans="1:16" x14ac:dyDescent="0.25">
      <c r="A471" s="149" t="s">
        <v>273</v>
      </c>
      <c r="B471" s="149" t="s">
        <v>294</v>
      </c>
      <c r="C471" s="150" t="s">
        <v>294</v>
      </c>
      <c r="D471" s="149" t="s">
        <v>278</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273</v>
      </c>
      <c r="B472" s="149" t="s">
        <v>299</v>
      </c>
      <c r="C472" s="150" t="s">
        <v>299</v>
      </c>
      <c r="D472" s="149" t="s">
        <v>278</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273</v>
      </c>
      <c r="B473" s="149" t="s">
        <v>294</v>
      </c>
      <c r="C473" s="150" t="s">
        <v>294</v>
      </c>
      <c r="D473" s="149" t="s">
        <v>278</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273</v>
      </c>
      <c r="B474" s="149" t="s">
        <v>330</v>
      </c>
      <c r="C474" s="150" t="s">
        <v>330</v>
      </c>
      <c r="D474" s="149" t="s">
        <v>278</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273</v>
      </c>
      <c r="B475" s="149" t="s">
        <v>282</v>
      </c>
      <c r="C475" s="150" t="s">
        <v>282</v>
      </c>
      <c r="D475" s="149" t="s">
        <v>278</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273</v>
      </c>
      <c r="B476" s="149" t="s">
        <v>300</v>
      </c>
      <c r="C476" s="150" t="s">
        <v>300</v>
      </c>
      <c r="D476" s="149" t="s">
        <v>278</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273</v>
      </c>
      <c r="B477" s="149" t="s">
        <v>282</v>
      </c>
      <c r="C477" s="150" t="s">
        <v>282</v>
      </c>
      <c r="D477" s="149" t="s">
        <v>278</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273</v>
      </c>
      <c r="B478" s="149" t="s">
        <v>294</v>
      </c>
      <c r="C478" s="150" t="s">
        <v>294</v>
      </c>
      <c r="D478" s="149" t="s">
        <v>278</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273</v>
      </c>
      <c r="B479" s="149" t="s">
        <v>297</v>
      </c>
      <c r="C479" s="150" t="s">
        <v>297</v>
      </c>
      <c r="D479" s="149" t="s">
        <v>278</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273</v>
      </c>
      <c r="B480" s="149" t="s">
        <v>282</v>
      </c>
      <c r="C480" s="150" t="s">
        <v>282</v>
      </c>
      <c r="D480" s="149" t="s">
        <v>278</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273</v>
      </c>
      <c r="B481" s="149" t="s">
        <v>297</v>
      </c>
      <c r="C481" s="150" t="s">
        <v>297</v>
      </c>
      <c r="D481" s="149" t="s">
        <v>278</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273</v>
      </c>
      <c r="B482" s="149" t="s">
        <v>299</v>
      </c>
      <c r="C482" s="150" t="s">
        <v>299</v>
      </c>
      <c r="D482" s="149" t="s">
        <v>278</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273</v>
      </c>
      <c r="B483" s="149" t="s">
        <v>282</v>
      </c>
      <c r="C483" s="150" t="s">
        <v>282</v>
      </c>
      <c r="D483" s="149" t="s">
        <v>278</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273</v>
      </c>
      <c r="B484" s="149" t="s">
        <v>282</v>
      </c>
      <c r="C484" s="150" t="s">
        <v>282</v>
      </c>
      <c r="D484" s="149" t="s">
        <v>278</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273</v>
      </c>
      <c r="B485" s="149" t="s">
        <v>294</v>
      </c>
      <c r="C485" s="150" t="s">
        <v>294</v>
      </c>
      <c r="D485" s="149" t="s">
        <v>278</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273</v>
      </c>
      <c r="B486" s="149" t="s">
        <v>282</v>
      </c>
      <c r="C486" s="150" t="s">
        <v>282</v>
      </c>
      <c r="D486" s="149" t="s">
        <v>278</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273</v>
      </c>
      <c r="B487" s="149" t="s">
        <v>294</v>
      </c>
      <c r="C487" s="150" t="s">
        <v>294</v>
      </c>
      <c r="D487" s="149" t="s">
        <v>278</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273</v>
      </c>
      <c r="B488" s="149" t="s">
        <v>282</v>
      </c>
      <c r="C488" s="150" t="s">
        <v>282</v>
      </c>
      <c r="D488" s="149" t="s">
        <v>278</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273</v>
      </c>
      <c r="B489" s="149" t="s">
        <v>286</v>
      </c>
      <c r="C489" s="150" t="s">
        <v>286</v>
      </c>
      <c r="D489" s="149" t="s">
        <v>278</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273</v>
      </c>
      <c r="B490" s="149" t="s">
        <v>282</v>
      </c>
      <c r="C490" s="150" t="s">
        <v>282</v>
      </c>
      <c r="D490" s="149" t="s">
        <v>278</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273</v>
      </c>
      <c r="B491" s="149" t="s">
        <v>282</v>
      </c>
      <c r="C491" s="150" t="s">
        <v>282</v>
      </c>
      <c r="D491" s="149" t="s">
        <v>278</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273</v>
      </c>
      <c r="B492" s="149" t="s">
        <v>282</v>
      </c>
      <c r="C492" s="150" t="s">
        <v>282</v>
      </c>
      <c r="D492" s="149" t="s">
        <v>278</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273</v>
      </c>
      <c r="B493" s="149" t="s">
        <v>282</v>
      </c>
      <c r="C493" s="150" t="s">
        <v>282</v>
      </c>
      <c r="D493" s="149" t="s">
        <v>278</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273</v>
      </c>
      <c r="B494" s="149" t="s">
        <v>282</v>
      </c>
      <c r="C494" s="150" t="s">
        <v>282</v>
      </c>
      <c r="D494" s="149" t="s">
        <v>278</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273</v>
      </c>
      <c r="B495" s="149" t="s">
        <v>282</v>
      </c>
      <c r="C495" s="150" t="s">
        <v>282</v>
      </c>
      <c r="D495" s="149" t="s">
        <v>278</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273</v>
      </c>
      <c r="B496" s="149" t="s">
        <v>277</v>
      </c>
      <c r="C496" s="150" t="s">
        <v>61</v>
      </c>
      <c r="D496" s="149" t="s">
        <v>278</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273</v>
      </c>
      <c r="B497" s="149" t="s">
        <v>277</v>
      </c>
      <c r="C497" s="150" t="s">
        <v>61</v>
      </c>
      <c r="D497" s="149" t="s">
        <v>278</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273</v>
      </c>
      <c r="B498" s="149" t="s">
        <v>277</v>
      </c>
      <c r="C498" s="150" t="s">
        <v>61</v>
      </c>
      <c r="D498" s="149" t="s">
        <v>278</v>
      </c>
      <c r="E498" s="149">
        <v>151959</v>
      </c>
      <c r="F498" s="149">
        <v>163301</v>
      </c>
      <c r="G498" s="149">
        <v>66032</v>
      </c>
      <c r="H498" s="151">
        <v>23</v>
      </c>
      <c r="I498" s="149" t="s">
        <v>340</v>
      </c>
      <c r="J498" s="149" t="s">
        <v>44</v>
      </c>
      <c r="K498" s="152">
        <v>45273.312314814801</v>
      </c>
      <c r="L498" s="149" t="s">
        <v>43</v>
      </c>
      <c r="M498" s="149" t="s">
        <v>59</v>
      </c>
      <c r="N498" s="153">
        <v>0</v>
      </c>
      <c r="O498" s="153">
        <v>41.4</v>
      </c>
      <c r="P498" s="153">
        <v>0</v>
      </c>
    </row>
    <row r="499" spans="1:16" x14ac:dyDescent="0.25">
      <c r="A499" s="149" t="s">
        <v>273</v>
      </c>
      <c r="B499" s="149" t="s">
        <v>277</v>
      </c>
      <c r="C499" s="150" t="s">
        <v>61</v>
      </c>
      <c r="D499" s="149" t="s">
        <v>278</v>
      </c>
      <c r="E499" s="149">
        <v>151959</v>
      </c>
      <c r="F499" s="149">
        <v>163302</v>
      </c>
      <c r="G499" s="149">
        <v>66032</v>
      </c>
      <c r="H499" s="151">
        <v>2712</v>
      </c>
      <c r="I499" s="149" t="s">
        <v>341</v>
      </c>
      <c r="J499" s="149" t="s">
        <v>44</v>
      </c>
      <c r="K499" s="152">
        <v>45273.312314814801</v>
      </c>
      <c r="L499" s="149" t="s">
        <v>43</v>
      </c>
      <c r="M499" s="149" t="s">
        <v>59</v>
      </c>
      <c r="N499" s="153">
        <v>0</v>
      </c>
      <c r="O499" s="153">
        <v>78.95</v>
      </c>
      <c r="P499" s="153">
        <v>0</v>
      </c>
    </row>
    <row r="500" spans="1:16" x14ac:dyDescent="0.25">
      <c r="A500" s="149" t="s">
        <v>273</v>
      </c>
      <c r="B500" s="149" t="s">
        <v>277</v>
      </c>
      <c r="C500" s="150" t="s">
        <v>61</v>
      </c>
      <c r="D500" s="149" t="s">
        <v>278</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273</v>
      </c>
      <c r="B501" s="149" t="s">
        <v>277</v>
      </c>
      <c r="C501" s="150" t="s">
        <v>61</v>
      </c>
      <c r="D501" s="149" t="s">
        <v>278</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273</v>
      </c>
      <c r="B502" s="149" t="s">
        <v>277</v>
      </c>
      <c r="C502" s="150" t="s">
        <v>61</v>
      </c>
      <c r="D502" s="149" t="s">
        <v>278</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273</v>
      </c>
      <c r="B503" s="149" t="s">
        <v>277</v>
      </c>
      <c r="C503" s="150" t="s">
        <v>61</v>
      </c>
      <c r="D503" s="149" t="s">
        <v>278</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273</v>
      </c>
      <c r="B504" s="149" t="s">
        <v>277</v>
      </c>
      <c r="C504" s="150" t="s">
        <v>61</v>
      </c>
      <c r="D504" s="149" t="s">
        <v>278</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273</v>
      </c>
      <c r="B505" s="149" t="s">
        <v>277</v>
      </c>
      <c r="C505" s="150" t="s">
        <v>61</v>
      </c>
      <c r="D505" s="149" t="s">
        <v>278</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273</v>
      </c>
      <c r="B506" s="149" t="s">
        <v>277</v>
      </c>
      <c r="C506" s="150" t="s">
        <v>61</v>
      </c>
      <c r="D506" s="149" t="s">
        <v>278</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273</v>
      </c>
      <c r="B507" s="149" t="s">
        <v>277</v>
      </c>
      <c r="C507" s="150" t="s">
        <v>61</v>
      </c>
      <c r="D507" s="149" t="s">
        <v>278</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273</v>
      </c>
      <c r="B508" s="149" t="s">
        <v>277</v>
      </c>
      <c r="C508" s="150" t="s">
        <v>61</v>
      </c>
      <c r="D508" s="149" t="s">
        <v>278</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273</v>
      </c>
      <c r="B509" s="149" t="s">
        <v>277</v>
      </c>
      <c r="C509" s="150" t="s">
        <v>61</v>
      </c>
      <c r="D509" s="149" t="s">
        <v>278</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273</v>
      </c>
      <c r="B510" s="149" t="s">
        <v>277</v>
      </c>
      <c r="C510" s="150" t="s">
        <v>61</v>
      </c>
      <c r="D510" s="149" t="s">
        <v>278</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273</v>
      </c>
      <c r="B511" s="149" t="s">
        <v>277</v>
      </c>
      <c r="C511" s="150" t="s">
        <v>61</v>
      </c>
      <c r="D511" s="149" t="s">
        <v>278</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273</v>
      </c>
      <c r="B512" s="149" t="s">
        <v>277</v>
      </c>
      <c r="C512" s="150" t="s">
        <v>61</v>
      </c>
      <c r="D512" s="149" t="s">
        <v>278</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273</v>
      </c>
      <c r="B513" s="149" t="s">
        <v>330</v>
      </c>
      <c r="C513" s="150" t="s">
        <v>61</v>
      </c>
      <c r="D513" s="149" t="s">
        <v>278</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273</v>
      </c>
      <c r="B514" s="149" t="s">
        <v>330</v>
      </c>
      <c r="C514" s="150" t="s">
        <v>61</v>
      </c>
      <c r="D514" s="149" t="s">
        <v>278</v>
      </c>
      <c r="E514" s="149">
        <v>151990</v>
      </c>
      <c r="F514" s="149">
        <v>163331</v>
      </c>
      <c r="G514" s="149">
        <v>66033</v>
      </c>
      <c r="H514" s="151">
        <v>699</v>
      </c>
      <c r="I514" s="149" t="s">
        <v>325</v>
      </c>
      <c r="J514" s="149" t="s">
        <v>44</v>
      </c>
      <c r="K514" s="152">
        <v>45273.312314814801</v>
      </c>
      <c r="L514" s="149" t="s">
        <v>43</v>
      </c>
      <c r="M514" s="149" t="s">
        <v>59</v>
      </c>
      <c r="N514" s="153">
        <v>0</v>
      </c>
      <c r="O514" s="153">
        <v>80.099999999999994</v>
      </c>
      <c r="P514" s="153">
        <v>0</v>
      </c>
    </row>
    <row r="515" spans="1:16" x14ac:dyDescent="0.25">
      <c r="A515" s="149" t="s">
        <v>273</v>
      </c>
      <c r="B515" s="149" t="s">
        <v>282</v>
      </c>
      <c r="C515" s="150" t="s">
        <v>61</v>
      </c>
      <c r="D515" s="149" t="s">
        <v>278</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273</v>
      </c>
      <c r="B516" s="149" t="s">
        <v>282</v>
      </c>
      <c r="C516" s="150" t="s">
        <v>61</v>
      </c>
      <c r="D516" s="149" t="s">
        <v>278</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273</v>
      </c>
      <c r="B517" s="149" t="s">
        <v>282</v>
      </c>
      <c r="C517" s="150" t="s">
        <v>61</v>
      </c>
      <c r="D517" s="149" t="s">
        <v>278</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273</v>
      </c>
      <c r="B518" s="149" t="s">
        <v>282</v>
      </c>
      <c r="C518" s="150" t="s">
        <v>61</v>
      </c>
      <c r="D518" s="149" t="s">
        <v>278</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273</v>
      </c>
      <c r="B519" s="149" t="s">
        <v>282</v>
      </c>
      <c r="C519" s="150" t="s">
        <v>61</v>
      </c>
      <c r="D519" s="149" t="s">
        <v>278</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273</v>
      </c>
      <c r="B520" s="149" t="s">
        <v>286</v>
      </c>
      <c r="C520" s="150" t="s">
        <v>61</v>
      </c>
      <c r="D520" s="149" t="s">
        <v>278</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273</v>
      </c>
      <c r="B521" s="149" t="s">
        <v>286</v>
      </c>
      <c r="C521" s="150" t="s">
        <v>61</v>
      </c>
      <c r="D521" s="149" t="s">
        <v>278</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273</v>
      </c>
      <c r="B522" s="149" t="s">
        <v>288</v>
      </c>
      <c r="C522" s="150" t="s">
        <v>61</v>
      </c>
      <c r="D522" s="149" t="s">
        <v>278</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273</v>
      </c>
      <c r="B523" s="149" t="s">
        <v>288</v>
      </c>
      <c r="C523" s="150" t="s">
        <v>61</v>
      </c>
      <c r="D523" s="149" t="s">
        <v>278</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273</v>
      </c>
      <c r="B524" s="149" t="s">
        <v>288</v>
      </c>
      <c r="C524" s="150" t="s">
        <v>61</v>
      </c>
      <c r="D524" s="149" t="s">
        <v>278</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273</v>
      </c>
      <c r="B525" s="149" t="s">
        <v>288</v>
      </c>
      <c r="C525" s="150" t="s">
        <v>61</v>
      </c>
      <c r="D525" s="149" t="s">
        <v>278</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273</v>
      </c>
      <c r="B526" s="149" t="s">
        <v>288</v>
      </c>
      <c r="C526" s="150" t="s">
        <v>61</v>
      </c>
      <c r="D526" s="149" t="s">
        <v>278</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273</v>
      </c>
      <c r="B527" s="149" t="s">
        <v>288</v>
      </c>
      <c r="C527" s="150" t="s">
        <v>61</v>
      </c>
      <c r="D527" s="149" t="s">
        <v>278</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273</v>
      </c>
      <c r="B528" s="149" t="s">
        <v>288</v>
      </c>
      <c r="C528" s="150" t="s">
        <v>61</v>
      </c>
      <c r="D528" s="149" t="s">
        <v>278</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273</v>
      </c>
      <c r="B529" s="149" t="s">
        <v>288</v>
      </c>
      <c r="C529" s="150" t="s">
        <v>61</v>
      </c>
      <c r="D529" s="149" t="s">
        <v>278</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273</v>
      </c>
      <c r="B530" s="149" t="s">
        <v>288</v>
      </c>
      <c r="C530" s="150" t="s">
        <v>61</v>
      </c>
      <c r="D530" s="149" t="s">
        <v>278</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273</v>
      </c>
      <c r="B531" s="149" t="s">
        <v>288</v>
      </c>
      <c r="C531" s="150" t="s">
        <v>61</v>
      </c>
      <c r="D531" s="149" t="s">
        <v>278</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273</v>
      </c>
      <c r="B532" s="149" t="s">
        <v>288</v>
      </c>
      <c r="C532" s="150" t="s">
        <v>61</v>
      </c>
      <c r="D532" s="149" t="s">
        <v>278</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273</v>
      </c>
      <c r="B533" s="149" t="s">
        <v>294</v>
      </c>
      <c r="C533" s="150" t="s">
        <v>61</v>
      </c>
      <c r="D533" s="149" t="s">
        <v>278</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273</v>
      </c>
      <c r="B534" s="149" t="s">
        <v>294</v>
      </c>
      <c r="C534" s="150" t="s">
        <v>61</v>
      </c>
      <c r="D534" s="149" t="s">
        <v>278</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273</v>
      </c>
      <c r="B535" s="149" t="s">
        <v>294</v>
      </c>
      <c r="C535" s="150" t="s">
        <v>61</v>
      </c>
      <c r="D535" s="149" t="s">
        <v>278</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273</v>
      </c>
      <c r="B536" s="149" t="s">
        <v>294</v>
      </c>
      <c r="C536" s="150" t="s">
        <v>61</v>
      </c>
      <c r="D536" s="149" t="s">
        <v>278</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273</v>
      </c>
      <c r="B537" s="149" t="s">
        <v>294</v>
      </c>
      <c r="C537" s="150" t="s">
        <v>61</v>
      </c>
      <c r="D537" s="149" t="s">
        <v>278</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273</v>
      </c>
      <c r="B538" s="149" t="s">
        <v>294</v>
      </c>
      <c r="C538" s="150" t="s">
        <v>61</v>
      </c>
      <c r="D538" s="149" t="s">
        <v>278</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273</v>
      </c>
      <c r="B539" s="149" t="s">
        <v>294</v>
      </c>
      <c r="C539" s="150" t="s">
        <v>61</v>
      </c>
      <c r="D539" s="149" t="s">
        <v>278</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273</v>
      </c>
      <c r="B540" s="149" t="s">
        <v>294</v>
      </c>
      <c r="C540" s="150" t="s">
        <v>61</v>
      </c>
      <c r="D540" s="149" t="s">
        <v>278</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273</v>
      </c>
      <c r="B541" s="149" t="s">
        <v>294</v>
      </c>
      <c r="C541" s="150" t="s">
        <v>61</v>
      </c>
      <c r="D541" s="149" t="s">
        <v>278</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273</v>
      </c>
      <c r="B542" s="149" t="s">
        <v>294</v>
      </c>
      <c r="C542" s="150" t="s">
        <v>61</v>
      </c>
      <c r="D542" s="149" t="s">
        <v>278</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273</v>
      </c>
      <c r="B543" s="149" t="s">
        <v>294</v>
      </c>
      <c r="C543" s="150" t="s">
        <v>61</v>
      </c>
      <c r="D543" s="149" t="s">
        <v>278</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273</v>
      </c>
      <c r="B544" s="149" t="s">
        <v>294</v>
      </c>
      <c r="C544" s="150" t="s">
        <v>61</v>
      </c>
      <c r="D544" s="149" t="s">
        <v>278</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273</v>
      </c>
      <c r="B545" s="149" t="s">
        <v>294</v>
      </c>
      <c r="C545" s="150" t="s">
        <v>61</v>
      </c>
      <c r="D545" s="149" t="s">
        <v>278</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273</v>
      </c>
      <c r="B546" s="149" t="s">
        <v>299</v>
      </c>
      <c r="C546" s="150" t="s">
        <v>70</v>
      </c>
      <c r="D546" s="149" t="s">
        <v>278</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273</v>
      </c>
      <c r="B547" s="149" t="s">
        <v>299</v>
      </c>
      <c r="C547" s="150" t="s">
        <v>70</v>
      </c>
      <c r="D547" s="149" t="s">
        <v>278</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273</v>
      </c>
      <c r="B548" s="149" t="s">
        <v>299</v>
      </c>
      <c r="C548" s="150" t="s">
        <v>61</v>
      </c>
      <c r="D548" s="149" t="s">
        <v>278</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273</v>
      </c>
      <c r="B549" s="149" t="s">
        <v>299</v>
      </c>
      <c r="C549" s="150" t="s">
        <v>61</v>
      </c>
      <c r="D549" s="149" t="s">
        <v>278</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273</v>
      </c>
      <c r="B550" s="149" t="s">
        <v>299</v>
      </c>
      <c r="C550" s="150" t="s">
        <v>61</v>
      </c>
      <c r="D550" s="149" t="s">
        <v>278</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273</v>
      </c>
      <c r="B551" s="149" t="s">
        <v>299</v>
      </c>
      <c r="C551" s="150" t="s">
        <v>61</v>
      </c>
      <c r="D551" s="149" t="s">
        <v>278</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273</v>
      </c>
      <c r="B552" s="149" t="s">
        <v>299</v>
      </c>
      <c r="C552" s="150" t="s">
        <v>61</v>
      </c>
      <c r="D552" s="149" t="s">
        <v>278</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273</v>
      </c>
      <c r="B553" s="149" t="s">
        <v>299</v>
      </c>
      <c r="C553" s="150" t="s">
        <v>61</v>
      </c>
      <c r="D553" s="149" t="s">
        <v>278</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273</v>
      </c>
      <c r="B554" s="149" t="s">
        <v>299</v>
      </c>
      <c r="C554" s="150" t="s">
        <v>61</v>
      </c>
      <c r="D554" s="149" t="s">
        <v>278</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273</v>
      </c>
      <c r="B555" s="149" t="s">
        <v>299</v>
      </c>
      <c r="C555" s="150" t="s">
        <v>61</v>
      </c>
      <c r="D555" s="149" t="s">
        <v>278</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273</v>
      </c>
      <c r="B556" s="149" t="s">
        <v>299</v>
      </c>
      <c r="C556" s="150" t="s">
        <v>61</v>
      </c>
      <c r="D556" s="149" t="s">
        <v>278</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273</v>
      </c>
      <c r="B557" s="149" t="s">
        <v>299</v>
      </c>
      <c r="C557" s="150" t="s">
        <v>61</v>
      </c>
      <c r="D557" s="149" t="s">
        <v>278</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273</v>
      </c>
      <c r="B558" s="149" t="s">
        <v>299</v>
      </c>
      <c r="C558" s="150" t="s">
        <v>61</v>
      </c>
      <c r="D558" s="149" t="s">
        <v>278</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273</v>
      </c>
      <c r="B559" s="149" t="s">
        <v>299</v>
      </c>
      <c r="C559" s="150" t="s">
        <v>61</v>
      </c>
      <c r="D559" s="149" t="s">
        <v>278</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273</v>
      </c>
      <c r="B560" s="149" t="s">
        <v>299</v>
      </c>
      <c r="C560" s="150" t="s">
        <v>61</v>
      </c>
      <c r="D560" s="149" t="s">
        <v>278</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273</v>
      </c>
      <c r="B561" s="149" t="s">
        <v>299</v>
      </c>
      <c r="C561" s="150" t="s">
        <v>61</v>
      </c>
      <c r="D561" s="149" t="s">
        <v>278</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273</v>
      </c>
      <c r="B562" s="149" t="s">
        <v>300</v>
      </c>
      <c r="C562" s="150" t="s">
        <v>61</v>
      </c>
      <c r="D562" s="149" t="s">
        <v>278</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273</v>
      </c>
      <c r="B563" s="149" t="s">
        <v>300</v>
      </c>
      <c r="C563" s="150" t="s">
        <v>61</v>
      </c>
      <c r="D563" s="149" t="s">
        <v>278</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273</v>
      </c>
      <c r="B564" s="149" t="s">
        <v>300</v>
      </c>
      <c r="C564" s="150" t="s">
        <v>61</v>
      </c>
      <c r="D564" s="149" t="s">
        <v>278</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273</v>
      </c>
      <c r="B565" s="149" t="s">
        <v>300</v>
      </c>
      <c r="C565" s="150" t="s">
        <v>61</v>
      </c>
      <c r="D565" s="149" t="s">
        <v>278</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273</v>
      </c>
      <c r="B566" s="149" t="s">
        <v>300</v>
      </c>
      <c r="C566" s="150" t="s">
        <v>61</v>
      </c>
      <c r="D566" s="149" t="s">
        <v>278</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273</v>
      </c>
      <c r="B567" s="149" t="s">
        <v>300</v>
      </c>
      <c r="C567" s="150" t="s">
        <v>61</v>
      </c>
      <c r="D567" s="149" t="s">
        <v>278</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273</v>
      </c>
      <c r="B568" s="149" t="s">
        <v>277</v>
      </c>
      <c r="C568" s="150" t="s">
        <v>277</v>
      </c>
      <c r="D568" s="149" t="s">
        <v>278</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273</v>
      </c>
      <c r="B569" s="149" t="s">
        <v>277</v>
      </c>
      <c r="C569" s="150" t="s">
        <v>277</v>
      </c>
      <c r="D569" s="149" t="s">
        <v>278</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273</v>
      </c>
      <c r="B570" s="149" t="s">
        <v>277</v>
      </c>
      <c r="C570" s="150" t="s">
        <v>277</v>
      </c>
      <c r="D570" s="149" t="s">
        <v>278</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273</v>
      </c>
      <c r="B571" s="149" t="s">
        <v>293</v>
      </c>
      <c r="C571" s="150" t="s">
        <v>293</v>
      </c>
      <c r="D571" s="149" t="s">
        <v>278</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273</v>
      </c>
      <c r="B572" s="149" t="s">
        <v>300</v>
      </c>
      <c r="C572" s="150" t="s">
        <v>300</v>
      </c>
      <c r="D572" s="149" t="s">
        <v>278</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273</v>
      </c>
      <c r="B573" s="149" t="s">
        <v>282</v>
      </c>
      <c r="C573" s="150" t="s">
        <v>282</v>
      </c>
      <c r="D573" s="149" t="s">
        <v>278</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273</v>
      </c>
      <c r="B574" s="149" t="s">
        <v>293</v>
      </c>
      <c r="C574" s="150" t="s">
        <v>293</v>
      </c>
      <c r="D574" s="149" t="s">
        <v>278</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273</v>
      </c>
      <c r="B575" s="149" t="s">
        <v>293</v>
      </c>
      <c r="C575" s="150" t="s">
        <v>293</v>
      </c>
      <c r="D575" s="149" t="s">
        <v>278</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273</v>
      </c>
      <c r="B576" s="149" t="s">
        <v>282</v>
      </c>
      <c r="C576" s="150" t="s">
        <v>282</v>
      </c>
      <c r="D576" s="149" t="s">
        <v>278</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273</v>
      </c>
      <c r="B577" s="149" t="s">
        <v>293</v>
      </c>
      <c r="C577" s="150" t="s">
        <v>293</v>
      </c>
      <c r="D577" s="149" t="s">
        <v>278</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273</v>
      </c>
      <c r="B578" s="149" t="s">
        <v>309</v>
      </c>
      <c r="C578" s="150" t="s">
        <v>309</v>
      </c>
      <c r="D578" s="149" t="s">
        <v>278</v>
      </c>
      <c r="E578" s="149">
        <v>152162</v>
      </c>
      <c r="F578" s="149">
        <v>163520</v>
      </c>
      <c r="G578" s="149">
        <v>66053</v>
      </c>
      <c r="H578" s="151">
        <v>0</v>
      </c>
      <c r="I578" s="149" t="s">
        <v>262</v>
      </c>
      <c r="J578" s="149" t="s">
        <v>44</v>
      </c>
      <c r="K578" s="152">
        <v>45273.389791666697</v>
      </c>
      <c r="L578" s="149" t="s">
        <v>49</v>
      </c>
      <c r="M578" s="149" t="s">
        <v>48</v>
      </c>
      <c r="N578" s="153">
        <v>0</v>
      </c>
      <c r="O578" s="153">
        <v>70</v>
      </c>
      <c r="P578" s="153">
        <v>0</v>
      </c>
    </row>
    <row r="579" spans="1:16" x14ac:dyDescent="0.25">
      <c r="A579" s="149" t="s">
        <v>273</v>
      </c>
      <c r="B579" s="149" t="s">
        <v>282</v>
      </c>
      <c r="C579" s="150" t="s">
        <v>282</v>
      </c>
      <c r="D579" s="149" t="s">
        <v>278</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273</v>
      </c>
      <c r="B580" s="149" t="s">
        <v>300</v>
      </c>
      <c r="C580" s="150" t="s">
        <v>300</v>
      </c>
      <c r="D580" s="149" t="s">
        <v>278</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273</v>
      </c>
      <c r="B581" s="149" t="s">
        <v>293</v>
      </c>
      <c r="C581" s="150" t="s">
        <v>293</v>
      </c>
      <c r="D581" s="149" t="s">
        <v>278</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273</v>
      </c>
      <c r="B582" s="149" t="s">
        <v>309</v>
      </c>
      <c r="C582" s="150" t="s">
        <v>309</v>
      </c>
      <c r="D582" s="149" t="s">
        <v>278</v>
      </c>
      <c r="E582" s="149">
        <v>152166</v>
      </c>
      <c r="F582" s="149">
        <v>163524</v>
      </c>
      <c r="G582" s="149">
        <v>66058</v>
      </c>
      <c r="H582" s="151">
        <v>0</v>
      </c>
      <c r="I582" s="149" t="s">
        <v>262</v>
      </c>
      <c r="J582" s="149" t="s">
        <v>44</v>
      </c>
      <c r="K582" s="152">
        <v>45273.407789351899</v>
      </c>
      <c r="L582" s="149" t="s">
        <v>49</v>
      </c>
      <c r="M582" s="149" t="s">
        <v>48</v>
      </c>
      <c r="N582" s="153">
        <v>0</v>
      </c>
      <c r="O582" s="153">
        <v>70</v>
      </c>
      <c r="P582" s="153">
        <v>0</v>
      </c>
    </row>
    <row r="583" spans="1:16" x14ac:dyDescent="0.25">
      <c r="A583" s="149" t="s">
        <v>273</v>
      </c>
      <c r="B583" s="149" t="s">
        <v>282</v>
      </c>
      <c r="C583" s="150" t="s">
        <v>282</v>
      </c>
      <c r="D583" s="149" t="s">
        <v>278</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273</v>
      </c>
      <c r="B584" s="149" t="s">
        <v>282</v>
      </c>
      <c r="C584" s="150" t="s">
        <v>282</v>
      </c>
      <c r="D584" s="149" t="s">
        <v>278</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273</v>
      </c>
      <c r="B585" s="149" t="s">
        <v>309</v>
      </c>
      <c r="C585" s="150" t="s">
        <v>309</v>
      </c>
      <c r="D585" s="149" t="s">
        <v>278</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273</v>
      </c>
      <c r="B586" s="149" t="s">
        <v>286</v>
      </c>
      <c r="C586" s="150" t="s">
        <v>286</v>
      </c>
      <c r="D586" s="149" t="s">
        <v>278</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273</v>
      </c>
      <c r="B587" s="149" t="s">
        <v>282</v>
      </c>
      <c r="C587" s="150" t="s">
        <v>282</v>
      </c>
      <c r="D587" s="149" t="s">
        <v>278</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273</v>
      </c>
      <c r="B588" s="149" t="s">
        <v>300</v>
      </c>
      <c r="C588" s="150" t="s">
        <v>300</v>
      </c>
      <c r="D588" s="149" t="s">
        <v>278</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273</v>
      </c>
      <c r="B589" s="149" t="s">
        <v>300</v>
      </c>
      <c r="C589" s="150" t="s">
        <v>300</v>
      </c>
      <c r="D589" s="149" t="s">
        <v>278</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273</v>
      </c>
      <c r="B590" s="149" t="s">
        <v>300</v>
      </c>
      <c r="C590" s="150" t="s">
        <v>300</v>
      </c>
      <c r="D590" s="149" t="s">
        <v>278</v>
      </c>
      <c r="E590" s="149">
        <v>152177</v>
      </c>
      <c r="F590" s="149">
        <v>163539</v>
      </c>
      <c r="G590" s="149">
        <v>66065</v>
      </c>
      <c r="H590" s="151">
        <v>30071</v>
      </c>
      <c r="I590" s="149" t="s">
        <v>342</v>
      </c>
      <c r="J590" s="149" t="s">
        <v>44</v>
      </c>
      <c r="K590" s="152">
        <v>45273.427685185197</v>
      </c>
      <c r="L590" s="149" t="s">
        <v>49</v>
      </c>
      <c r="M590" s="149" t="s">
        <v>48</v>
      </c>
      <c r="N590" s="153">
        <v>0</v>
      </c>
      <c r="O590" s="153">
        <v>74.5</v>
      </c>
      <c r="P590" s="153">
        <v>0</v>
      </c>
    </row>
    <row r="591" spans="1:16" x14ac:dyDescent="0.25">
      <c r="A591" s="149" t="s">
        <v>273</v>
      </c>
      <c r="B591" s="149" t="s">
        <v>343</v>
      </c>
      <c r="C591" s="150" t="s">
        <v>343</v>
      </c>
      <c r="D591" s="149" t="s">
        <v>278</v>
      </c>
      <c r="E591" s="149">
        <v>152180</v>
      </c>
      <c r="F591" s="149">
        <v>163540</v>
      </c>
      <c r="G591" s="149">
        <v>66066</v>
      </c>
      <c r="H591" s="151">
        <v>10951</v>
      </c>
      <c r="I591" s="149" t="s">
        <v>344</v>
      </c>
      <c r="J591" s="149" t="s">
        <v>44</v>
      </c>
      <c r="K591" s="152">
        <v>45273.427685185197</v>
      </c>
      <c r="L591" s="149" t="s">
        <v>49</v>
      </c>
      <c r="M591" s="149" t="s">
        <v>48</v>
      </c>
      <c r="N591" s="153">
        <v>0</v>
      </c>
      <c r="O591" s="153">
        <v>70.099999999999994</v>
      </c>
      <c r="P591" s="153">
        <v>0</v>
      </c>
    </row>
    <row r="592" spans="1:16" x14ac:dyDescent="0.25">
      <c r="A592" s="149" t="s">
        <v>273</v>
      </c>
      <c r="B592" s="149" t="s">
        <v>309</v>
      </c>
      <c r="C592" s="150" t="s">
        <v>309</v>
      </c>
      <c r="D592" s="149" t="s">
        <v>278</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273</v>
      </c>
      <c r="B593" s="149" t="s">
        <v>293</v>
      </c>
      <c r="C593" s="150" t="s">
        <v>293</v>
      </c>
      <c r="D593" s="149" t="s">
        <v>278</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273</v>
      </c>
      <c r="B594" s="149" t="s">
        <v>293</v>
      </c>
      <c r="C594" s="150" t="s">
        <v>293</v>
      </c>
      <c r="D594" s="149" t="s">
        <v>278</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273</v>
      </c>
      <c r="B595" s="149" t="s">
        <v>282</v>
      </c>
      <c r="C595" s="150" t="s">
        <v>282</v>
      </c>
      <c r="D595" s="149" t="s">
        <v>278</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273</v>
      </c>
      <c r="B596" s="149" t="s">
        <v>297</v>
      </c>
      <c r="C596" s="150" t="s">
        <v>297</v>
      </c>
      <c r="D596" s="149" t="s">
        <v>278</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273</v>
      </c>
      <c r="B597" s="149" t="s">
        <v>297</v>
      </c>
      <c r="C597" s="150" t="s">
        <v>297</v>
      </c>
      <c r="D597" s="149" t="s">
        <v>278</v>
      </c>
      <c r="E597" s="149">
        <v>152188</v>
      </c>
      <c r="F597" s="149">
        <v>163549</v>
      </c>
      <c r="G597" s="149">
        <v>66070</v>
      </c>
      <c r="H597" s="151">
        <v>23</v>
      </c>
      <c r="I597" s="149" t="s">
        <v>270</v>
      </c>
      <c r="J597" s="149" t="s">
        <v>44</v>
      </c>
      <c r="K597" s="152">
        <v>45273.445486111101</v>
      </c>
      <c r="L597" s="149" t="s">
        <v>49</v>
      </c>
      <c r="M597" s="149" t="s">
        <v>48</v>
      </c>
      <c r="N597" s="153">
        <v>0</v>
      </c>
      <c r="O597" s="153">
        <v>74.75</v>
      </c>
      <c r="P597" s="153">
        <v>0</v>
      </c>
    </row>
    <row r="598" spans="1:16" x14ac:dyDescent="0.25">
      <c r="A598" s="149" t="s">
        <v>273</v>
      </c>
      <c r="B598" s="149" t="s">
        <v>297</v>
      </c>
      <c r="C598" s="150" t="s">
        <v>297</v>
      </c>
      <c r="D598" s="149" t="s">
        <v>278</v>
      </c>
      <c r="E598" s="149">
        <v>152188</v>
      </c>
      <c r="F598" s="149">
        <v>163550</v>
      </c>
      <c r="G598" s="149">
        <v>66070</v>
      </c>
      <c r="H598" s="151">
        <v>30071</v>
      </c>
      <c r="I598" s="149" t="s">
        <v>338</v>
      </c>
      <c r="J598" s="149" t="s">
        <v>44</v>
      </c>
      <c r="K598" s="152">
        <v>45273.445486111101</v>
      </c>
      <c r="L598" s="149" t="s">
        <v>49</v>
      </c>
      <c r="M598" s="149" t="s">
        <v>48</v>
      </c>
      <c r="N598" s="153">
        <v>0</v>
      </c>
      <c r="O598" s="153">
        <v>69.5</v>
      </c>
      <c r="P598" s="153">
        <v>0</v>
      </c>
    </row>
    <row r="599" spans="1:16" x14ac:dyDescent="0.25">
      <c r="A599" s="149" t="s">
        <v>273</v>
      </c>
      <c r="B599" s="149" t="s">
        <v>297</v>
      </c>
      <c r="C599" s="150" t="s">
        <v>297</v>
      </c>
      <c r="D599" s="149" t="s">
        <v>278</v>
      </c>
      <c r="E599" s="149">
        <v>152188</v>
      </c>
      <c r="F599" s="149">
        <v>163551</v>
      </c>
      <c r="G599" s="149">
        <v>66070</v>
      </c>
      <c r="H599" s="151">
        <v>30071</v>
      </c>
      <c r="I599" s="149" t="s">
        <v>345</v>
      </c>
      <c r="J599" s="149" t="s">
        <v>44</v>
      </c>
      <c r="K599" s="152">
        <v>45273.445486111101</v>
      </c>
      <c r="L599" s="149" t="s">
        <v>49</v>
      </c>
      <c r="M599" s="149" t="s">
        <v>48</v>
      </c>
      <c r="N599" s="153">
        <v>0</v>
      </c>
      <c r="O599" s="153">
        <v>34.75</v>
      </c>
      <c r="P599" s="153">
        <v>0</v>
      </c>
    </row>
    <row r="600" spans="1:16" x14ac:dyDescent="0.25">
      <c r="A600" s="149" t="s">
        <v>273</v>
      </c>
      <c r="B600" s="149" t="s">
        <v>309</v>
      </c>
      <c r="C600" s="150" t="s">
        <v>309</v>
      </c>
      <c r="D600" s="149" t="s">
        <v>278</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273</v>
      </c>
      <c r="B601" s="149" t="s">
        <v>298</v>
      </c>
      <c r="C601" s="150" t="s">
        <v>298</v>
      </c>
      <c r="D601" s="149" t="s">
        <v>278</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273</v>
      </c>
      <c r="B602" s="149" t="s">
        <v>300</v>
      </c>
      <c r="C602" s="150" t="s">
        <v>300</v>
      </c>
      <c r="D602" s="149" t="s">
        <v>278</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273</v>
      </c>
      <c r="B603" s="149" t="s">
        <v>293</v>
      </c>
      <c r="C603" s="150" t="s">
        <v>293</v>
      </c>
      <c r="D603" s="149" t="s">
        <v>278</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273</v>
      </c>
      <c r="B604" s="149" t="s">
        <v>282</v>
      </c>
      <c r="C604" s="150" t="s">
        <v>282</v>
      </c>
      <c r="D604" s="149" t="s">
        <v>278</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273</v>
      </c>
      <c r="B605" s="149" t="s">
        <v>309</v>
      </c>
      <c r="C605" s="150" t="s">
        <v>309</v>
      </c>
      <c r="D605" s="149" t="s">
        <v>278</v>
      </c>
      <c r="E605" s="149">
        <v>152200</v>
      </c>
      <c r="F605" s="149">
        <v>163560</v>
      </c>
      <c r="G605" s="149">
        <v>66077</v>
      </c>
      <c r="H605" s="151">
        <v>0</v>
      </c>
      <c r="I605" s="149" t="s">
        <v>262</v>
      </c>
      <c r="J605" s="149" t="s">
        <v>44</v>
      </c>
      <c r="K605" s="152">
        <v>45273.460023148102</v>
      </c>
      <c r="L605" s="149" t="s">
        <v>49</v>
      </c>
      <c r="M605" s="149" t="s">
        <v>48</v>
      </c>
      <c r="N605" s="153">
        <v>0</v>
      </c>
      <c r="O605" s="153">
        <v>70</v>
      </c>
      <c r="P605" s="153">
        <v>0</v>
      </c>
    </row>
    <row r="606" spans="1:16" x14ac:dyDescent="0.25">
      <c r="A606" s="149" t="s">
        <v>273</v>
      </c>
      <c r="B606" s="149" t="s">
        <v>297</v>
      </c>
      <c r="C606" s="150" t="s">
        <v>297</v>
      </c>
      <c r="D606" s="149" t="s">
        <v>278</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273</v>
      </c>
      <c r="B607" s="149" t="s">
        <v>282</v>
      </c>
      <c r="C607" s="150" t="s">
        <v>282</v>
      </c>
      <c r="D607" s="149" t="s">
        <v>278</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273</v>
      </c>
      <c r="B608" s="149" t="s">
        <v>300</v>
      </c>
      <c r="C608" s="150" t="s">
        <v>300</v>
      </c>
      <c r="D608" s="149" t="s">
        <v>278</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273</v>
      </c>
      <c r="B609" s="149" t="s">
        <v>300</v>
      </c>
      <c r="C609" s="150" t="s">
        <v>300</v>
      </c>
      <c r="D609" s="149" t="s">
        <v>278</v>
      </c>
      <c r="E609" s="149">
        <v>152210</v>
      </c>
      <c r="F609" s="149">
        <v>163575</v>
      </c>
      <c r="G609" s="149">
        <v>66080</v>
      </c>
      <c r="H609" s="151">
        <v>30192</v>
      </c>
      <c r="I609" s="149" t="s">
        <v>301</v>
      </c>
      <c r="J609" s="149" t="s">
        <v>44</v>
      </c>
      <c r="K609" s="152">
        <v>45273.477627314802</v>
      </c>
      <c r="L609" s="149" t="s">
        <v>49</v>
      </c>
      <c r="M609" s="149" t="s">
        <v>48</v>
      </c>
      <c r="N609" s="153">
        <v>0</v>
      </c>
      <c r="O609" s="153">
        <v>43.5</v>
      </c>
      <c r="P609" s="153">
        <v>0</v>
      </c>
    </row>
    <row r="610" spans="1:16" x14ac:dyDescent="0.25">
      <c r="A610" s="149" t="s">
        <v>273</v>
      </c>
      <c r="B610" s="149" t="s">
        <v>293</v>
      </c>
      <c r="C610" s="150" t="s">
        <v>293</v>
      </c>
      <c r="D610" s="149" t="s">
        <v>278</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273</v>
      </c>
      <c r="B611" s="149" t="s">
        <v>282</v>
      </c>
      <c r="C611" s="150" t="s">
        <v>282</v>
      </c>
      <c r="D611" s="149" t="s">
        <v>278</v>
      </c>
      <c r="E611" s="149">
        <v>152214</v>
      </c>
      <c r="F611" s="149">
        <v>163579</v>
      </c>
      <c r="G611" s="149">
        <v>66083</v>
      </c>
      <c r="H611" s="151">
        <v>0</v>
      </c>
      <c r="I611" s="149" t="s">
        <v>346</v>
      </c>
      <c r="J611" s="149" t="s">
        <v>44</v>
      </c>
      <c r="K611" s="152">
        <v>45273.486099537004</v>
      </c>
      <c r="L611" s="149" t="s">
        <v>49</v>
      </c>
      <c r="M611" s="149" t="s">
        <v>48</v>
      </c>
      <c r="N611" s="153">
        <v>10</v>
      </c>
      <c r="O611" s="153">
        <v>110</v>
      </c>
      <c r="P611" s="153">
        <v>0</v>
      </c>
    </row>
    <row r="612" spans="1:16" x14ac:dyDescent="0.25">
      <c r="A612" s="149" t="s">
        <v>273</v>
      </c>
      <c r="B612" s="149" t="s">
        <v>309</v>
      </c>
      <c r="C612" s="150" t="s">
        <v>309</v>
      </c>
      <c r="D612" s="149" t="s">
        <v>278</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273</v>
      </c>
      <c r="B613" s="149" t="s">
        <v>297</v>
      </c>
      <c r="C613" s="150" t="s">
        <v>297</v>
      </c>
      <c r="D613" s="149" t="s">
        <v>278</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273</v>
      </c>
      <c r="B614" s="149" t="s">
        <v>298</v>
      </c>
      <c r="C614" s="150" t="s">
        <v>298</v>
      </c>
      <c r="D614" s="149" t="s">
        <v>278</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273</v>
      </c>
      <c r="B615" s="149" t="s">
        <v>298</v>
      </c>
      <c r="C615" s="150" t="s">
        <v>298</v>
      </c>
      <c r="D615" s="149" t="s">
        <v>278</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273</v>
      </c>
      <c r="B616" s="149" t="s">
        <v>293</v>
      </c>
      <c r="C616" s="150" t="s">
        <v>293</v>
      </c>
      <c r="D616" s="149" t="s">
        <v>278</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273</v>
      </c>
      <c r="B617" s="149" t="s">
        <v>282</v>
      </c>
      <c r="C617" s="150" t="s">
        <v>282</v>
      </c>
      <c r="D617" s="149" t="s">
        <v>278</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273</v>
      </c>
      <c r="B618" s="149" t="s">
        <v>282</v>
      </c>
      <c r="C618" s="150" t="s">
        <v>282</v>
      </c>
      <c r="D618" s="149" t="s">
        <v>278</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273</v>
      </c>
      <c r="B619" s="149" t="s">
        <v>286</v>
      </c>
      <c r="C619" s="150" t="s">
        <v>286</v>
      </c>
      <c r="D619" s="149" t="s">
        <v>278</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273</v>
      </c>
      <c r="B620" s="149" t="s">
        <v>309</v>
      </c>
      <c r="C620" s="150" t="s">
        <v>309</v>
      </c>
      <c r="D620" s="149" t="s">
        <v>278</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273</v>
      </c>
      <c r="B621" s="149" t="s">
        <v>282</v>
      </c>
      <c r="C621" s="150" t="s">
        <v>282</v>
      </c>
      <c r="D621" s="149" t="s">
        <v>278</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273</v>
      </c>
      <c r="B622" s="149" t="s">
        <v>309</v>
      </c>
      <c r="C622" s="150" t="s">
        <v>309</v>
      </c>
      <c r="D622" s="149" t="s">
        <v>278</v>
      </c>
      <c r="E622" s="149">
        <v>152232</v>
      </c>
      <c r="F622" s="149">
        <v>163597</v>
      </c>
      <c r="G622" s="149">
        <v>66095</v>
      </c>
      <c r="H622" s="151">
        <v>0</v>
      </c>
      <c r="I622" s="149" t="s">
        <v>262</v>
      </c>
      <c r="J622" s="149" t="s">
        <v>44</v>
      </c>
      <c r="K622" s="152">
        <v>45273.508680555598</v>
      </c>
      <c r="L622" s="149" t="s">
        <v>49</v>
      </c>
      <c r="M622" s="149" t="s">
        <v>48</v>
      </c>
      <c r="N622" s="153">
        <v>0</v>
      </c>
      <c r="O622" s="153">
        <v>70</v>
      </c>
      <c r="P622" s="153">
        <v>0</v>
      </c>
    </row>
    <row r="623" spans="1:16" x14ac:dyDescent="0.25">
      <c r="A623" s="149" t="s">
        <v>273</v>
      </c>
      <c r="B623" s="149" t="s">
        <v>300</v>
      </c>
      <c r="C623" s="150" t="s">
        <v>300</v>
      </c>
      <c r="D623" s="149" t="s">
        <v>278</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273</v>
      </c>
      <c r="B624" s="149" t="s">
        <v>298</v>
      </c>
      <c r="C624" s="150" t="s">
        <v>298</v>
      </c>
      <c r="D624" s="149" t="s">
        <v>278</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273</v>
      </c>
      <c r="B625" s="149" t="s">
        <v>297</v>
      </c>
      <c r="C625" s="150" t="s">
        <v>297</v>
      </c>
      <c r="D625" s="149" t="s">
        <v>278</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273</v>
      </c>
      <c r="B626" s="149" t="s">
        <v>293</v>
      </c>
      <c r="C626" s="150" t="s">
        <v>293</v>
      </c>
      <c r="D626" s="149" t="s">
        <v>278</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273</v>
      </c>
      <c r="B627" s="149" t="s">
        <v>293</v>
      </c>
      <c r="C627" s="150" t="s">
        <v>293</v>
      </c>
      <c r="D627" s="149" t="s">
        <v>278</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273</v>
      </c>
      <c r="B628" s="149" t="s">
        <v>293</v>
      </c>
      <c r="C628" s="150" t="s">
        <v>293</v>
      </c>
      <c r="D628" s="149" t="s">
        <v>278</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273</v>
      </c>
      <c r="B629" s="149" t="s">
        <v>298</v>
      </c>
      <c r="C629" s="150" t="s">
        <v>298</v>
      </c>
      <c r="D629" s="149" t="s">
        <v>278</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273</v>
      </c>
      <c r="B630" s="149" t="s">
        <v>286</v>
      </c>
      <c r="C630" s="150" t="s">
        <v>286</v>
      </c>
      <c r="D630" s="149" t="s">
        <v>278</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273</v>
      </c>
      <c r="B631" s="149" t="s">
        <v>287</v>
      </c>
      <c r="C631" s="150" t="s">
        <v>287</v>
      </c>
      <c r="D631" s="149" t="s">
        <v>278</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273</v>
      </c>
      <c r="B632" s="149" t="s">
        <v>299</v>
      </c>
      <c r="C632" s="150" t="s">
        <v>299</v>
      </c>
      <c r="D632" s="149" t="s">
        <v>278</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273</v>
      </c>
      <c r="B633" s="149" t="s">
        <v>293</v>
      </c>
      <c r="C633" s="150" t="s">
        <v>293</v>
      </c>
      <c r="D633" s="149" t="s">
        <v>278</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273</v>
      </c>
      <c r="B634" s="149" t="s">
        <v>309</v>
      </c>
      <c r="C634" s="150" t="s">
        <v>309</v>
      </c>
      <c r="D634" s="149" t="s">
        <v>278</v>
      </c>
      <c r="E634" s="149">
        <v>152267</v>
      </c>
      <c r="F634" s="149">
        <v>163634</v>
      </c>
      <c r="G634" s="149">
        <v>66108</v>
      </c>
      <c r="H634" s="151">
        <v>0</v>
      </c>
      <c r="I634" s="149" t="s">
        <v>262</v>
      </c>
      <c r="J634" s="149" t="s">
        <v>44</v>
      </c>
      <c r="K634" s="152">
        <v>45273.569560185198</v>
      </c>
      <c r="L634" s="149" t="s">
        <v>49</v>
      </c>
      <c r="M634" s="149" t="s">
        <v>48</v>
      </c>
      <c r="N634" s="153">
        <v>0</v>
      </c>
      <c r="O634" s="153">
        <v>68</v>
      </c>
      <c r="P634" s="153">
        <v>0</v>
      </c>
    </row>
    <row r="635" spans="1:16" x14ac:dyDescent="0.25">
      <c r="A635" s="149" t="s">
        <v>273</v>
      </c>
      <c r="B635" s="149" t="s">
        <v>299</v>
      </c>
      <c r="C635" s="150" t="s">
        <v>299</v>
      </c>
      <c r="D635" s="149" t="s">
        <v>278</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273</v>
      </c>
      <c r="B636" s="149" t="s">
        <v>293</v>
      </c>
      <c r="C636" s="150" t="s">
        <v>293</v>
      </c>
      <c r="D636" s="149" t="s">
        <v>278</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273</v>
      </c>
      <c r="B637" s="149" t="s">
        <v>287</v>
      </c>
      <c r="C637" s="150" t="s">
        <v>287</v>
      </c>
      <c r="D637" s="149" t="s">
        <v>278</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273</v>
      </c>
      <c r="B638" s="149" t="s">
        <v>309</v>
      </c>
      <c r="C638" s="150" t="s">
        <v>309</v>
      </c>
      <c r="D638" s="149" t="s">
        <v>278</v>
      </c>
      <c r="E638" s="149">
        <v>152273</v>
      </c>
      <c r="F638" s="149">
        <v>163641</v>
      </c>
      <c r="G638" s="149">
        <v>66112</v>
      </c>
      <c r="H638" s="151">
        <v>0</v>
      </c>
      <c r="I638" s="149" t="s">
        <v>262</v>
      </c>
      <c r="J638" s="149" t="s">
        <v>44</v>
      </c>
      <c r="K638" s="152">
        <v>45273.582673611098</v>
      </c>
      <c r="L638" s="149" t="s">
        <v>49</v>
      </c>
      <c r="M638" s="149" t="s">
        <v>48</v>
      </c>
      <c r="N638" s="153">
        <v>0</v>
      </c>
      <c r="O638" s="153">
        <v>15</v>
      </c>
      <c r="P638" s="153">
        <v>0</v>
      </c>
    </row>
    <row r="639" spans="1:16" x14ac:dyDescent="0.25">
      <c r="A639" s="149" t="s">
        <v>273</v>
      </c>
      <c r="B639" s="149" t="s">
        <v>297</v>
      </c>
      <c r="C639" s="150" t="s">
        <v>297</v>
      </c>
      <c r="D639" s="149" t="s">
        <v>278</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273</v>
      </c>
      <c r="B640" s="149" t="s">
        <v>287</v>
      </c>
      <c r="C640" s="150" t="s">
        <v>287</v>
      </c>
      <c r="D640" s="149" t="s">
        <v>278</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273</v>
      </c>
      <c r="B641" s="149" t="s">
        <v>286</v>
      </c>
      <c r="C641" s="150" t="s">
        <v>286</v>
      </c>
      <c r="D641" s="149" t="s">
        <v>278</v>
      </c>
      <c r="E641" s="149">
        <v>149326</v>
      </c>
      <c r="F641" s="149">
        <v>160675</v>
      </c>
      <c r="G641" s="149">
        <v>66115</v>
      </c>
      <c r="H641" s="151">
        <v>0</v>
      </c>
      <c r="I641" s="149" t="s">
        <v>347</v>
      </c>
      <c r="J641" s="149" t="s">
        <v>44</v>
      </c>
      <c r="K641" s="152">
        <v>45273.584699074097</v>
      </c>
      <c r="L641" s="149" t="s">
        <v>49</v>
      </c>
      <c r="M641" s="149" t="s">
        <v>48</v>
      </c>
      <c r="N641" s="153">
        <v>0</v>
      </c>
      <c r="O641" s="153">
        <v>224.5</v>
      </c>
      <c r="P641" s="153">
        <v>0</v>
      </c>
    </row>
    <row r="642" spans="1:16" x14ac:dyDescent="0.25">
      <c r="A642" s="149" t="s">
        <v>273</v>
      </c>
      <c r="B642" s="149" t="s">
        <v>293</v>
      </c>
      <c r="C642" s="150" t="s">
        <v>293</v>
      </c>
      <c r="D642" s="149" t="s">
        <v>278</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273</v>
      </c>
      <c r="B643" s="149" t="s">
        <v>343</v>
      </c>
      <c r="C643" s="150" t="s">
        <v>343</v>
      </c>
      <c r="D643" s="149" t="s">
        <v>278</v>
      </c>
      <c r="E643" s="149">
        <v>152280</v>
      </c>
      <c r="F643" s="149">
        <v>163646</v>
      </c>
      <c r="G643" s="149">
        <v>66117</v>
      </c>
      <c r="H643" s="151">
        <v>10951</v>
      </c>
      <c r="I643" s="149" t="s">
        <v>344</v>
      </c>
      <c r="J643" s="149" t="s">
        <v>44</v>
      </c>
      <c r="K643" s="152">
        <v>45273.592303240701</v>
      </c>
      <c r="L643" s="149" t="s">
        <v>49</v>
      </c>
      <c r="M643" s="149" t="s">
        <v>48</v>
      </c>
      <c r="N643" s="153">
        <v>0</v>
      </c>
      <c r="O643" s="153">
        <v>70.099999999999994</v>
      </c>
      <c r="P643" s="153">
        <v>0</v>
      </c>
    </row>
    <row r="644" spans="1:16" x14ac:dyDescent="0.25">
      <c r="A644" s="149" t="s">
        <v>273</v>
      </c>
      <c r="B644" s="149" t="s">
        <v>297</v>
      </c>
      <c r="C644" s="150" t="s">
        <v>297</v>
      </c>
      <c r="D644" s="149" t="s">
        <v>278</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273</v>
      </c>
      <c r="B645" s="149" t="s">
        <v>299</v>
      </c>
      <c r="C645" s="150" t="s">
        <v>299</v>
      </c>
      <c r="D645" s="149" t="s">
        <v>278</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273</v>
      </c>
      <c r="B646" s="149" t="s">
        <v>309</v>
      </c>
      <c r="C646" s="150" t="s">
        <v>309</v>
      </c>
      <c r="D646" s="149" t="s">
        <v>278</v>
      </c>
      <c r="E646" s="149">
        <v>152283</v>
      </c>
      <c r="F646" s="149">
        <v>163649</v>
      </c>
      <c r="G646" s="149">
        <v>66120</v>
      </c>
      <c r="H646" s="151">
        <v>0</v>
      </c>
      <c r="I646" s="149" t="s">
        <v>262</v>
      </c>
      <c r="J646" s="149" t="s">
        <v>44</v>
      </c>
      <c r="K646" s="152">
        <v>45273.596736111103</v>
      </c>
      <c r="L646" s="149" t="s">
        <v>49</v>
      </c>
      <c r="M646" s="149" t="s">
        <v>48</v>
      </c>
      <c r="N646" s="153">
        <v>0</v>
      </c>
      <c r="O646" s="153">
        <v>70</v>
      </c>
      <c r="P646" s="153">
        <v>0</v>
      </c>
    </row>
    <row r="647" spans="1:16" x14ac:dyDescent="0.25">
      <c r="A647" s="149" t="s">
        <v>273</v>
      </c>
      <c r="B647" s="149" t="s">
        <v>299</v>
      </c>
      <c r="C647" s="150" t="s">
        <v>299</v>
      </c>
      <c r="D647" s="149" t="s">
        <v>278</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273</v>
      </c>
      <c r="B648" s="149" t="s">
        <v>309</v>
      </c>
      <c r="C648" s="150" t="s">
        <v>309</v>
      </c>
      <c r="D648" s="149" t="s">
        <v>278</v>
      </c>
      <c r="E648" s="149">
        <v>152291</v>
      </c>
      <c r="F648" s="149">
        <v>163655</v>
      </c>
      <c r="G648" s="149">
        <v>66122</v>
      </c>
      <c r="H648" s="151">
        <v>0</v>
      </c>
      <c r="I648" s="149" t="s">
        <v>262</v>
      </c>
      <c r="J648" s="149" t="s">
        <v>44</v>
      </c>
      <c r="K648" s="152">
        <v>45273.611157407402</v>
      </c>
      <c r="L648" s="149" t="s">
        <v>49</v>
      </c>
      <c r="M648" s="149" t="s">
        <v>48</v>
      </c>
      <c r="N648" s="153">
        <v>0</v>
      </c>
      <c r="O648" s="153">
        <v>70</v>
      </c>
      <c r="P648" s="153">
        <v>0</v>
      </c>
    </row>
    <row r="649" spans="1:16" x14ac:dyDescent="0.25">
      <c r="A649" s="149" t="s">
        <v>273</v>
      </c>
      <c r="B649" s="149" t="s">
        <v>293</v>
      </c>
      <c r="C649" s="150" t="s">
        <v>293</v>
      </c>
      <c r="D649" s="149" t="s">
        <v>278</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273</v>
      </c>
      <c r="B650" s="149" t="s">
        <v>293</v>
      </c>
      <c r="C650" s="150" t="s">
        <v>293</v>
      </c>
      <c r="D650" s="149" t="s">
        <v>278</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273</v>
      </c>
      <c r="B651" s="149" t="s">
        <v>282</v>
      </c>
      <c r="C651" s="150" t="s">
        <v>282</v>
      </c>
      <c r="D651" s="149" t="s">
        <v>278</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273</v>
      </c>
      <c r="B652" s="149" t="s">
        <v>343</v>
      </c>
      <c r="C652" s="150" t="s">
        <v>343</v>
      </c>
      <c r="D652" s="149" t="s">
        <v>278</v>
      </c>
      <c r="E652" s="149">
        <v>152304</v>
      </c>
      <c r="F652" s="149">
        <v>163662</v>
      </c>
      <c r="G652" s="149">
        <v>66127</v>
      </c>
      <c r="H652" s="151">
        <v>10951</v>
      </c>
      <c r="I652" s="149" t="s">
        <v>344</v>
      </c>
      <c r="J652" s="149" t="s">
        <v>44</v>
      </c>
      <c r="K652" s="152">
        <v>45273.622627314799</v>
      </c>
      <c r="L652" s="149" t="s">
        <v>49</v>
      </c>
      <c r="M652" s="149" t="s">
        <v>48</v>
      </c>
      <c r="N652" s="153">
        <v>0</v>
      </c>
      <c r="O652" s="153">
        <v>70.099999999999994</v>
      </c>
      <c r="P652" s="153">
        <v>0</v>
      </c>
    </row>
    <row r="653" spans="1:16" x14ac:dyDescent="0.25">
      <c r="A653" s="149" t="s">
        <v>273</v>
      </c>
      <c r="B653" s="149" t="s">
        <v>299</v>
      </c>
      <c r="C653" s="150" t="s">
        <v>299</v>
      </c>
      <c r="D653" s="149" t="s">
        <v>278</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273</v>
      </c>
      <c r="B654" s="149" t="s">
        <v>287</v>
      </c>
      <c r="C654" s="150" t="s">
        <v>287</v>
      </c>
      <c r="D654" s="149" t="s">
        <v>278</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273</v>
      </c>
      <c r="B655" s="149" t="s">
        <v>286</v>
      </c>
      <c r="C655" s="150" t="s">
        <v>286</v>
      </c>
      <c r="D655" s="149" t="s">
        <v>278</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273</v>
      </c>
      <c r="B656" s="149" t="s">
        <v>277</v>
      </c>
      <c r="C656" s="150" t="s">
        <v>277</v>
      </c>
      <c r="D656" s="149" t="s">
        <v>278</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273</v>
      </c>
      <c r="B657" s="149" t="s">
        <v>299</v>
      </c>
      <c r="C657" s="150" t="s">
        <v>299</v>
      </c>
      <c r="D657" s="149" t="s">
        <v>278</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273</v>
      </c>
      <c r="B658" s="149" t="s">
        <v>297</v>
      </c>
      <c r="C658" s="150" t="s">
        <v>297</v>
      </c>
      <c r="D658" s="149" t="s">
        <v>278</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273</v>
      </c>
      <c r="B659" s="149" t="s">
        <v>277</v>
      </c>
      <c r="C659" s="150" t="s">
        <v>277</v>
      </c>
      <c r="D659" s="149" t="s">
        <v>278</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273</v>
      </c>
      <c r="B660" s="149" t="s">
        <v>293</v>
      </c>
      <c r="C660" s="150" t="s">
        <v>293</v>
      </c>
      <c r="D660" s="149" t="s">
        <v>278</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273</v>
      </c>
      <c r="B661" s="149" t="s">
        <v>282</v>
      </c>
      <c r="C661" s="150" t="s">
        <v>282</v>
      </c>
      <c r="D661" s="149" t="s">
        <v>278</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273</v>
      </c>
      <c r="B662" s="149" t="s">
        <v>299</v>
      </c>
      <c r="C662" s="150" t="s">
        <v>299</v>
      </c>
      <c r="D662" s="149" t="s">
        <v>278</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273</v>
      </c>
      <c r="B663" s="149" t="s">
        <v>309</v>
      </c>
      <c r="C663" s="150" t="s">
        <v>309</v>
      </c>
      <c r="D663" s="149" t="s">
        <v>278</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273</v>
      </c>
      <c r="B664" s="149" t="s">
        <v>287</v>
      </c>
      <c r="C664" s="150" t="s">
        <v>287</v>
      </c>
      <c r="D664" s="149" t="s">
        <v>278</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273</v>
      </c>
      <c r="B665" s="149" t="s">
        <v>299</v>
      </c>
      <c r="C665" s="150" t="s">
        <v>299</v>
      </c>
      <c r="D665" s="149" t="s">
        <v>278</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273</v>
      </c>
      <c r="B666" s="149" t="s">
        <v>277</v>
      </c>
      <c r="C666" s="150" t="s">
        <v>277</v>
      </c>
      <c r="D666" s="149" t="s">
        <v>278</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273</v>
      </c>
      <c r="B667" s="149" t="s">
        <v>282</v>
      </c>
      <c r="C667" s="150" t="s">
        <v>282</v>
      </c>
      <c r="D667" s="149" t="s">
        <v>278</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273</v>
      </c>
      <c r="B668" s="149" t="s">
        <v>309</v>
      </c>
      <c r="C668" s="150" t="s">
        <v>309</v>
      </c>
      <c r="D668" s="149" t="s">
        <v>278</v>
      </c>
      <c r="E668" s="149">
        <v>152331</v>
      </c>
      <c r="F668" s="149">
        <v>163686</v>
      </c>
      <c r="G668" s="149">
        <v>66144</v>
      </c>
      <c r="H668" s="151">
        <v>0</v>
      </c>
      <c r="I668" s="149" t="s">
        <v>262</v>
      </c>
      <c r="J668" s="149" t="s">
        <v>44</v>
      </c>
      <c r="K668" s="152">
        <v>45273.653784722199</v>
      </c>
      <c r="L668" s="149" t="s">
        <v>49</v>
      </c>
      <c r="M668" s="149" t="s">
        <v>48</v>
      </c>
      <c r="N668" s="153">
        <v>0</v>
      </c>
      <c r="O668" s="153">
        <v>70</v>
      </c>
      <c r="P668" s="153">
        <v>0</v>
      </c>
    </row>
    <row r="669" spans="1:16" x14ac:dyDescent="0.25">
      <c r="A669" s="149" t="s">
        <v>273</v>
      </c>
      <c r="B669" s="149" t="s">
        <v>299</v>
      </c>
      <c r="C669" s="150" t="s">
        <v>299</v>
      </c>
      <c r="D669" s="149" t="s">
        <v>278</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273</v>
      </c>
      <c r="B670" s="149" t="s">
        <v>297</v>
      </c>
      <c r="C670" s="150" t="s">
        <v>297</v>
      </c>
      <c r="D670" s="149" t="s">
        <v>278</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273</v>
      </c>
      <c r="B671" s="149" t="s">
        <v>287</v>
      </c>
      <c r="C671" s="150" t="s">
        <v>287</v>
      </c>
      <c r="D671" s="149" t="s">
        <v>278</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273</v>
      </c>
      <c r="B672" s="149" t="s">
        <v>277</v>
      </c>
      <c r="C672" s="150" t="s">
        <v>277</v>
      </c>
      <c r="D672" s="149" t="s">
        <v>278</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273</v>
      </c>
      <c r="B673" s="149" t="s">
        <v>309</v>
      </c>
      <c r="C673" s="150" t="s">
        <v>309</v>
      </c>
      <c r="D673" s="149" t="s">
        <v>278</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273</v>
      </c>
      <c r="B674" s="149" t="s">
        <v>282</v>
      </c>
      <c r="C674" s="150" t="s">
        <v>282</v>
      </c>
      <c r="D674" s="149" t="s">
        <v>278</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273</v>
      </c>
      <c r="B675" s="149" t="s">
        <v>297</v>
      </c>
      <c r="C675" s="150" t="s">
        <v>297</v>
      </c>
      <c r="D675" s="149" t="s">
        <v>278</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273</v>
      </c>
      <c r="B676" s="149" t="s">
        <v>286</v>
      </c>
      <c r="C676" s="150" t="s">
        <v>286</v>
      </c>
      <c r="D676" s="149" t="s">
        <v>278</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273</v>
      </c>
      <c r="B677" s="149" t="s">
        <v>297</v>
      </c>
      <c r="C677" s="150" t="s">
        <v>297</v>
      </c>
      <c r="D677" s="149" t="s">
        <v>278</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273</v>
      </c>
      <c r="B678" s="149" t="s">
        <v>277</v>
      </c>
      <c r="C678" s="150" t="s">
        <v>277</v>
      </c>
      <c r="D678" s="149" t="s">
        <v>278</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273</v>
      </c>
      <c r="B679" s="149" t="s">
        <v>287</v>
      </c>
      <c r="C679" s="150" t="s">
        <v>287</v>
      </c>
      <c r="D679" s="149" t="s">
        <v>278</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273</v>
      </c>
      <c r="B680" s="149" t="s">
        <v>309</v>
      </c>
      <c r="C680" s="150" t="s">
        <v>309</v>
      </c>
      <c r="D680" s="149" t="s">
        <v>278</v>
      </c>
      <c r="E680" s="149">
        <v>152351</v>
      </c>
      <c r="F680" s="149">
        <v>163707</v>
      </c>
      <c r="G680" s="149">
        <v>66156</v>
      </c>
      <c r="H680" s="151">
        <v>0</v>
      </c>
      <c r="I680" s="149" t="s">
        <v>262</v>
      </c>
      <c r="J680" s="149" t="s">
        <v>44</v>
      </c>
      <c r="K680" s="152">
        <v>45273.687662037002</v>
      </c>
      <c r="L680" s="149" t="s">
        <v>49</v>
      </c>
      <c r="M680" s="149" t="s">
        <v>48</v>
      </c>
      <c r="N680" s="153">
        <v>0</v>
      </c>
      <c r="O680" s="153">
        <v>70</v>
      </c>
      <c r="P680" s="153">
        <v>0</v>
      </c>
    </row>
    <row r="681" spans="1:16" x14ac:dyDescent="0.25">
      <c r="A681" s="149" t="s">
        <v>273</v>
      </c>
      <c r="B681" s="149" t="s">
        <v>277</v>
      </c>
      <c r="C681" s="150" t="s">
        <v>277</v>
      </c>
      <c r="D681" s="149" t="s">
        <v>278</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273</v>
      </c>
      <c r="B682" s="149" t="s">
        <v>297</v>
      </c>
      <c r="C682" s="150" t="s">
        <v>297</v>
      </c>
      <c r="D682" s="149" t="s">
        <v>278</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273</v>
      </c>
      <c r="B683" s="149" t="s">
        <v>343</v>
      </c>
      <c r="C683" s="150" t="s">
        <v>343</v>
      </c>
      <c r="D683" s="149" t="s">
        <v>278</v>
      </c>
      <c r="E683" s="149">
        <v>152361</v>
      </c>
      <c r="F683" s="149">
        <v>163713</v>
      </c>
      <c r="G683" s="149">
        <v>66159</v>
      </c>
      <c r="H683" s="151">
        <v>10951</v>
      </c>
      <c r="I683" s="149" t="s">
        <v>344</v>
      </c>
      <c r="J683" s="149" t="s">
        <v>44</v>
      </c>
      <c r="K683" s="152">
        <v>45273.7008333333</v>
      </c>
      <c r="L683" s="149" t="s">
        <v>49</v>
      </c>
      <c r="M683" s="149" t="s">
        <v>48</v>
      </c>
      <c r="N683" s="153">
        <v>0</v>
      </c>
      <c r="O683" s="153">
        <v>70.099999999999994</v>
      </c>
      <c r="P683" s="153">
        <v>0</v>
      </c>
    </row>
    <row r="684" spans="1:16" x14ac:dyDescent="0.25">
      <c r="A684" s="149" t="s">
        <v>273</v>
      </c>
      <c r="B684" s="149" t="s">
        <v>277</v>
      </c>
      <c r="C684" s="150" t="s">
        <v>277</v>
      </c>
      <c r="D684" s="149" t="s">
        <v>278</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273</v>
      </c>
      <c r="B685" s="149" t="s">
        <v>282</v>
      </c>
      <c r="C685" s="150" t="s">
        <v>282</v>
      </c>
      <c r="D685" s="149" t="s">
        <v>278</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273</v>
      </c>
      <c r="B686" s="149" t="s">
        <v>299</v>
      </c>
      <c r="C686" s="150" t="s">
        <v>299</v>
      </c>
      <c r="D686" s="149" t="s">
        <v>278</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273</v>
      </c>
      <c r="B687" s="149" t="s">
        <v>299</v>
      </c>
      <c r="C687" s="150" t="s">
        <v>299</v>
      </c>
      <c r="D687" s="149" t="s">
        <v>278</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273</v>
      </c>
      <c r="B688" s="149" t="s">
        <v>282</v>
      </c>
      <c r="C688" s="150" t="s">
        <v>282</v>
      </c>
      <c r="D688" s="149" t="s">
        <v>278</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273</v>
      </c>
      <c r="B689" s="149" t="s">
        <v>277</v>
      </c>
      <c r="C689" s="150" t="s">
        <v>277</v>
      </c>
      <c r="D689" s="149" t="s">
        <v>278</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273</v>
      </c>
      <c r="B690" s="149" t="s">
        <v>277</v>
      </c>
      <c r="C690" s="150" t="s">
        <v>277</v>
      </c>
      <c r="D690" s="149" t="s">
        <v>278</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273</v>
      </c>
      <c r="B691" s="149" t="s">
        <v>299</v>
      </c>
      <c r="C691" s="150" t="s">
        <v>299</v>
      </c>
      <c r="D691" s="149" t="s">
        <v>278</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273</v>
      </c>
      <c r="B692" s="149" t="s">
        <v>277</v>
      </c>
      <c r="C692" s="150" t="s">
        <v>277</v>
      </c>
      <c r="D692" s="149" t="s">
        <v>278</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273</v>
      </c>
      <c r="B693" s="149" t="s">
        <v>277</v>
      </c>
      <c r="C693" s="150" t="s">
        <v>277</v>
      </c>
      <c r="D693" s="149" t="s">
        <v>278</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273</v>
      </c>
      <c r="B694" s="149" t="s">
        <v>277</v>
      </c>
      <c r="C694" s="150" t="s">
        <v>277</v>
      </c>
      <c r="D694" s="149" t="s">
        <v>278</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273</v>
      </c>
      <c r="B695" s="149" t="s">
        <v>277</v>
      </c>
      <c r="C695" s="150" t="s">
        <v>277</v>
      </c>
      <c r="D695" s="149" t="s">
        <v>278</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273</v>
      </c>
      <c r="B696" s="149" t="s">
        <v>282</v>
      </c>
      <c r="C696" s="150" t="s">
        <v>61</v>
      </c>
      <c r="D696" s="149" t="s">
        <v>278</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273</v>
      </c>
      <c r="B697" s="149" t="s">
        <v>282</v>
      </c>
      <c r="C697" s="150" t="s">
        <v>61</v>
      </c>
      <c r="D697" s="149" t="s">
        <v>278</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273</v>
      </c>
      <c r="B698" s="149" t="s">
        <v>282</v>
      </c>
      <c r="C698" s="150" t="s">
        <v>61</v>
      </c>
      <c r="D698" s="149" t="s">
        <v>278</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273</v>
      </c>
      <c r="B699" s="149" t="s">
        <v>282</v>
      </c>
      <c r="C699" s="150" t="s">
        <v>61</v>
      </c>
      <c r="D699" s="149" t="s">
        <v>278</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273</v>
      </c>
      <c r="B700" s="149" t="s">
        <v>282</v>
      </c>
      <c r="C700" s="150" t="s">
        <v>61</v>
      </c>
      <c r="D700" s="149" t="s">
        <v>278</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273</v>
      </c>
      <c r="B701" s="149" t="s">
        <v>282</v>
      </c>
      <c r="C701" s="150" t="s">
        <v>61</v>
      </c>
      <c r="D701" s="149" t="s">
        <v>278</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273</v>
      </c>
      <c r="B702" s="149" t="s">
        <v>282</v>
      </c>
      <c r="C702" s="150" t="s">
        <v>61</v>
      </c>
      <c r="D702" s="149" t="s">
        <v>278</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273</v>
      </c>
      <c r="B703" s="149" t="s">
        <v>343</v>
      </c>
      <c r="C703" s="150" t="s">
        <v>61</v>
      </c>
      <c r="D703" s="149" t="s">
        <v>278</v>
      </c>
      <c r="E703" s="149">
        <v>152227</v>
      </c>
      <c r="F703" s="149">
        <v>163592</v>
      </c>
      <c r="G703" s="149">
        <v>66173</v>
      </c>
      <c r="H703" s="151">
        <v>10951</v>
      </c>
      <c r="I703" s="149" t="s">
        <v>344</v>
      </c>
      <c r="J703" s="149" t="s">
        <v>44</v>
      </c>
      <c r="K703" s="152">
        <v>45274.346400463</v>
      </c>
      <c r="L703" s="149" t="s">
        <v>43</v>
      </c>
      <c r="M703" s="149" t="s">
        <v>59</v>
      </c>
      <c r="N703" s="153">
        <v>0</v>
      </c>
      <c r="O703" s="153">
        <v>58.3</v>
      </c>
      <c r="P703" s="153">
        <v>0</v>
      </c>
    </row>
    <row r="704" spans="1:16" ht="23.25" x14ac:dyDescent="0.25">
      <c r="A704" s="149" t="s">
        <v>273</v>
      </c>
      <c r="B704" s="149" t="s">
        <v>282</v>
      </c>
      <c r="C704" s="150" t="s">
        <v>70</v>
      </c>
      <c r="D704" s="149" t="s">
        <v>278</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273</v>
      </c>
      <c r="B705" s="149" t="s">
        <v>286</v>
      </c>
      <c r="C705" s="150" t="s">
        <v>61</v>
      </c>
      <c r="D705" s="149" t="s">
        <v>278</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273</v>
      </c>
      <c r="B706" s="149" t="s">
        <v>286</v>
      </c>
      <c r="C706" s="150" t="s">
        <v>61</v>
      </c>
      <c r="D706" s="149" t="s">
        <v>278</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273</v>
      </c>
      <c r="B707" s="149" t="s">
        <v>293</v>
      </c>
      <c r="C707" s="150" t="s">
        <v>61</v>
      </c>
      <c r="D707" s="149" t="s">
        <v>278</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273</v>
      </c>
      <c r="B708" s="149" t="s">
        <v>293</v>
      </c>
      <c r="C708" s="150" t="s">
        <v>61</v>
      </c>
      <c r="D708" s="149" t="s">
        <v>278</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273</v>
      </c>
      <c r="B709" s="149" t="s">
        <v>293</v>
      </c>
      <c r="C709" s="150" t="s">
        <v>61</v>
      </c>
      <c r="D709" s="149" t="s">
        <v>278</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273</v>
      </c>
      <c r="B710" s="149" t="s">
        <v>293</v>
      </c>
      <c r="C710" s="150" t="s">
        <v>61</v>
      </c>
      <c r="D710" s="149" t="s">
        <v>278</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273</v>
      </c>
      <c r="B711" s="149" t="s">
        <v>293</v>
      </c>
      <c r="C711" s="150" t="s">
        <v>61</v>
      </c>
      <c r="D711" s="149" t="s">
        <v>278</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273</v>
      </c>
      <c r="B712" s="149" t="s">
        <v>293</v>
      </c>
      <c r="C712" s="150" t="s">
        <v>61</v>
      </c>
      <c r="D712" s="149" t="s">
        <v>278</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273</v>
      </c>
      <c r="B713" s="149" t="s">
        <v>294</v>
      </c>
      <c r="C713" s="150" t="s">
        <v>61</v>
      </c>
      <c r="D713" s="149" t="s">
        <v>278</v>
      </c>
      <c r="E713" s="149">
        <v>152074</v>
      </c>
      <c r="F713" s="149">
        <v>163415</v>
      </c>
      <c r="G713" s="149">
        <v>66176</v>
      </c>
      <c r="H713" s="151">
        <v>23</v>
      </c>
      <c r="I713" s="149" t="s">
        <v>269</v>
      </c>
      <c r="J713" s="149" t="s">
        <v>44</v>
      </c>
      <c r="K713" s="152">
        <v>45274.346400463</v>
      </c>
      <c r="L713" s="149" t="s">
        <v>43</v>
      </c>
      <c r="M713" s="149" t="s">
        <v>59</v>
      </c>
      <c r="N713" s="153">
        <v>0</v>
      </c>
      <c r="O713" s="153">
        <v>41.4</v>
      </c>
      <c r="P713" s="153">
        <v>0</v>
      </c>
    </row>
    <row r="714" spans="1:16" x14ac:dyDescent="0.25">
      <c r="A714" s="149" t="s">
        <v>273</v>
      </c>
      <c r="B714" s="149" t="s">
        <v>294</v>
      </c>
      <c r="C714" s="150" t="s">
        <v>61</v>
      </c>
      <c r="D714" s="149" t="s">
        <v>278</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273</v>
      </c>
      <c r="B715" s="149" t="s">
        <v>294</v>
      </c>
      <c r="C715" s="150" t="s">
        <v>61</v>
      </c>
      <c r="D715" s="149" t="s">
        <v>278</v>
      </c>
      <c r="E715" s="149">
        <v>152074</v>
      </c>
      <c r="F715" s="149">
        <v>163417</v>
      </c>
      <c r="G715" s="149">
        <v>66176</v>
      </c>
      <c r="H715" s="151">
        <v>2712</v>
      </c>
      <c r="I715" s="149" t="s">
        <v>348</v>
      </c>
      <c r="J715" s="149" t="s">
        <v>44</v>
      </c>
      <c r="K715" s="152">
        <v>45274.346400463</v>
      </c>
      <c r="L715" s="149" t="s">
        <v>43</v>
      </c>
      <c r="M715" s="149" t="s">
        <v>59</v>
      </c>
      <c r="N715" s="153">
        <v>0</v>
      </c>
      <c r="O715" s="153">
        <v>78.95</v>
      </c>
      <c r="P715" s="153">
        <v>0</v>
      </c>
    </row>
    <row r="716" spans="1:16" x14ac:dyDescent="0.25">
      <c r="A716" s="149" t="s">
        <v>273</v>
      </c>
      <c r="B716" s="149" t="s">
        <v>294</v>
      </c>
      <c r="C716" s="150" t="s">
        <v>61</v>
      </c>
      <c r="D716" s="149" t="s">
        <v>278</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273</v>
      </c>
      <c r="B717" s="149" t="s">
        <v>294</v>
      </c>
      <c r="C717" s="150" t="s">
        <v>61</v>
      </c>
      <c r="D717" s="149" t="s">
        <v>278</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273</v>
      </c>
      <c r="B718" s="149" t="s">
        <v>294</v>
      </c>
      <c r="C718" s="150" t="s">
        <v>61</v>
      </c>
      <c r="D718" s="149" t="s">
        <v>278</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273</v>
      </c>
      <c r="B719" s="149" t="s">
        <v>294</v>
      </c>
      <c r="C719" s="150" t="s">
        <v>61</v>
      </c>
      <c r="D719" s="149" t="s">
        <v>278</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273</v>
      </c>
      <c r="B720" s="149" t="s">
        <v>294</v>
      </c>
      <c r="C720" s="150" t="s">
        <v>61</v>
      </c>
      <c r="D720" s="149" t="s">
        <v>278</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273</v>
      </c>
      <c r="B721" s="149" t="s">
        <v>294</v>
      </c>
      <c r="C721" s="150" t="s">
        <v>61</v>
      </c>
      <c r="D721" s="149" t="s">
        <v>278</v>
      </c>
      <c r="E721" s="149">
        <v>152137</v>
      </c>
      <c r="F721" s="149">
        <v>163496</v>
      </c>
      <c r="G721" s="149">
        <v>66176</v>
      </c>
      <c r="H721" s="151">
        <v>732</v>
      </c>
      <c r="I721" s="149" t="s">
        <v>349</v>
      </c>
      <c r="J721" s="149" t="s">
        <v>44</v>
      </c>
      <c r="K721" s="152">
        <v>45274.346400463</v>
      </c>
      <c r="L721" s="149" t="s">
        <v>43</v>
      </c>
      <c r="M721" s="149" t="s">
        <v>59</v>
      </c>
      <c r="N721" s="153">
        <v>0</v>
      </c>
      <c r="O721" s="153">
        <v>79.3</v>
      </c>
      <c r="P721" s="153">
        <v>0</v>
      </c>
    </row>
    <row r="722" spans="1:16" x14ac:dyDescent="0.25">
      <c r="A722" s="149" t="s">
        <v>273</v>
      </c>
      <c r="B722" s="149" t="s">
        <v>294</v>
      </c>
      <c r="C722" s="150" t="s">
        <v>61</v>
      </c>
      <c r="D722" s="149" t="s">
        <v>278</v>
      </c>
      <c r="E722" s="149">
        <v>152137</v>
      </c>
      <c r="F722" s="149">
        <v>163497</v>
      </c>
      <c r="G722" s="149">
        <v>66176</v>
      </c>
      <c r="H722" s="151">
        <v>10990</v>
      </c>
      <c r="I722" s="149" t="s">
        <v>350</v>
      </c>
      <c r="J722" s="149" t="s">
        <v>44</v>
      </c>
      <c r="K722" s="152">
        <v>45274.346400463</v>
      </c>
      <c r="L722" s="149" t="s">
        <v>43</v>
      </c>
      <c r="M722" s="149" t="s">
        <v>59</v>
      </c>
      <c r="N722" s="153">
        <v>0</v>
      </c>
      <c r="O722" s="153">
        <v>6.9</v>
      </c>
      <c r="P722" s="153">
        <v>0</v>
      </c>
    </row>
    <row r="723" spans="1:16" x14ac:dyDescent="0.25">
      <c r="A723" s="149" t="s">
        <v>273</v>
      </c>
      <c r="B723" s="149" t="s">
        <v>298</v>
      </c>
      <c r="C723" s="150" t="s">
        <v>61</v>
      </c>
      <c r="D723" s="149" t="s">
        <v>278</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273</v>
      </c>
      <c r="B724" s="149" t="s">
        <v>298</v>
      </c>
      <c r="C724" s="150" t="s">
        <v>61</v>
      </c>
      <c r="D724" s="149" t="s">
        <v>278</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273</v>
      </c>
      <c r="B725" s="149" t="s">
        <v>298</v>
      </c>
      <c r="C725" s="150" t="s">
        <v>61</v>
      </c>
      <c r="D725" s="149" t="s">
        <v>278</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273</v>
      </c>
      <c r="B726" s="149" t="s">
        <v>298</v>
      </c>
      <c r="C726" s="150" t="s">
        <v>61</v>
      </c>
      <c r="D726" s="149" t="s">
        <v>278</v>
      </c>
      <c r="E726" s="149">
        <v>152254</v>
      </c>
      <c r="F726" s="149">
        <v>163619</v>
      </c>
      <c r="G726" s="149">
        <v>66177</v>
      </c>
      <c r="H726" s="151">
        <v>707</v>
      </c>
      <c r="I726" s="149" t="s">
        <v>290</v>
      </c>
      <c r="J726" s="149" t="s">
        <v>44</v>
      </c>
      <c r="K726" s="152">
        <v>45274.346400463</v>
      </c>
      <c r="L726" s="149" t="s">
        <v>43</v>
      </c>
      <c r="M726" s="149" t="s">
        <v>59</v>
      </c>
      <c r="N726" s="153">
        <v>0</v>
      </c>
      <c r="O726" s="153">
        <v>295.89999999999998</v>
      </c>
      <c r="P726" s="153">
        <v>0</v>
      </c>
    </row>
    <row r="727" spans="1:16" x14ac:dyDescent="0.25">
      <c r="A727" s="149" t="s">
        <v>273</v>
      </c>
      <c r="B727" s="149" t="s">
        <v>298</v>
      </c>
      <c r="C727" s="150" t="s">
        <v>61</v>
      </c>
      <c r="D727" s="149" t="s">
        <v>278</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273</v>
      </c>
      <c r="B728" s="149" t="s">
        <v>298</v>
      </c>
      <c r="C728" s="150" t="s">
        <v>61</v>
      </c>
      <c r="D728" s="149" t="s">
        <v>278</v>
      </c>
      <c r="E728" s="149">
        <v>152254</v>
      </c>
      <c r="F728" s="149">
        <v>163621</v>
      </c>
      <c r="G728" s="149">
        <v>66177</v>
      </c>
      <c r="H728" s="151">
        <v>732</v>
      </c>
      <c r="I728" s="149" t="s">
        <v>327</v>
      </c>
      <c r="J728" s="149" t="s">
        <v>44</v>
      </c>
      <c r="K728" s="152">
        <v>45274.346400463</v>
      </c>
      <c r="L728" s="149" t="s">
        <v>43</v>
      </c>
      <c r="M728" s="149" t="s">
        <v>59</v>
      </c>
      <c r="N728" s="153">
        <v>0</v>
      </c>
      <c r="O728" s="153">
        <v>79.3</v>
      </c>
      <c r="P728" s="153">
        <v>0</v>
      </c>
    </row>
    <row r="729" spans="1:16" x14ac:dyDescent="0.25">
      <c r="A729" s="149" t="s">
        <v>273</v>
      </c>
      <c r="B729" s="149" t="s">
        <v>298</v>
      </c>
      <c r="C729" s="150" t="s">
        <v>61</v>
      </c>
      <c r="D729" s="149" t="s">
        <v>278</v>
      </c>
      <c r="E729" s="149">
        <v>152254</v>
      </c>
      <c r="F729" s="149">
        <v>163622</v>
      </c>
      <c r="G729" s="149">
        <v>66177</v>
      </c>
      <c r="H729" s="151">
        <v>10990</v>
      </c>
      <c r="I729" s="149" t="s">
        <v>351</v>
      </c>
      <c r="J729" s="149" t="s">
        <v>44</v>
      </c>
      <c r="K729" s="152">
        <v>45274.346400463</v>
      </c>
      <c r="L729" s="149" t="s">
        <v>43</v>
      </c>
      <c r="M729" s="149" t="s">
        <v>59</v>
      </c>
      <c r="N729" s="153">
        <v>0</v>
      </c>
      <c r="O729" s="153">
        <v>6.9</v>
      </c>
      <c r="P729" s="153">
        <v>0</v>
      </c>
    </row>
    <row r="730" spans="1:16" x14ac:dyDescent="0.25">
      <c r="A730" s="149" t="s">
        <v>273</v>
      </c>
      <c r="B730" s="149" t="s">
        <v>298</v>
      </c>
      <c r="C730" s="150" t="s">
        <v>61</v>
      </c>
      <c r="D730" s="149" t="s">
        <v>278</v>
      </c>
      <c r="E730" s="149">
        <v>152254</v>
      </c>
      <c r="F730" s="149">
        <v>163623</v>
      </c>
      <c r="G730" s="149">
        <v>66177</v>
      </c>
      <c r="H730" s="151">
        <v>732</v>
      </c>
      <c r="I730" s="149" t="s">
        <v>352</v>
      </c>
      <c r="J730" s="149" t="s">
        <v>44</v>
      </c>
      <c r="K730" s="152">
        <v>45274.346400463</v>
      </c>
      <c r="L730" s="149" t="s">
        <v>43</v>
      </c>
      <c r="M730" s="149" t="s">
        <v>59</v>
      </c>
      <c r="N730" s="153">
        <v>0</v>
      </c>
      <c r="O730" s="153">
        <v>79.3</v>
      </c>
      <c r="P730" s="153">
        <v>0</v>
      </c>
    </row>
    <row r="731" spans="1:16" x14ac:dyDescent="0.25">
      <c r="A731" s="149" t="s">
        <v>273</v>
      </c>
      <c r="B731" s="149" t="s">
        <v>298</v>
      </c>
      <c r="C731" s="150" t="s">
        <v>61</v>
      </c>
      <c r="D731" s="149" t="s">
        <v>278</v>
      </c>
      <c r="E731" s="149">
        <v>152254</v>
      </c>
      <c r="F731" s="149">
        <v>163624</v>
      </c>
      <c r="G731" s="149">
        <v>66177</v>
      </c>
      <c r="H731" s="151">
        <v>10990</v>
      </c>
      <c r="I731" s="149" t="s">
        <v>351</v>
      </c>
      <c r="J731" s="149" t="s">
        <v>44</v>
      </c>
      <c r="K731" s="152">
        <v>45274.346400463</v>
      </c>
      <c r="L731" s="149" t="s">
        <v>43</v>
      </c>
      <c r="M731" s="149" t="s">
        <v>59</v>
      </c>
      <c r="N731" s="153">
        <v>0</v>
      </c>
      <c r="O731" s="153">
        <v>6.9</v>
      </c>
      <c r="P731" s="153">
        <v>0</v>
      </c>
    </row>
    <row r="732" spans="1:16" x14ac:dyDescent="0.25">
      <c r="A732" s="149" t="s">
        <v>273</v>
      </c>
      <c r="B732" s="149" t="s">
        <v>298</v>
      </c>
      <c r="C732" s="150" t="s">
        <v>61</v>
      </c>
      <c r="D732" s="149" t="s">
        <v>278</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273</v>
      </c>
      <c r="B733" s="149" t="s">
        <v>298</v>
      </c>
      <c r="C733" s="150" t="s">
        <v>61</v>
      </c>
      <c r="D733" s="149" t="s">
        <v>278</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273</v>
      </c>
      <c r="B734" s="149" t="s">
        <v>298</v>
      </c>
      <c r="C734" s="150" t="s">
        <v>61</v>
      </c>
      <c r="D734" s="149" t="s">
        <v>278</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273</v>
      </c>
      <c r="B735" s="149" t="s">
        <v>298</v>
      </c>
      <c r="C735" s="150" t="s">
        <v>61</v>
      </c>
      <c r="D735" s="149" t="s">
        <v>278</v>
      </c>
      <c r="E735" s="149">
        <v>152201</v>
      </c>
      <c r="F735" s="149">
        <v>163564</v>
      </c>
      <c r="G735" s="149">
        <v>66177</v>
      </c>
      <c r="H735" s="151">
        <v>10990</v>
      </c>
      <c r="I735" s="149" t="s">
        <v>353</v>
      </c>
      <c r="J735" s="149" t="s">
        <v>44</v>
      </c>
      <c r="K735" s="152">
        <v>45274.346400463</v>
      </c>
      <c r="L735" s="149" t="s">
        <v>43</v>
      </c>
      <c r="M735" s="149" t="s">
        <v>59</v>
      </c>
      <c r="N735" s="153">
        <v>0</v>
      </c>
      <c r="O735" s="153">
        <v>6.9</v>
      </c>
      <c r="P735" s="153">
        <v>0</v>
      </c>
    </row>
    <row r="736" spans="1:16" x14ac:dyDescent="0.25">
      <c r="A736" s="149" t="s">
        <v>273</v>
      </c>
      <c r="B736" s="149" t="s">
        <v>298</v>
      </c>
      <c r="C736" s="150" t="s">
        <v>61</v>
      </c>
      <c r="D736" s="149" t="s">
        <v>278</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273</v>
      </c>
      <c r="B737" s="149" t="s">
        <v>299</v>
      </c>
      <c r="C737" s="150" t="s">
        <v>61</v>
      </c>
      <c r="D737" s="149" t="s">
        <v>278</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273</v>
      </c>
      <c r="B738" s="149" t="s">
        <v>299</v>
      </c>
      <c r="C738" s="150" t="s">
        <v>61</v>
      </c>
      <c r="D738" s="149" t="s">
        <v>278</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273</v>
      </c>
      <c r="B739" s="149" t="s">
        <v>299</v>
      </c>
      <c r="C739" s="150" t="s">
        <v>61</v>
      </c>
      <c r="D739" s="149" t="s">
        <v>278</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273</v>
      </c>
      <c r="B740" s="149" t="s">
        <v>299</v>
      </c>
      <c r="C740" s="150" t="s">
        <v>61</v>
      </c>
      <c r="D740" s="149" t="s">
        <v>278</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273</v>
      </c>
      <c r="B741" s="149" t="s">
        <v>299</v>
      </c>
      <c r="C741" s="150" t="s">
        <v>61</v>
      </c>
      <c r="D741" s="149" t="s">
        <v>278</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273</v>
      </c>
      <c r="B742" s="149" t="s">
        <v>299</v>
      </c>
      <c r="C742" s="150" t="s">
        <v>61</v>
      </c>
      <c r="D742" s="149" t="s">
        <v>278</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273</v>
      </c>
      <c r="B743" s="149" t="s">
        <v>299</v>
      </c>
      <c r="C743" s="150" t="s">
        <v>61</v>
      </c>
      <c r="D743" s="149" t="s">
        <v>278</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273</v>
      </c>
      <c r="B744" s="149" t="s">
        <v>299</v>
      </c>
      <c r="C744" s="150" t="s">
        <v>61</v>
      </c>
      <c r="D744" s="149" t="s">
        <v>278</v>
      </c>
      <c r="E744" s="149">
        <v>152089</v>
      </c>
      <c r="F744" s="149">
        <v>163438</v>
      </c>
      <c r="G744" s="149">
        <v>66178</v>
      </c>
      <c r="H744" s="151">
        <v>10990</v>
      </c>
      <c r="I744" s="149" t="s">
        <v>354</v>
      </c>
      <c r="J744" s="149" t="s">
        <v>44</v>
      </c>
      <c r="K744" s="152">
        <v>45274.346400463</v>
      </c>
      <c r="L744" s="149" t="s">
        <v>43</v>
      </c>
      <c r="M744" s="149" t="s">
        <v>59</v>
      </c>
      <c r="N744" s="153">
        <v>0</v>
      </c>
      <c r="O744" s="153">
        <v>6.9</v>
      </c>
      <c r="P744" s="153">
        <v>0</v>
      </c>
    </row>
    <row r="745" spans="1:16" x14ac:dyDescent="0.25">
      <c r="A745" s="149" t="s">
        <v>273</v>
      </c>
      <c r="B745" s="149" t="s">
        <v>299</v>
      </c>
      <c r="C745" s="150" t="s">
        <v>61</v>
      </c>
      <c r="D745" s="149" t="s">
        <v>278</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273</v>
      </c>
      <c r="B746" s="149" t="s">
        <v>299</v>
      </c>
      <c r="C746" s="150" t="s">
        <v>61</v>
      </c>
      <c r="D746" s="149" t="s">
        <v>278</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273</v>
      </c>
      <c r="B747" s="149" t="s">
        <v>299</v>
      </c>
      <c r="C747" s="150" t="s">
        <v>61</v>
      </c>
      <c r="D747" s="149" t="s">
        <v>278</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273</v>
      </c>
      <c r="B748" s="149" t="s">
        <v>299</v>
      </c>
      <c r="C748" s="150" t="s">
        <v>61</v>
      </c>
      <c r="D748" s="149" t="s">
        <v>278</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273</v>
      </c>
      <c r="B749" s="149" t="s">
        <v>300</v>
      </c>
      <c r="C749" s="150" t="s">
        <v>61</v>
      </c>
      <c r="D749" s="149" t="s">
        <v>278</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273</v>
      </c>
      <c r="B750" s="149" t="s">
        <v>300</v>
      </c>
      <c r="C750" s="150" t="s">
        <v>61</v>
      </c>
      <c r="D750" s="149" t="s">
        <v>278</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273</v>
      </c>
      <c r="B751" s="149" t="s">
        <v>300</v>
      </c>
      <c r="C751" s="150" t="s">
        <v>61</v>
      </c>
      <c r="D751" s="149" t="s">
        <v>278</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273</v>
      </c>
      <c r="B752" s="149" t="s">
        <v>300</v>
      </c>
      <c r="C752" s="150" t="s">
        <v>61</v>
      </c>
      <c r="D752" s="149" t="s">
        <v>278</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273</v>
      </c>
      <c r="B753" s="149" t="s">
        <v>300</v>
      </c>
      <c r="C753" s="150" t="s">
        <v>61</v>
      </c>
      <c r="D753" s="149" t="s">
        <v>278</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273</v>
      </c>
      <c r="B754" s="149" t="s">
        <v>300</v>
      </c>
      <c r="C754" s="150" t="s">
        <v>61</v>
      </c>
      <c r="D754" s="149" t="s">
        <v>278</v>
      </c>
      <c r="E754" s="149">
        <v>152237</v>
      </c>
      <c r="F754" s="149">
        <v>163602</v>
      </c>
      <c r="G754" s="149">
        <v>66179</v>
      </c>
      <c r="H754" s="151">
        <v>93716</v>
      </c>
      <c r="I754" s="149" t="s">
        <v>224</v>
      </c>
      <c r="J754" s="149" t="s">
        <v>44</v>
      </c>
      <c r="K754" s="152">
        <v>45274.346400463</v>
      </c>
      <c r="L754" s="149" t="s">
        <v>43</v>
      </c>
      <c r="M754" s="149" t="s">
        <v>59</v>
      </c>
      <c r="N754" s="153">
        <v>0</v>
      </c>
      <c r="O754" s="153">
        <v>80.099999999999994</v>
      </c>
      <c r="P754" s="153">
        <v>0</v>
      </c>
    </row>
    <row r="755" spans="1:16" x14ac:dyDescent="0.25">
      <c r="A755" s="149" t="s">
        <v>273</v>
      </c>
      <c r="B755" s="149" t="s">
        <v>300</v>
      </c>
      <c r="C755" s="150" t="s">
        <v>61</v>
      </c>
      <c r="D755" s="149" t="s">
        <v>278</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273</v>
      </c>
      <c r="B756" s="149" t="s">
        <v>300</v>
      </c>
      <c r="C756" s="150" t="s">
        <v>61</v>
      </c>
      <c r="D756" s="149" t="s">
        <v>278</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273</v>
      </c>
      <c r="B757" s="149" t="s">
        <v>288</v>
      </c>
      <c r="C757" s="150" t="s">
        <v>288</v>
      </c>
      <c r="D757" s="149" t="s">
        <v>278</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273</v>
      </c>
      <c r="B758" s="149" t="s">
        <v>330</v>
      </c>
      <c r="C758" s="150" t="s">
        <v>330</v>
      </c>
      <c r="D758" s="149" t="s">
        <v>278</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273</v>
      </c>
      <c r="B759" s="149" t="s">
        <v>282</v>
      </c>
      <c r="C759" s="150" t="s">
        <v>282</v>
      </c>
      <c r="D759" s="149" t="s">
        <v>278</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273</v>
      </c>
      <c r="B760" s="149" t="s">
        <v>306</v>
      </c>
      <c r="C760" s="150" t="s">
        <v>306</v>
      </c>
      <c r="D760" s="149" t="s">
        <v>278</v>
      </c>
      <c r="E760" s="149">
        <v>152396</v>
      </c>
      <c r="F760" s="149">
        <v>163759</v>
      </c>
      <c r="G760" s="149">
        <v>66184</v>
      </c>
      <c r="H760" s="151">
        <v>0</v>
      </c>
      <c r="I760" s="149" t="s">
        <v>307</v>
      </c>
      <c r="J760" s="149" t="s">
        <v>44</v>
      </c>
      <c r="K760" s="152">
        <v>45274.399710648097</v>
      </c>
      <c r="L760" s="149" t="s">
        <v>49</v>
      </c>
      <c r="M760" s="149" t="s">
        <v>48</v>
      </c>
      <c r="N760" s="153">
        <v>0</v>
      </c>
      <c r="O760" s="153">
        <v>105</v>
      </c>
      <c r="P760" s="153">
        <v>0</v>
      </c>
    </row>
    <row r="761" spans="1:16" x14ac:dyDescent="0.25">
      <c r="A761" s="149" t="s">
        <v>273</v>
      </c>
      <c r="B761" s="149" t="s">
        <v>277</v>
      </c>
      <c r="C761" s="150" t="s">
        <v>277</v>
      </c>
      <c r="D761" s="149" t="s">
        <v>278</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273</v>
      </c>
      <c r="B762" s="149" t="s">
        <v>288</v>
      </c>
      <c r="C762" s="150" t="s">
        <v>288</v>
      </c>
      <c r="D762" s="149" t="s">
        <v>278</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273</v>
      </c>
      <c r="B763" s="149" t="s">
        <v>277</v>
      </c>
      <c r="C763" s="150" t="s">
        <v>277</v>
      </c>
      <c r="D763" s="149" t="s">
        <v>278</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273</v>
      </c>
      <c r="B764" s="149" t="s">
        <v>282</v>
      </c>
      <c r="C764" s="150" t="s">
        <v>282</v>
      </c>
      <c r="D764" s="149" t="s">
        <v>278</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273</v>
      </c>
      <c r="B765" s="149" t="s">
        <v>282</v>
      </c>
      <c r="C765" s="150" t="s">
        <v>282</v>
      </c>
      <c r="D765" s="149" t="s">
        <v>278</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273</v>
      </c>
      <c r="B766" s="149" t="s">
        <v>277</v>
      </c>
      <c r="C766" s="150" t="s">
        <v>277</v>
      </c>
      <c r="D766" s="149" t="s">
        <v>278</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273</v>
      </c>
      <c r="B767" s="149" t="s">
        <v>288</v>
      </c>
      <c r="C767" s="150" t="s">
        <v>288</v>
      </c>
      <c r="D767" s="149" t="s">
        <v>278</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273</v>
      </c>
      <c r="B768" s="149" t="s">
        <v>282</v>
      </c>
      <c r="C768" s="150" t="s">
        <v>282</v>
      </c>
      <c r="D768" s="149" t="s">
        <v>278</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273</v>
      </c>
      <c r="B769" s="149" t="s">
        <v>277</v>
      </c>
      <c r="C769" s="150" t="s">
        <v>277</v>
      </c>
      <c r="D769" s="149" t="s">
        <v>278</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273</v>
      </c>
      <c r="B770" s="149" t="s">
        <v>297</v>
      </c>
      <c r="C770" s="150" t="s">
        <v>297</v>
      </c>
      <c r="D770" s="149" t="s">
        <v>278</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273</v>
      </c>
      <c r="B771" s="149" t="s">
        <v>297</v>
      </c>
      <c r="C771" s="150" t="s">
        <v>297</v>
      </c>
      <c r="D771" s="149" t="s">
        <v>278</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273</v>
      </c>
      <c r="B772" s="149" t="s">
        <v>297</v>
      </c>
      <c r="C772" s="150" t="s">
        <v>297</v>
      </c>
      <c r="D772" s="149" t="s">
        <v>278</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273</v>
      </c>
      <c r="B773" s="149" t="s">
        <v>277</v>
      </c>
      <c r="C773" s="150" t="s">
        <v>277</v>
      </c>
      <c r="D773" s="149" t="s">
        <v>278</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273</v>
      </c>
      <c r="B774" s="149" t="s">
        <v>330</v>
      </c>
      <c r="C774" s="150" t="s">
        <v>330</v>
      </c>
      <c r="D774" s="149" t="s">
        <v>278</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273</v>
      </c>
      <c r="B775" s="149" t="s">
        <v>288</v>
      </c>
      <c r="C775" s="150" t="s">
        <v>288</v>
      </c>
      <c r="D775" s="149" t="s">
        <v>278</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273</v>
      </c>
      <c r="B776" s="149" t="s">
        <v>330</v>
      </c>
      <c r="C776" s="150" t="s">
        <v>330</v>
      </c>
      <c r="D776" s="149" t="s">
        <v>278</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273</v>
      </c>
      <c r="B777" s="149" t="s">
        <v>297</v>
      </c>
      <c r="C777" s="150" t="s">
        <v>297</v>
      </c>
      <c r="D777" s="149" t="s">
        <v>278</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273</v>
      </c>
      <c r="B778" s="149" t="s">
        <v>277</v>
      </c>
      <c r="C778" s="150" t="s">
        <v>277</v>
      </c>
      <c r="D778" s="149" t="s">
        <v>278</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273</v>
      </c>
      <c r="B779" s="149" t="s">
        <v>282</v>
      </c>
      <c r="C779" s="150" t="s">
        <v>282</v>
      </c>
      <c r="D779" s="149" t="s">
        <v>278</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273</v>
      </c>
      <c r="B780" s="149" t="s">
        <v>282</v>
      </c>
      <c r="C780" s="150" t="s">
        <v>282</v>
      </c>
      <c r="D780" s="149" t="s">
        <v>278</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273</v>
      </c>
      <c r="B781" s="149" t="s">
        <v>282</v>
      </c>
      <c r="C781" s="150" t="s">
        <v>282</v>
      </c>
      <c r="D781" s="149" t="s">
        <v>278</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273</v>
      </c>
      <c r="B782" s="149" t="s">
        <v>282</v>
      </c>
      <c r="C782" s="150" t="s">
        <v>282</v>
      </c>
      <c r="D782" s="149" t="s">
        <v>278</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273</v>
      </c>
      <c r="B783" s="149" t="s">
        <v>288</v>
      </c>
      <c r="C783" s="150" t="s">
        <v>288</v>
      </c>
      <c r="D783" s="149" t="s">
        <v>278</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273</v>
      </c>
      <c r="B784" s="149" t="s">
        <v>330</v>
      </c>
      <c r="C784" s="150" t="s">
        <v>330</v>
      </c>
      <c r="D784" s="149" t="s">
        <v>278</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273</v>
      </c>
      <c r="B785" s="149" t="s">
        <v>330</v>
      </c>
      <c r="C785" s="150" t="s">
        <v>330</v>
      </c>
      <c r="D785" s="149" t="s">
        <v>278</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273</v>
      </c>
      <c r="B786" s="149" t="s">
        <v>277</v>
      </c>
      <c r="C786" s="150" t="s">
        <v>277</v>
      </c>
      <c r="D786" s="149" t="s">
        <v>278</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273</v>
      </c>
      <c r="B787" s="149" t="s">
        <v>297</v>
      </c>
      <c r="C787" s="150" t="s">
        <v>297</v>
      </c>
      <c r="D787" s="149" t="s">
        <v>278</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273</v>
      </c>
      <c r="B788" s="149" t="s">
        <v>306</v>
      </c>
      <c r="C788" s="150" t="s">
        <v>306</v>
      </c>
      <c r="D788" s="149" t="s">
        <v>278</v>
      </c>
      <c r="E788" s="149">
        <v>152443</v>
      </c>
      <c r="F788" s="149">
        <v>163809</v>
      </c>
      <c r="G788" s="149">
        <v>66215</v>
      </c>
      <c r="H788" s="151">
        <v>0</v>
      </c>
      <c r="I788" s="149" t="s">
        <v>307</v>
      </c>
      <c r="J788" s="149" t="s">
        <v>44</v>
      </c>
      <c r="K788" s="152">
        <v>45274.488530092603</v>
      </c>
      <c r="L788" s="149" t="s">
        <v>49</v>
      </c>
      <c r="M788" s="149" t="s">
        <v>48</v>
      </c>
      <c r="N788" s="153">
        <v>0</v>
      </c>
      <c r="O788" s="153">
        <v>105</v>
      </c>
      <c r="P788" s="153">
        <v>0</v>
      </c>
    </row>
    <row r="789" spans="1:16" x14ac:dyDescent="0.25">
      <c r="A789" s="149" t="s">
        <v>273</v>
      </c>
      <c r="B789" s="149" t="s">
        <v>297</v>
      </c>
      <c r="C789" s="150" t="s">
        <v>297</v>
      </c>
      <c r="D789" s="149" t="s">
        <v>278</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273</v>
      </c>
      <c r="B790" s="149" t="s">
        <v>330</v>
      </c>
      <c r="C790" s="150" t="s">
        <v>330</v>
      </c>
      <c r="D790" s="149" t="s">
        <v>278</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273</v>
      </c>
      <c r="B791" s="149" t="s">
        <v>277</v>
      </c>
      <c r="C791" s="150" t="s">
        <v>277</v>
      </c>
      <c r="D791" s="149" t="s">
        <v>278</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273</v>
      </c>
      <c r="B792" s="149" t="s">
        <v>282</v>
      </c>
      <c r="C792" s="150" t="s">
        <v>282</v>
      </c>
      <c r="D792" s="149" t="s">
        <v>278</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273</v>
      </c>
      <c r="B793" s="149" t="s">
        <v>330</v>
      </c>
      <c r="C793" s="150" t="s">
        <v>330</v>
      </c>
      <c r="D793" s="149" t="s">
        <v>278</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273</v>
      </c>
      <c r="B794" s="149" t="s">
        <v>277</v>
      </c>
      <c r="C794" s="150" t="s">
        <v>277</v>
      </c>
      <c r="D794" s="149" t="s">
        <v>278</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273</v>
      </c>
      <c r="B795" s="149" t="s">
        <v>288</v>
      </c>
      <c r="C795" s="150" t="s">
        <v>288</v>
      </c>
      <c r="D795" s="149" t="s">
        <v>278</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273</v>
      </c>
      <c r="B796" s="149" t="s">
        <v>277</v>
      </c>
      <c r="C796" s="150" t="s">
        <v>277</v>
      </c>
      <c r="D796" s="149" t="s">
        <v>278</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273</v>
      </c>
      <c r="B797" s="149" t="s">
        <v>330</v>
      </c>
      <c r="C797" s="150" t="s">
        <v>330</v>
      </c>
      <c r="D797" s="149" t="s">
        <v>278</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273</v>
      </c>
      <c r="B798" s="149" t="s">
        <v>280</v>
      </c>
      <c r="C798" s="150" t="s">
        <v>280</v>
      </c>
      <c r="D798" s="149" t="s">
        <v>278</v>
      </c>
      <c r="E798" s="149">
        <v>152482</v>
      </c>
      <c r="F798" s="149">
        <v>163840</v>
      </c>
      <c r="G798" s="149">
        <v>66225</v>
      </c>
      <c r="H798" s="151">
        <v>0</v>
      </c>
      <c r="I798" s="149" t="s">
        <v>263</v>
      </c>
      <c r="J798" s="149" t="s">
        <v>44</v>
      </c>
      <c r="K798" s="152">
        <v>45274.542789351799</v>
      </c>
      <c r="L798" s="149" t="s">
        <v>49</v>
      </c>
      <c r="M798" s="149" t="s">
        <v>48</v>
      </c>
      <c r="N798" s="153">
        <v>0</v>
      </c>
      <c r="O798" s="153">
        <v>85</v>
      </c>
      <c r="P798" s="153">
        <v>0</v>
      </c>
    </row>
    <row r="799" spans="1:16" x14ac:dyDescent="0.25">
      <c r="A799" s="149" t="s">
        <v>273</v>
      </c>
      <c r="B799" s="149" t="s">
        <v>286</v>
      </c>
      <c r="C799" s="150" t="s">
        <v>286</v>
      </c>
      <c r="D799" s="149" t="s">
        <v>278</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273</v>
      </c>
      <c r="B800" s="149" t="s">
        <v>280</v>
      </c>
      <c r="C800" s="150" t="s">
        <v>280</v>
      </c>
      <c r="D800" s="149" t="s">
        <v>278</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273</v>
      </c>
      <c r="B801" s="149" t="s">
        <v>297</v>
      </c>
      <c r="C801" s="150" t="s">
        <v>297</v>
      </c>
      <c r="D801" s="149" t="s">
        <v>278</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273</v>
      </c>
      <c r="B802" s="149" t="s">
        <v>306</v>
      </c>
      <c r="C802" s="150" t="s">
        <v>306</v>
      </c>
      <c r="D802" s="149" t="s">
        <v>278</v>
      </c>
      <c r="E802" s="149">
        <v>152492</v>
      </c>
      <c r="F802" s="149">
        <v>163849</v>
      </c>
      <c r="G802" s="149">
        <v>66229</v>
      </c>
      <c r="H802" s="151">
        <v>0</v>
      </c>
      <c r="I802" s="149" t="s">
        <v>307</v>
      </c>
      <c r="J802" s="149" t="s">
        <v>44</v>
      </c>
      <c r="K802" s="152">
        <v>45274.5715277778</v>
      </c>
      <c r="L802" s="149" t="s">
        <v>49</v>
      </c>
      <c r="M802" s="149" t="s">
        <v>48</v>
      </c>
      <c r="N802" s="153">
        <v>0</v>
      </c>
      <c r="O802" s="153">
        <v>105</v>
      </c>
      <c r="P802" s="153">
        <v>0</v>
      </c>
    </row>
    <row r="803" spans="1:16" x14ac:dyDescent="0.25">
      <c r="A803" s="149" t="s">
        <v>273</v>
      </c>
      <c r="B803" s="149" t="s">
        <v>330</v>
      </c>
      <c r="C803" s="150" t="s">
        <v>330</v>
      </c>
      <c r="D803" s="149" t="s">
        <v>278</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273</v>
      </c>
      <c r="B804" s="149" t="s">
        <v>297</v>
      </c>
      <c r="C804" s="150" t="s">
        <v>297</v>
      </c>
      <c r="D804" s="149" t="s">
        <v>278</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273</v>
      </c>
      <c r="B805" s="149" t="s">
        <v>287</v>
      </c>
      <c r="C805" s="150" t="s">
        <v>287</v>
      </c>
      <c r="D805" s="149" t="s">
        <v>278</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273</v>
      </c>
      <c r="B806" s="149" t="s">
        <v>330</v>
      </c>
      <c r="C806" s="150" t="s">
        <v>330</v>
      </c>
      <c r="D806" s="149" t="s">
        <v>278</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273</v>
      </c>
      <c r="B807" s="149" t="s">
        <v>288</v>
      </c>
      <c r="C807" s="150" t="s">
        <v>288</v>
      </c>
      <c r="D807" s="149" t="s">
        <v>278</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273</v>
      </c>
      <c r="B808" s="149" t="s">
        <v>280</v>
      </c>
      <c r="C808" s="150" t="s">
        <v>280</v>
      </c>
      <c r="D808" s="149" t="s">
        <v>278</v>
      </c>
      <c r="E808" s="149">
        <v>152510</v>
      </c>
      <c r="F808" s="149">
        <v>163872</v>
      </c>
      <c r="G808" s="149">
        <v>66236</v>
      </c>
      <c r="H808" s="151">
        <v>0</v>
      </c>
      <c r="I808" s="149" t="s">
        <v>263</v>
      </c>
      <c r="J808" s="149" t="s">
        <v>44</v>
      </c>
      <c r="K808" s="152">
        <v>45274.605150463001</v>
      </c>
      <c r="L808" s="149" t="s">
        <v>49</v>
      </c>
      <c r="M808" s="149" t="s">
        <v>48</v>
      </c>
      <c r="N808" s="153">
        <v>0</v>
      </c>
      <c r="O808" s="153">
        <v>85</v>
      </c>
      <c r="P808" s="153">
        <v>0</v>
      </c>
    </row>
    <row r="809" spans="1:16" x14ac:dyDescent="0.25">
      <c r="A809" s="149" t="s">
        <v>273</v>
      </c>
      <c r="B809" s="149" t="s">
        <v>297</v>
      </c>
      <c r="C809" s="150" t="s">
        <v>297</v>
      </c>
      <c r="D809" s="149" t="s">
        <v>278</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273</v>
      </c>
      <c r="B810" s="149" t="s">
        <v>297</v>
      </c>
      <c r="C810" s="150" t="s">
        <v>297</v>
      </c>
      <c r="D810" s="149" t="s">
        <v>278</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273</v>
      </c>
      <c r="B811" s="149" t="s">
        <v>288</v>
      </c>
      <c r="C811" s="150" t="s">
        <v>288</v>
      </c>
      <c r="D811" s="149" t="s">
        <v>278</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273</v>
      </c>
      <c r="B812" s="149" t="s">
        <v>287</v>
      </c>
      <c r="C812" s="150" t="s">
        <v>287</v>
      </c>
      <c r="D812" s="149" t="s">
        <v>278</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273</v>
      </c>
      <c r="B813" s="149" t="s">
        <v>330</v>
      </c>
      <c r="C813" s="150" t="s">
        <v>330</v>
      </c>
      <c r="D813" s="149" t="s">
        <v>278</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273</v>
      </c>
      <c r="B814" s="149" t="s">
        <v>288</v>
      </c>
      <c r="C814" s="150" t="s">
        <v>288</v>
      </c>
      <c r="D814" s="149" t="s">
        <v>278</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273</v>
      </c>
      <c r="B815" s="149" t="s">
        <v>280</v>
      </c>
      <c r="C815" s="150" t="s">
        <v>280</v>
      </c>
      <c r="D815" s="149" t="s">
        <v>278</v>
      </c>
      <c r="E815" s="149">
        <v>152522</v>
      </c>
      <c r="F815" s="149">
        <v>163879</v>
      </c>
      <c r="G815" s="149">
        <v>66245</v>
      </c>
      <c r="H815" s="151">
        <v>0</v>
      </c>
      <c r="I815" s="149" t="s">
        <v>263</v>
      </c>
      <c r="J815" s="149" t="s">
        <v>44</v>
      </c>
      <c r="K815" s="152">
        <v>45274.626446759299</v>
      </c>
      <c r="L815" s="149" t="s">
        <v>49</v>
      </c>
      <c r="M815" s="149" t="s">
        <v>48</v>
      </c>
      <c r="N815" s="153">
        <v>0</v>
      </c>
      <c r="O815" s="153">
        <v>85</v>
      </c>
      <c r="P815" s="153">
        <v>0</v>
      </c>
    </row>
    <row r="816" spans="1:16" x14ac:dyDescent="0.25">
      <c r="A816" s="149" t="s">
        <v>273</v>
      </c>
      <c r="B816" s="149" t="s">
        <v>330</v>
      </c>
      <c r="C816" s="150" t="s">
        <v>330</v>
      </c>
      <c r="D816" s="149" t="s">
        <v>278</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273</v>
      </c>
      <c r="B817" s="149" t="s">
        <v>330</v>
      </c>
      <c r="C817" s="150" t="s">
        <v>330</v>
      </c>
      <c r="D817" s="149" t="s">
        <v>278</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273</v>
      </c>
      <c r="B818" s="149" t="s">
        <v>286</v>
      </c>
      <c r="C818" s="150" t="s">
        <v>286</v>
      </c>
      <c r="D818" s="149" t="s">
        <v>278</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273</v>
      </c>
      <c r="B819" s="149" t="s">
        <v>297</v>
      </c>
      <c r="C819" s="150" t="s">
        <v>297</v>
      </c>
      <c r="D819" s="149" t="s">
        <v>278</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273</v>
      </c>
      <c r="B820" s="149" t="s">
        <v>330</v>
      </c>
      <c r="C820" s="150" t="s">
        <v>330</v>
      </c>
      <c r="D820" s="149" t="s">
        <v>278</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273</v>
      </c>
      <c r="B821" s="149" t="s">
        <v>287</v>
      </c>
      <c r="C821" s="150" t="s">
        <v>287</v>
      </c>
      <c r="D821" s="149" t="s">
        <v>278</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273</v>
      </c>
      <c r="B822" s="149" t="s">
        <v>280</v>
      </c>
      <c r="C822" s="150" t="s">
        <v>280</v>
      </c>
      <c r="D822" s="149" t="s">
        <v>278</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273</v>
      </c>
      <c r="B823" s="149" t="s">
        <v>288</v>
      </c>
      <c r="C823" s="150" t="s">
        <v>288</v>
      </c>
      <c r="D823" s="149" t="s">
        <v>278</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273</v>
      </c>
      <c r="B824" s="149" t="s">
        <v>330</v>
      </c>
      <c r="C824" s="150" t="s">
        <v>330</v>
      </c>
      <c r="D824" s="149" t="s">
        <v>278</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273</v>
      </c>
      <c r="B825" s="149" t="s">
        <v>288</v>
      </c>
      <c r="C825" s="150" t="s">
        <v>288</v>
      </c>
      <c r="D825" s="149" t="s">
        <v>278</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273</v>
      </c>
      <c r="B826" s="149" t="s">
        <v>280</v>
      </c>
      <c r="C826" s="150" t="s">
        <v>280</v>
      </c>
      <c r="D826" s="149" t="s">
        <v>278</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273</v>
      </c>
      <c r="B827" s="149" t="s">
        <v>330</v>
      </c>
      <c r="C827" s="150" t="s">
        <v>330</v>
      </c>
      <c r="D827" s="149" t="s">
        <v>278</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273</v>
      </c>
      <c r="B828" s="149" t="s">
        <v>286</v>
      </c>
      <c r="C828" s="150" t="s">
        <v>286</v>
      </c>
      <c r="D828" s="149" t="s">
        <v>278</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273</v>
      </c>
      <c r="B829" s="149" t="s">
        <v>294</v>
      </c>
      <c r="C829" s="150" t="s">
        <v>294</v>
      </c>
      <c r="D829" s="149" t="s">
        <v>278</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273</v>
      </c>
      <c r="B830" s="149" t="s">
        <v>294</v>
      </c>
      <c r="C830" s="150" t="s">
        <v>294</v>
      </c>
      <c r="D830" s="149" t="s">
        <v>278</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273</v>
      </c>
      <c r="B831" s="149" t="s">
        <v>280</v>
      </c>
      <c r="C831" s="150" t="s">
        <v>280</v>
      </c>
      <c r="D831" s="149" t="s">
        <v>278</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273</v>
      </c>
      <c r="B832" s="149" t="s">
        <v>287</v>
      </c>
      <c r="C832" s="150" t="s">
        <v>287</v>
      </c>
      <c r="D832" s="149" t="s">
        <v>278</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273</v>
      </c>
      <c r="B833" s="149" t="s">
        <v>294</v>
      </c>
      <c r="C833" s="150" t="s">
        <v>294</v>
      </c>
      <c r="D833" s="149" t="s">
        <v>278</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273</v>
      </c>
      <c r="B834" s="149" t="s">
        <v>280</v>
      </c>
      <c r="C834" s="150" t="s">
        <v>280</v>
      </c>
      <c r="D834" s="149" t="s">
        <v>278</v>
      </c>
      <c r="E834" s="149">
        <v>152563</v>
      </c>
      <c r="F834" s="149">
        <v>163918</v>
      </c>
      <c r="G834" s="149">
        <v>66264</v>
      </c>
      <c r="H834" s="151">
        <v>0</v>
      </c>
      <c r="I834" s="149" t="s">
        <v>263</v>
      </c>
      <c r="J834" s="149" t="s">
        <v>44</v>
      </c>
      <c r="K834" s="152">
        <v>45274.708472222199</v>
      </c>
      <c r="L834" s="149" t="s">
        <v>49</v>
      </c>
      <c r="M834" s="149" t="s">
        <v>48</v>
      </c>
      <c r="N834" s="153">
        <v>0</v>
      </c>
      <c r="O834" s="153">
        <v>80</v>
      </c>
      <c r="P834" s="153">
        <v>0</v>
      </c>
    </row>
    <row r="835" spans="1:16" x14ac:dyDescent="0.25">
      <c r="A835" s="149" t="s">
        <v>273</v>
      </c>
      <c r="B835" s="149" t="s">
        <v>294</v>
      </c>
      <c r="C835" s="150" t="s">
        <v>294</v>
      </c>
      <c r="D835" s="149" t="s">
        <v>278</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273</v>
      </c>
      <c r="B836" s="149" t="s">
        <v>330</v>
      </c>
      <c r="C836" s="150" t="s">
        <v>330</v>
      </c>
      <c r="D836" s="149" t="s">
        <v>278</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273</v>
      </c>
      <c r="B837" s="149" t="s">
        <v>280</v>
      </c>
      <c r="C837" s="150" t="s">
        <v>280</v>
      </c>
      <c r="D837" s="149" t="s">
        <v>278</v>
      </c>
      <c r="E837" s="149">
        <v>152572</v>
      </c>
      <c r="F837" s="149">
        <v>163926</v>
      </c>
      <c r="G837" s="149">
        <v>66267</v>
      </c>
      <c r="H837" s="151">
        <v>0</v>
      </c>
      <c r="I837" s="149" t="s">
        <v>263</v>
      </c>
      <c r="J837" s="149" t="s">
        <v>44</v>
      </c>
      <c r="K837" s="152">
        <v>45274.730787036999</v>
      </c>
      <c r="L837" s="149" t="s">
        <v>49</v>
      </c>
      <c r="M837" s="149" t="s">
        <v>48</v>
      </c>
      <c r="N837" s="153">
        <v>0</v>
      </c>
      <c r="O837" s="153">
        <v>85</v>
      </c>
      <c r="P837" s="153">
        <v>0</v>
      </c>
    </row>
    <row r="838" spans="1:16" x14ac:dyDescent="0.25">
      <c r="A838" s="149" t="s">
        <v>273</v>
      </c>
      <c r="B838" s="149" t="s">
        <v>287</v>
      </c>
      <c r="C838" s="150" t="s">
        <v>287</v>
      </c>
      <c r="D838" s="149" t="s">
        <v>278</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273</v>
      </c>
      <c r="B839" s="149" t="s">
        <v>280</v>
      </c>
      <c r="C839" s="150" t="s">
        <v>280</v>
      </c>
      <c r="D839" s="149" t="s">
        <v>278</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273</v>
      </c>
      <c r="B840" s="149" t="s">
        <v>294</v>
      </c>
      <c r="C840" s="150" t="s">
        <v>294</v>
      </c>
      <c r="D840" s="149" t="s">
        <v>278</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273</v>
      </c>
      <c r="B841" s="149" t="s">
        <v>294</v>
      </c>
      <c r="C841" s="150" t="s">
        <v>294</v>
      </c>
      <c r="D841" s="149" t="s">
        <v>278</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273</v>
      </c>
      <c r="B842" s="149" t="s">
        <v>294</v>
      </c>
      <c r="C842" s="150" t="s">
        <v>294</v>
      </c>
      <c r="D842" s="149" t="s">
        <v>278</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273</v>
      </c>
      <c r="B843" s="149" t="s">
        <v>294</v>
      </c>
      <c r="C843" s="150" t="s">
        <v>294</v>
      </c>
      <c r="D843" s="149" t="s">
        <v>278</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273</v>
      </c>
      <c r="B844" s="149" t="s">
        <v>294</v>
      </c>
      <c r="C844" s="150" t="s">
        <v>294</v>
      </c>
      <c r="D844" s="149" t="s">
        <v>278</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273</v>
      </c>
      <c r="B845" s="149" t="s">
        <v>294</v>
      </c>
      <c r="C845" s="150" t="s">
        <v>294</v>
      </c>
      <c r="D845" s="149" t="s">
        <v>278</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273</v>
      </c>
      <c r="B846" s="149" t="s">
        <v>286</v>
      </c>
      <c r="C846" s="150" t="s">
        <v>286</v>
      </c>
      <c r="D846" s="149" t="s">
        <v>278</v>
      </c>
      <c r="E846" s="149">
        <v>133431</v>
      </c>
      <c r="F846" s="149">
        <v>144810</v>
      </c>
      <c r="G846" s="149">
        <v>66274</v>
      </c>
      <c r="H846" s="151">
        <v>91182</v>
      </c>
      <c r="I846" s="149" t="s">
        <v>47</v>
      </c>
      <c r="J846" s="149" t="s">
        <v>44</v>
      </c>
      <c r="K846" s="152">
        <v>45274.891053240703</v>
      </c>
      <c r="L846" s="149" t="s">
        <v>43</v>
      </c>
      <c r="M846" s="149" t="s">
        <v>305</v>
      </c>
      <c r="N846" s="153">
        <v>0</v>
      </c>
      <c r="O846" s="153">
        <v>214.41</v>
      </c>
      <c r="P846" s="153">
        <v>0</v>
      </c>
    </row>
    <row r="847" spans="1:16" x14ac:dyDescent="0.25">
      <c r="A847" s="149" t="s">
        <v>273</v>
      </c>
      <c r="B847" s="149" t="s">
        <v>277</v>
      </c>
      <c r="C847" s="150" t="s">
        <v>61</v>
      </c>
      <c r="D847" s="149" t="s">
        <v>278</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273</v>
      </c>
      <c r="B848" s="149" t="s">
        <v>277</v>
      </c>
      <c r="C848" s="150" t="s">
        <v>61</v>
      </c>
      <c r="D848" s="149" t="s">
        <v>278</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273</v>
      </c>
      <c r="B849" s="149" t="s">
        <v>277</v>
      </c>
      <c r="C849" s="150" t="s">
        <v>61</v>
      </c>
      <c r="D849" s="149" t="s">
        <v>278</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273</v>
      </c>
      <c r="B850" s="149" t="s">
        <v>277</v>
      </c>
      <c r="C850" s="150" t="s">
        <v>61</v>
      </c>
      <c r="D850" s="149" t="s">
        <v>278</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273</v>
      </c>
      <c r="B851" s="149" t="s">
        <v>277</v>
      </c>
      <c r="C851" s="150" t="s">
        <v>61</v>
      </c>
      <c r="D851" s="149" t="s">
        <v>278</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273</v>
      </c>
      <c r="B852" s="149" t="s">
        <v>277</v>
      </c>
      <c r="C852" s="150" t="s">
        <v>61</v>
      </c>
      <c r="D852" s="149" t="s">
        <v>278</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273</v>
      </c>
      <c r="B853" s="149" t="s">
        <v>277</v>
      </c>
      <c r="C853" s="150" t="s">
        <v>61</v>
      </c>
      <c r="D853" s="149" t="s">
        <v>278</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273</v>
      </c>
      <c r="B854" s="149" t="s">
        <v>277</v>
      </c>
      <c r="C854" s="150" t="s">
        <v>61</v>
      </c>
      <c r="D854" s="149" t="s">
        <v>278</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273</v>
      </c>
      <c r="B855" s="149" t="s">
        <v>277</v>
      </c>
      <c r="C855" s="150" t="s">
        <v>61</v>
      </c>
      <c r="D855" s="149" t="s">
        <v>278</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273</v>
      </c>
      <c r="B856" s="149" t="s">
        <v>277</v>
      </c>
      <c r="C856" s="150" t="s">
        <v>61</v>
      </c>
      <c r="D856" s="149" t="s">
        <v>278</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273</v>
      </c>
      <c r="B857" s="149" t="s">
        <v>277</v>
      </c>
      <c r="C857" s="150" t="s">
        <v>61</v>
      </c>
      <c r="D857" s="149" t="s">
        <v>278</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273</v>
      </c>
      <c r="B858" s="149" t="s">
        <v>277</v>
      </c>
      <c r="C858" s="150" t="s">
        <v>61</v>
      </c>
      <c r="D858" s="149" t="s">
        <v>278</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273</v>
      </c>
      <c r="B859" s="149" t="s">
        <v>330</v>
      </c>
      <c r="C859" s="150" t="s">
        <v>61</v>
      </c>
      <c r="D859" s="149" t="s">
        <v>278</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273</v>
      </c>
      <c r="B860" s="149" t="s">
        <v>330</v>
      </c>
      <c r="C860" s="150" t="s">
        <v>61</v>
      </c>
      <c r="D860" s="149" t="s">
        <v>278</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273</v>
      </c>
      <c r="B861" s="149" t="s">
        <v>330</v>
      </c>
      <c r="C861" s="150" t="s">
        <v>61</v>
      </c>
      <c r="D861" s="149" t="s">
        <v>278</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273</v>
      </c>
      <c r="B862" s="149" t="s">
        <v>330</v>
      </c>
      <c r="C862" s="150" t="s">
        <v>61</v>
      </c>
      <c r="D862" s="149" t="s">
        <v>278</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273</v>
      </c>
      <c r="B863" s="149" t="s">
        <v>330</v>
      </c>
      <c r="C863" s="150" t="s">
        <v>61</v>
      </c>
      <c r="D863" s="149" t="s">
        <v>278</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273</v>
      </c>
      <c r="B864" s="149" t="s">
        <v>330</v>
      </c>
      <c r="C864" s="150" t="s">
        <v>61</v>
      </c>
      <c r="D864" s="149" t="s">
        <v>278</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273</v>
      </c>
      <c r="B865" s="149" t="s">
        <v>330</v>
      </c>
      <c r="C865" s="150" t="s">
        <v>61</v>
      </c>
      <c r="D865" s="149" t="s">
        <v>278</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273</v>
      </c>
      <c r="B866" s="149" t="s">
        <v>330</v>
      </c>
      <c r="C866" s="150" t="s">
        <v>61</v>
      </c>
      <c r="D866" s="149" t="s">
        <v>278</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273</v>
      </c>
      <c r="B867" s="149" t="s">
        <v>330</v>
      </c>
      <c r="C867" s="150" t="s">
        <v>61</v>
      </c>
      <c r="D867" s="149" t="s">
        <v>278</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273</v>
      </c>
      <c r="B868" s="149" t="s">
        <v>330</v>
      </c>
      <c r="C868" s="150" t="s">
        <v>61</v>
      </c>
      <c r="D868" s="149" t="s">
        <v>278</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273</v>
      </c>
      <c r="B869" s="149" t="s">
        <v>330</v>
      </c>
      <c r="C869" s="150" t="s">
        <v>61</v>
      </c>
      <c r="D869" s="149" t="s">
        <v>278</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273</v>
      </c>
      <c r="B870" s="149" t="s">
        <v>330</v>
      </c>
      <c r="C870" s="150" t="s">
        <v>61</v>
      </c>
      <c r="D870" s="149" t="s">
        <v>278</v>
      </c>
      <c r="E870" s="149">
        <v>152418</v>
      </c>
      <c r="F870" s="149">
        <v>163780</v>
      </c>
      <c r="G870" s="149">
        <v>66277</v>
      </c>
      <c r="H870" s="151">
        <v>36</v>
      </c>
      <c r="I870" s="149" t="s">
        <v>355</v>
      </c>
      <c r="J870" s="149" t="s">
        <v>44</v>
      </c>
      <c r="K870" s="152">
        <v>45275.337326388901</v>
      </c>
      <c r="L870" s="149" t="s">
        <v>43</v>
      </c>
      <c r="M870" s="149" t="s">
        <v>59</v>
      </c>
      <c r="N870" s="153">
        <v>0</v>
      </c>
      <c r="O870" s="153">
        <v>80.099999999999994</v>
      </c>
      <c r="P870" s="153">
        <v>0</v>
      </c>
    </row>
    <row r="871" spans="1:16" x14ac:dyDescent="0.25">
      <c r="A871" s="149" t="s">
        <v>273</v>
      </c>
      <c r="B871" s="149" t="s">
        <v>330</v>
      </c>
      <c r="C871" s="150" t="s">
        <v>61</v>
      </c>
      <c r="D871" s="149" t="s">
        <v>278</v>
      </c>
      <c r="E871" s="149">
        <v>152418</v>
      </c>
      <c r="F871" s="149">
        <v>163781</v>
      </c>
      <c r="G871" s="149">
        <v>66277</v>
      </c>
      <c r="H871" s="151">
        <v>2713</v>
      </c>
      <c r="I871" s="149" t="s">
        <v>295</v>
      </c>
      <c r="J871" s="149" t="s">
        <v>44</v>
      </c>
      <c r="K871" s="152">
        <v>45275.337326388901</v>
      </c>
      <c r="L871" s="149" t="s">
        <v>43</v>
      </c>
      <c r="M871" s="149" t="s">
        <v>59</v>
      </c>
      <c r="N871" s="153">
        <v>0</v>
      </c>
      <c r="O871" s="153">
        <v>78.95</v>
      </c>
      <c r="P871" s="153">
        <v>0</v>
      </c>
    </row>
    <row r="872" spans="1:16" x14ac:dyDescent="0.25">
      <c r="A872" s="149" t="s">
        <v>273</v>
      </c>
      <c r="B872" s="149" t="s">
        <v>330</v>
      </c>
      <c r="C872" s="150" t="s">
        <v>61</v>
      </c>
      <c r="D872" s="149" t="s">
        <v>278</v>
      </c>
      <c r="E872" s="149">
        <v>152399</v>
      </c>
      <c r="F872" s="149">
        <v>163761</v>
      </c>
      <c r="G872" s="149">
        <v>66277</v>
      </c>
      <c r="H872" s="151">
        <v>36</v>
      </c>
      <c r="I872" s="149" t="s">
        <v>356</v>
      </c>
      <c r="J872" s="149" t="s">
        <v>44</v>
      </c>
      <c r="K872" s="152">
        <v>45275.337326388901</v>
      </c>
      <c r="L872" s="149" t="s">
        <v>43</v>
      </c>
      <c r="M872" s="149" t="s">
        <v>59</v>
      </c>
      <c r="N872" s="153">
        <v>0</v>
      </c>
      <c r="O872" s="153">
        <v>80.099999999999994</v>
      </c>
      <c r="P872" s="153">
        <v>0</v>
      </c>
    </row>
    <row r="873" spans="1:16" x14ac:dyDescent="0.25">
      <c r="A873" s="149" t="s">
        <v>273</v>
      </c>
      <c r="B873" s="149" t="s">
        <v>330</v>
      </c>
      <c r="C873" s="150" t="s">
        <v>61</v>
      </c>
      <c r="D873" s="149" t="s">
        <v>278</v>
      </c>
      <c r="E873" s="149">
        <v>152399</v>
      </c>
      <c r="F873" s="149">
        <v>163762</v>
      </c>
      <c r="G873" s="149">
        <v>66277</v>
      </c>
      <c r="H873" s="151">
        <v>14206</v>
      </c>
      <c r="I873" s="149" t="s">
        <v>357</v>
      </c>
      <c r="J873" s="149" t="s">
        <v>44</v>
      </c>
      <c r="K873" s="152">
        <v>45275.337326388901</v>
      </c>
      <c r="L873" s="149" t="s">
        <v>43</v>
      </c>
      <c r="M873" s="149" t="s">
        <v>59</v>
      </c>
      <c r="N873" s="153">
        <v>0</v>
      </c>
      <c r="O873" s="153">
        <v>33.35</v>
      </c>
      <c r="P873" s="153">
        <v>0</v>
      </c>
    </row>
    <row r="874" spans="1:16" x14ac:dyDescent="0.25">
      <c r="A874" s="149" t="s">
        <v>273</v>
      </c>
      <c r="B874" s="149" t="s">
        <v>330</v>
      </c>
      <c r="C874" s="150" t="s">
        <v>61</v>
      </c>
      <c r="D874" s="149" t="s">
        <v>278</v>
      </c>
      <c r="E874" s="149">
        <v>152414</v>
      </c>
      <c r="F874" s="149">
        <v>163776</v>
      </c>
      <c r="G874" s="149">
        <v>66277</v>
      </c>
      <c r="H874" s="151">
        <v>732</v>
      </c>
      <c r="I874" s="149" t="s">
        <v>358</v>
      </c>
      <c r="J874" s="149" t="s">
        <v>44</v>
      </c>
      <c r="K874" s="152">
        <v>45275.337326388901</v>
      </c>
      <c r="L874" s="149" t="s">
        <v>43</v>
      </c>
      <c r="M874" s="149" t="s">
        <v>59</v>
      </c>
      <c r="N874" s="153">
        <v>0</v>
      </c>
      <c r="O874" s="153">
        <v>79.3</v>
      </c>
      <c r="P874" s="153">
        <v>0</v>
      </c>
    </row>
    <row r="875" spans="1:16" x14ac:dyDescent="0.25">
      <c r="A875" s="149" t="s">
        <v>273</v>
      </c>
      <c r="B875" s="149" t="s">
        <v>330</v>
      </c>
      <c r="C875" s="150" t="s">
        <v>61</v>
      </c>
      <c r="D875" s="149" t="s">
        <v>278</v>
      </c>
      <c r="E875" s="149">
        <v>152414</v>
      </c>
      <c r="F875" s="149">
        <v>163777</v>
      </c>
      <c r="G875" s="149">
        <v>66277</v>
      </c>
      <c r="H875" s="151">
        <v>732</v>
      </c>
      <c r="I875" s="149" t="s">
        <v>359</v>
      </c>
      <c r="J875" s="149" t="s">
        <v>44</v>
      </c>
      <c r="K875" s="152">
        <v>45275.337326388901</v>
      </c>
      <c r="L875" s="149" t="s">
        <v>43</v>
      </c>
      <c r="M875" s="149" t="s">
        <v>59</v>
      </c>
      <c r="N875" s="153">
        <v>0</v>
      </c>
      <c r="O875" s="153">
        <v>79.3</v>
      </c>
      <c r="P875" s="153">
        <v>0</v>
      </c>
    </row>
    <row r="876" spans="1:16" x14ac:dyDescent="0.25">
      <c r="A876" s="149" t="s">
        <v>273</v>
      </c>
      <c r="B876" s="149" t="s">
        <v>330</v>
      </c>
      <c r="C876" s="150" t="s">
        <v>61</v>
      </c>
      <c r="D876" s="149" t="s">
        <v>278</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273</v>
      </c>
      <c r="B877" s="149" t="s">
        <v>330</v>
      </c>
      <c r="C877" s="150" t="s">
        <v>61</v>
      </c>
      <c r="D877" s="149" t="s">
        <v>278</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273</v>
      </c>
      <c r="B878" s="149" t="s">
        <v>330</v>
      </c>
      <c r="C878" s="150" t="s">
        <v>61</v>
      </c>
      <c r="D878" s="149" t="s">
        <v>278</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273</v>
      </c>
      <c r="B879" s="149" t="s">
        <v>282</v>
      </c>
      <c r="C879" s="150" t="s">
        <v>70</v>
      </c>
      <c r="D879" s="149" t="s">
        <v>278</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273</v>
      </c>
      <c r="B880" s="149" t="s">
        <v>282</v>
      </c>
      <c r="C880" s="150" t="s">
        <v>70</v>
      </c>
      <c r="D880" s="149" t="s">
        <v>278</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273</v>
      </c>
      <c r="B881" s="149" t="s">
        <v>282</v>
      </c>
      <c r="C881" s="150" t="s">
        <v>61</v>
      </c>
      <c r="D881" s="149" t="s">
        <v>278</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273</v>
      </c>
      <c r="B882" s="149" t="s">
        <v>282</v>
      </c>
      <c r="C882" s="150" t="s">
        <v>61</v>
      </c>
      <c r="D882" s="149" t="s">
        <v>278</v>
      </c>
      <c r="E882" s="149">
        <v>152354</v>
      </c>
      <c r="F882" s="149">
        <v>163709</v>
      </c>
      <c r="G882" s="149">
        <v>66278</v>
      </c>
      <c r="H882" s="151">
        <v>93644</v>
      </c>
      <c r="I882" s="149" t="s">
        <v>223</v>
      </c>
      <c r="J882" s="149" t="s">
        <v>44</v>
      </c>
      <c r="K882" s="152">
        <v>45275.337326388901</v>
      </c>
      <c r="L882" s="149" t="s">
        <v>43</v>
      </c>
      <c r="M882" s="149" t="s">
        <v>59</v>
      </c>
      <c r="N882" s="153">
        <v>0</v>
      </c>
      <c r="O882" s="153">
        <v>36.549999999999997</v>
      </c>
      <c r="P882" s="153">
        <v>0</v>
      </c>
    </row>
    <row r="883" spans="1:16" x14ac:dyDescent="0.25">
      <c r="A883" s="149" t="s">
        <v>273</v>
      </c>
      <c r="B883" s="149" t="s">
        <v>282</v>
      </c>
      <c r="C883" s="150" t="s">
        <v>61</v>
      </c>
      <c r="D883" s="149" t="s">
        <v>278</v>
      </c>
      <c r="E883" s="149">
        <v>152356</v>
      </c>
      <c r="F883" s="149">
        <v>163710</v>
      </c>
      <c r="G883" s="149">
        <v>66278</v>
      </c>
      <c r="H883" s="151">
        <v>93644</v>
      </c>
      <c r="I883" s="149" t="s">
        <v>223</v>
      </c>
      <c r="J883" s="149" t="s">
        <v>44</v>
      </c>
      <c r="K883" s="152">
        <v>45275.337326388901</v>
      </c>
      <c r="L883" s="149" t="s">
        <v>43</v>
      </c>
      <c r="M883" s="149" t="s">
        <v>59</v>
      </c>
      <c r="N883" s="153">
        <v>0</v>
      </c>
      <c r="O883" s="153">
        <v>36.549999999999997</v>
      </c>
      <c r="P883" s="153">
        <v>0</v>
      </c>
    </row>
    <row r="884" spans="1:16" x14ac:dyDescent="0.25">
      <c r="A884" s="149" t="s">
        <v>273</v>
      </c>
      <c r="B884" s="149" t="s">
        <v>282</v>
      </c>
      <c r="C884" s="150" t="s">
        <v>61</v>
      </c>
      <c r="D884" s="149" t="s">
        <v>278</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273</v>
      </c>
      <c r="B885" s="149" t="s">
        <v>282</v>
      </c>
      <c r="C885" s="150" t="s">
        <v>61</v>
      </c>
      <c r="D885" s="149" t="s">
        <v>278</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273</v>
      </c>
      <c r="B886" s="149" t="s">
        <v>282</v>
      </c>
      <c r="C886" s="150" t="s">
        <v>61</v>
      </c>
      <c r="D886" s="149" t="s">
        <v>278</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273</v>
      </c>
      <c r="B887" s="149" t="s">
        <v>286</v>
      </c>
      <c r="C887" s="150" t="s">
        <v>61</v>
      </c>
      <c r="D887" s="149" t="s">
        <v>278</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273</v>
      </c>
      <c r="B888" s="149" t="s">
        <v>287</v>
      </c>
      <c r="C888" s="150" t="s">
        <v>61</v>
      </c>
      <c r="D888" s="149" t="s">
        <v>278</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273</v>
      </c>
      <c r="B889" s="149" t="s">
        <v>287</v>
      </c>
      <c r="C889" s="150" t="s">
        <v>61</v>
      </c>
      <c r="D889" s="149" t="s">
        <v>278</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273</v>
      </c>
      <c r="B890" s="149" t="s">
        <v>287</v>
      </c>
      <c r="C890" s="150" t="s">
        <v>61</v>
      </c>
      <c r="D890" s="149" t="s">
        <v>278</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273</v>
      </c>
      <c r="B891" s="149" t="s">
        <v>287</v>
      </c>
      <c r="C891" s="150" t="s">
        <v>61</v>
      </c>
      <c r="D891" s="149" t="s">
        <v>278</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273</v>
      </c>
      <c r="B892" s="149" t="s">
        <v>287</v>
      </c>
      <c r="C892" s="150" t="s">
        <v>61</v>
      </c>
      <c r="D892" s="149" t="s">
        <v>278</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273</v>
      </c>
      <c r="B893" s="149" t="s">
        <v>287</v>
      </c>
      <c r="C893" s="150" t="s">
        <v>61</v>
      </c>
      <c r="D893" s="149" t="s">
        <v>278</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273</v>
      </c>
      <c r="B894" s="149" t="s">
        <v>287</v>
      </c>
      <c r="C894" s="150" t="s">
        <v>61</v>
      </c>
      <c r="D894" s="149" t="s">
        <v>278</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273</v>
      </c>
      <c r="B895" s="149" t="s">
        <v>287</v>
      </c>
      <c r="C895" s="150" t="s">
        <v>61</v>
      </c>
      <c r="D895" s="149" t="s">
        <v>278</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273</v>
      </c>
      <c r="B896" s="149" t="s">
        <v>288</v>
      </c>
      <c r="C896" s="150" t="s">
        <v>61</v>
      </c>
      <c r="D896" s="149" t="s">
        <v>278</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273</v>
      </c>
      <c r="B897" s="149" t="s">
        <v>288</v>
      </c>
      <c r="C897" s="150" t="s">
        <v>61</v>
      </c>
      <c r="D897" s="149" t="s">
        <v>278</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273</v>
      </c>
      <c r="B898" s="149" t="s">
        <v>288</v>
      </c>
      <c r="C898" s="150" t="s">
        <v>61</v>
      </c>
      <c r="D898" s="149" t="s">
        <v>278</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273</v>
      </c>
      <c r="B899" s="149" t="s">
        <v>288</v>
      </c>
      <c r="C899" s="150" t="s">
        <v>61</v>
      </c>
      <c r="D899" s="149" t="s">
        <v>278</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273</v>
      </c>
      <c r="B900" s="149" t="s">
        <v>288</v>
      </c>
      <c r="C900" s="150" t="s">
        <v>61</v>
      </c>
      <c r="D900" s="149" t="s">
        <v>278</v>
      </c>
      <c r="E900" s="149">
        <v>152442</v>
      </c>
      <c r="F900" s="149">
        <v>163808</v>
      </c>
      <c r="G900" s="149">
        <v>66281</v>
      </c>
      <c r="H900" s="151">
        <v>707</v>
      </c>
      <c r="I900" s="149" t="s">
        <v>290</v>
      </c>
      <c r="J900" s="149" t="s">
        <v>44</v>
      </c>
      <c r="K900" s="152">
        <v>45275.337326388901</v>
      </c>
      <c r="L900" s="149" t="s">
        <v>43</v>
      </c>
      <c r="M900" s="149" t="s">
        <v>59</v>
      </c>
      <c r="N900" s="153">
        <v>0</v>
      </c>
      <c r="O900" s="153">
        <v>295.89999999999998</v>
      </c>
      <c r="P900" s="153">
        <v>0</v>
      </c>
    </row>
    <row r="901" spans="1:16" x14ac:dyDescent="0.25">
      <c r="A901" s="149" t="s">
        <v>273</v>
      </c>
      <c r="B901" s="149" t="s">
        <v>288</v>
      </c>
      <c r="C901" s="150" t="s">
        <v>61</v>
      </c>
      <c r="D901" s="149" t="s">
        <v>278</v>
      </c>
      <c r="E901" s="149">
        <v>152526</v>
      </c>
      <c r="F901" s="149">
        <v>163884</v>
      </c>
      <c r="G901" s="149">
        <v>66281</v>
      </c>
      <c r="H901" s="151">
        <v>93716</v>
      </c>
      <c r="I901" s="149" t="s">
        <v>224</v>
      </c>
      <c r="J901" s="149" t="s">
        <v>44</v>
      </c>
      <c r="K901" s="152">
        <v>45275.337326388901</v>
      </c>
      <c r="L901" s="149" t="s">
        <v>43</v>
      </c>
      <c r="M901" s="149" t="s">
        <v>59</v>
      </c>
      <c r="N901" s="153">
        <v>0</v>
      </c>
      <c r="O901" s="153">
        <v>80.099999999999994</v>
      </c>
      <c r="P901" s="153">
        <v>0</v>
      </c>
    </row>
    <row r="902" spans="1:16" x14ac:dyDescent="0.25">
      <c r="A902" s="149" t="s">
        <v>273</v>
      </c>
      <c r="B902" s="149" t="s">
        <v>288</v>
      </c>
      <c r="C902" s="150" t="s">
        <v>61</v>
      </c>
      <c r="D902" s="149" t="s">
        <v>278</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273</v>
      </c>
      <c r="B903" s="149" t="s">
        <v>288</v>
      </c>
      <c r="C903" s="150" t="s">
        <v>61</v>
      </c>
      <c r="D903" s="149" t="s">
        <v>278</v>
      </c>
      <c r="E903" s="149">
        <v>152548</v>
      </c>
      <c r="F903" s="149">
        <v>163901</v>
      </c>
      <c r="G903" s="149">
        <v>66281</v>
      </c>
      <c r="H903" s="151">
        <v>699</v>
      </c>
      <c r="I903" s="149" t="s">
        <v>325</v>
      </c>
      <c r="J903" s="149" t="s">
        <v>44</v>
      </c>
      <c r="K903" s="152">
        <v>45275.337326388901</v>
      </c>
      <c r="L903" s="149" t="s">
        <v>43</v>
      </c>
      <c r="M903" s="149" t="s">
        <v>59</v>
      </c>
      <c r="N903" s="153">
        <v>0</v>
      </c>
      <c r="O903" s="153">
        <v>80.099999999999994</v>
      </c>
      <c r="P903" s="153">
        <v>0</v>
      </c>
    </row>
    <row r="904" spans="1:16" x14ac:dyDescent="0.25">
      <c r="A904" s="149" t="s">
        <v>273</v>
      </c>
      <c r="B904" s="149" t="s">
        <v>288</v>
      </c>
      <c r="C904" s="150" t="s">
        <v>61</v>
      </c>
      <c r="D904" s="149" t="s">
        <v>278</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273</v>
      </c>
      <c r="B905" s="149" t="s">
        <v>288</v>
      </c>
      <c r="C905" s="150" t="s">
        <v>61</v>
      </c>
      <c r="D905" s="149" t="s">
        <v>278</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273</v>
      </c>
      <c r="B906" s="149" t="s">
        <v>288</v>
      </c>
      <c r="C906" s="150" t="s">
        <v>61</v>
      </c>
      <c r="D906" s="149" t="s">
        <v>278</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273</v>
      </c>
      <c r="B907" s="149" t="s">
        <v>288</v>
      </c>
      <c r="C907" s="150" t="s">
        <v>61</v>
      </c>
      <c r="D907" s="149" t="s">
        <v>278</v>
      </c>
      <c r="E907" s="149">
        <v>152470</v>
      </c>
      <c r="F907" s="149">
        <v>163829</v>
      </c>
      <c r="G907" s="149">
        <v>66281</v>
      </c>
      <c r="H907" s="151">
        <v>707</v>
      </c>
      <c r="I907" s="149" t="s">
        <v>290</v>
      </c>
      <c r="J907" s="149" t="s">
        <v>44</v>
      </c>
      <c r="K907" s="152">
        <v>45275.337326388901</v>
      </c>
      <c r="L907" s="149" t="s">
        <v>43</v>
      </c>
      <c r="M907" s="149" t="s">
        <v>59</v>
      </c>
      <c r="N907" s="153">
        <v>0</v>
      </c>
      <c r="O907" s="153">
        <v>295.89999999999998</v>
      </c>
      <c r="P907" s="153">
        <v>0</v>
      </c>
    </row>
    <row r="908" spans="1:16" x14ac:dyDescent="0.25">
      <c r="A908" s="149" t="s">
        <v>273</v>
      </c>
      <c r="B908" s="149" t="s">
        <v>288</v>
      </c>
      <c r="C908" s="150" t="s">
        <v>61</v>
      </c>
      <c r="D908" s="149" t="s">
        <v>278</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273</v>
      </c>
      <c r="B909" s="149" t="s">
        <v>293</v>
      </c>
      <c r="C909" s="150" t="s">
        <v>61</v>
      </c>
      <c r="D909" s="149" t="s">
        <v>278</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273</v>
      </c>
      <c r="B910" s="149" t="s">
        <v>293</v>
      </c>
      <c r="C910" s="150" t="s">
        <v>61</v>
      </c>
      <c r="D910" s="149" t="s">
        <v>278</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273</v>
      </c>
      <c r="B911" s="149" t="s">
        <v>297</v>
      </c>
      <c r="C911" s="150" t="s">
        <v>61</v>
      </c>
      <c r="D911" s="149" t="s">
        <v>278</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273</v>
      </c>
      <c r="B912" s="149" t="s">
        <v>297</v>
      </c>
      <c r="C912" s="150" t="s">
        <v>61</v>
      </c>
      <c r="D912" s="149" t="s">
        <v>278</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273</v>
      </c>
      <c r="B913" s="149" t="s">
        <v>297</v>
      </c>
      <c r="C913" s="150" t="s">
        <v>61</v>
      </c>
      <c r="D913" s="149" t="s">
        <v>278</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273</v>
      </c>
      <c r="B914" s="149" t="s">
        <v>297</v>
      </c>
      <c r="C914" s="150" t="s">
        <v>61</v>
      </c>
      <c r="D914" s="149" t="s">
        <v>278</v>
      </c>
      <c r="E914" s="149">
        <v>152506</v>
      </c>
      <c r="F914" s="149">
        <v>163866</v>
      </c>
      <c r="G914" s="149">
        <v>66283</v>
      </c>
      <c r="H914" s="151">
        <v>732</v>
      </c>
      <c r="I914" s="149" t="s">
        <v>320</v>
      </c>
      <c r="J914" s="149" t="s">
        <v>44</v>
      </c>
      <c r="K914" s="152">
        <v>45275.337326388901</v>
      </c>
      <c r="L914" s="149" t="s">
        <v>43</v>
      </c>
      <c r="M914" s="149" t="s">
        <v>59</v>
      </c>
      <c r="N914" s="153">
        <v>0</v>
      </c>
      <c r="O914" s="153">
        <v>79.3</v>
      </c>
      <c r="P914" s="153">
        <v>0</v>
      </c>
    </row>
    <row r="915" spans="1:16" x14ac:dyDescent="0.25">
      <c r="A915" s="149" t="s">
        <v>273</v>
      </c>
      <c r="B915" s="149" t="s">
        <v>297</v>
      </c>
      <c r="C915" s="150" t="s">
        <v>61</v>
      </c>
      <c r="D915" s="149" t="s">
        <v>278</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273</v>
      </c>
      <c r="B916" s="149" t="s">
        <v>297</v>
      </c>
      <c r="C916" s="150" t="s">
        <v>61</v>
      </c>
      <c r="D916" s="149" t="s">
        <v>278</v>
      </c>
      <c r="E916" s="149">
        <v>152506</v>
      </c>
      <c r="F916" s="149">
        <v>163868</v>
      </c>
      <c r="G916" s="149">
        <v>66283</v>
      </c>
      <c r="H916" s="151">
        <v>732</v>
      </c>
      <c r="I916" s="149" t="s">
        <v>360</v>
      </c>
      <c r="J916" s="149" t="s">
        <v>44</v>
      </c>
      <c r="K916" s="152">
        <v>45275.337326388901</v>
      </c>
      <c r="L916" s="149" t="s">
        <v>43</v>
      </c>
      <c r="M916" s="149" t="s">
        <v>59</v>
      </c>
      <c r="N916" s="153">
        <v>0</v>
      </c>
      <c r="O916" s="153">
        <v>79.3</v>
      </c>
      <c r="P916" s="153">
        <v>0</v>
      </c>
    </row>
    <row r="917" spans="1:16" x14ac:dyDescent="0.25">
      <c r="A917" s="149" t="s">
        <v>273</v>
      </c>
      <c r="B917" s="149" t="s">
        <v>297</v>
      </c>
      <c r="C917" s="150" t="s">
        <v>61</v>
      </c>
      <c r="D917" s="149" t="s">
        <v>278</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273</v>
      </c>
      <c r="B918" s="149" t="s">
        <v>297</v>
      </c>
      <c r="C918" s="150" t="s">
        <v>61</v>
      </c>
      <c r="D918" s="149" t="s">
        <v>278</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273</v>
      </c>
      <c r="B919" s="149" t="s">
        <v>297</v>
      </c>
      <c r="C919" s="150" t="s">
        <v>61</v>
      </c>
      <c r="D919" s="149" t="s">
        <v>278</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273</v>
      </c>
      <c r="B920" s="149" t="s">
        <v>297</v>
      </c>
      <c r="C920" s="150" t="s">
        <v>61</v>
      </c>
      <c r="D920" s="149" t="s">
        <v>278</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273</v>
      </c>
      <c r="B921" s="149" t="s">
        <v>297</v>
      </c>
      <c r="C921" s="150" t="s">
        <v>61</v>
      </c>
      <c r="D921" s="149" t="s">
        <v>278</v>
      </c>
      <c r="E921" s="149">
        <v>152505</v>
      </c>
      <c r="F921" s="149">
        <v>163865</v>
      </c>
      <c r="G921" s="149">
        <v>66283</v>
      </c>
      <c r="H921" s="151">
        <v>10990</v>
      </c>
      <c r="I921" s="149" t="s">
        <v>361</v>
      </c>
      <c r="J921" s="149" t="s">
        <v>44</v>
      </c>
      <c r="K921" s="152">
        <v>45275.337326388901</v>
      </c>
      <c r="L921" s="149" t="s">
        <v>43</v>
      </c>
      <c r="M921" s="149" t="s">
        <v>59</v>
      </c>
      <c r="N921" s="153">
        <v>0</v>
      </c>
      <c r="O921" s="153">
        <v>6.9</v>
      </c>
      <c r="P921" s="153">
        <v>0</v>
      </c>
    </row>
    <row r="922" spans="1:16" x14ac:dyDescent="0.25">
      <c r="A922" s="149" t="s">
        <v>273</v>
      </c>
      <c r="B922" s="149" t="s">
        <v>297</v>
      </c>
      <c r="C922" s="150" t="s">
        <v>61</v>
      </c>
      <c r="D922" s="149" t="s">
        <v>278</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273</v>
      </c>
      <c r="B923" s="149" t="s">
        <v>297</v>
      </c>
      <c r="C923" s="150" t="s">
        <v>61</v>
      </c>
      <c r="D923" s="149" t="s">
        <v>278</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273</v>
      </c>
      <c r="B924" s="149" t="s">
        <v>297</v>
      </c>
      <c r="C924" s="150" t="s">
        <v>61</v>
      </c>
      <c r="D924" s="149" t="s">
        <v>278</v>
      </c>
      <c r="E924" s="149">
        <v>152311</v>
      </c>
      <c r="F924" s="149">
        <v>163667</v>
      </c>
      <c r="G924" s="149">
        <v>66283</v>
      </c>
      <c r="H924" s="151">
        <v>23</v>
      </c>
      <c r="I924" s="149" t="s">
        <v>270</v>
      </c>
      <c r="J924" s="149" t="s">
        <v>44</v>
      </c>
      <c r="K924" s="152">
        <v>45275.337326388901</v>
      </c>
      <c r="L924" s="149" t="s">
        <v>43</v>
      </c>
      <c r="M924" s="149" t="s">
        <v>59</v>
      </c>
      <c r="N924" s="153">
        <v>0</v>
      </c>
      <c r="O924" s="153">
        <v>41.4</v>
      </c>
      <c r="P924" s="153">
        <v>0</v>
      </c>
    </row>
    <row r="925" spans="1:16" x14ac:dyDescent="0.25">
      <c r="A925" s="149" t="s">
        <v>273</v>
      </c>
      <c r="B925" s="149" t="s">
        <v>297</v>
      </c>
      <c r="C925" s="150" t="s">
        <v>61</v>
      </c>
      <c r="D925" s="149" t="s">
        <v>278</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273</v>
      </c>
      <c r="B926" s="149" t="s">
        <v>297</v>
      </c>
      <c r="C926" s="150" t="s">
        <v>61</v>
      </c>
      <c r="D926" s="149" t="s">
        <v>278</v>
      </c>
      <c r="E926" s="149">
        <v>152311</v>
      </c>
      <c r="F926" s="149">
        <v>163669</v>
      </c>
      <c r="G926" s="149">
        <v>66283</v>
      </c>
      <c r="H926" s="151">
        <v>93644</v>
      </c>
      <c r="I926" s="149" t="s">
        <v>317</v>
      </c>
      <c r="J926" s="149" t="s">
        <v>44</v>
      </c>
      <c r="K926" s="152">
        <v>45275.337326388901</v>
      </c>
      <c r="L926" s="149" t="s">
        <v>43</v>
      </c>
      <c r="M926" s="149" t="s">
        <v>59</v>
      </c>
      <c r="N926" s="153">
        <v>0</v>
      </c>
      <c r="O926" s="153">
        <v>36.549999999999997</v>
      </c>
      <c r="P926" s="153">
        <v>0</v>
      </c>
    </row>
    <row r="927" spans="1:16" x14ac:dyDescent="0.25">
      <c r="A927" s="149" t="s">
        <v>273</v>
      </c>
      <c r="B927" s="149" t="s">
        <v>297</v>
      </c>
      <c r="C927" s="150" t="s">
        <v>61</v>
      </c>
      <c r="D927" s="149" t="s">
        <v>278</v>
      </c>
      <c r="E927" s="149">
        <v>152310</v>
      </c>
      <c r="F927" s="149">
        <v>163665</v>
      </c>
      <c r="G927" s="149">
        <v>66283</v>
      </c>
      <c r="H927" s="151">
        <v>23</v>
      </c>
      <c r="I927" s="149" t="s">
        <v>362</v>
      </c>
      <c r="J927" s="149" t="s">
        <v>44</v>
      </c>
      <c r="K927" s="152">
        <v>45275.337326388901</v>
      </c>
      <c r="L927" s="149" t="s">
        <v>43</v>
      </c>
      <c r="M927" s="149" t="s">
        <v>59</v>
      </c>
      <c r="N927" s="153">
        <v>0</v>
      </c>
      <c r="O927" s="153">
        <v>41.4</v>
      </c>
      <c r="P927" s="153">
        <v>0</v>
      </c>
    </row>
    <row r="928" spans="1:16" x14ac:dyDescent="0.25">
      <c r="A928" s="149" t="s">
        <v>273</v>
      </c>
      <c r="B928" s="149" t="s">
        <v>297</v>
      </c>
      <c r="C928" s="150" t="s">
        <v>61</v>
      </c>
      <c r="D928" s="149" t="s">
        <v>278</v>
      </c>
      <c r="E928" s="149">
        <v>152310</v>
      </c>
      <c r="F928" s="149">
        <v>163666</v>
      </c>
      <c r="G928" s="149">
        <v>66283</v>
      </c>
      <c r="H928" s="151">
        <v>93644</v>
      </c>
      <c r="I928" s="149" t="s">
        <v>317</v>
      </c>
      <c r="J928" s="149" t="s">
        <v>44</v>
      </c>
      <c r="K928" s="152">
        <v>45275.337326388901</v>
      </c>
      <c r="L928" s="149" t="s">
        <v>43</v>
      </c>
      <c r="M928" s="149" t="s">
        <v>59</v>
      </c>
      <c r="N928" s="153">
        <v>0</v>
      </c>
      <c r="O928" s="153">
        <v>36.549999999999997</v>
      </c>
      <c r="P928" s="153">
        <v>0</v>
      </c>
    </row>
    <row r="929" spans="1:16" x14ac:dyDescent="0.25">
      <c r="A929" s="149" t="s">
        <v>273</v>
      </c>
      <c r="B929" s="149" t="s">
        <v>297</v>
      </c>
      <c r="C929" s="150" t="s">
        <v>61</v>
      </c>
      <c r="D929" s="149" t="s">
        <v>278</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273</v>
      </c>
      <c r="B930" s="149" t="s">
        <v>297</v>
      </c>
      <c r="C930" s="150" t="s">
        <v>61</v>
      </c>
      <c r="D930" s="149" t="s">
        <v>278</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273</v>
      </c>
      <c r="B931" s="149" t="s">
        <v>297</v>
      </c>
      <c r="C931" s="150" t="s">
        <v>61</v>
      </c>
      <c r="D931" s="149" t="s">
        <v>278</v>
      </c>
      <c r="E931" s="149">
        <v>152269</v>
      </c>
      <c r="F931" s="149">
        <v>163637</v>
      </c>
      <c r="G931" s="149">
        <v>66283</v>
      </c>
      <c r="H931" s="151">
        <v>732</v>
      </c>
      <c r="I931" s="149" t="s">
        <v>363</v>
      </c>
      <c r="J931" s="149" t="s">
        <v>44</v>
      </c>
      <c r="K931" s="152">
        <v>45275.337326388901</v>
      </c>
      <c r="L931" s="149" t="s">
        <v>43</v>
      </c>
      <c r="M931" s="149" t="s">
        <v>59</v>
      </c>
      <c r="N931" s="153">
        <v>0</v>
      </c>
      <c r="O931" s="153">
        <v>79.3</v>
      </c>
      <c r="P931" s="153">
        <v>0</v>
      </c>
    </row>
    <row r="932" spans="1:16" x14ac:dyDescent="0.25">
      <c r="A932" s="149" t="s">
        <v>273</v>
      </c>
      <c r="B932" s="149" t="s">
        <v>297</v>
      </c>
      <c r="C932" s="150" t="s">
        <v>61</v>
      </c>
      <c r="D932" s="149" t="s">
        <v>278</v>
      </c>
      <c r="E932" s="149">
        <v>152269</v>
      </c>
      <c r="F932" s="149">
        <v>163638</v>
      </c>
      <c r="G932" s="149">
        <v>66283</v>
      </c>
      <c r="H932" s="151">
        <v>10990</v>
      </c>
      <c r="I932" s="149" t="s">
        <v>364</v>
      </c>
      <c r="J932" s="149" t="s">
        <v>44</v>
      </c>
      <c r="K932" s="152">
        <v>45275.337326388901</v>
      </c>
      <c r="L932" s="149" t="s">
        <v>43</v>
      </c>
      <c r="M932" s="149" t="s">
        <v>59</v>
      </c>
      <c r="N932" s="153">
        <v>0</v>
      </c>
      <c r="O932" s="153">
        <v>6.9</v>
      </c>
      <c r="P932" s="153">
        <v>0</v>
      </c>
    </row>
    <row r="933" spans="1:16" x14ac:dyDescent="0.25">
      <c r="A933" s="149" t="s">
        <v>273</v>
      </c>
      <c r="B933" s="149" t="s">
        <v>298</v>
      </c>
      <c r="C933" s="150" t="s">
        <v>61</v>
      </c>
      <c r="D933" s="149" t="s">
        <v>278</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273</v>
      </c>
      <c r="B934" s="149" t="s">
        <v>298</v>
      </c>
      <c r="C934" s="150" t="s">
        <v>61</v>
      </c>
      <c r="D934" s="149" t="s">
        <v>278</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273</v>
      </c>
      <c r="B935" s="149" t="s">
        <v>298</v>
      </c>
      <c r="C935" s="150" t="s">
        <v>61</v>
      </c>
      <c r="D935" s="149" t="s">
        <v>278</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273</v>
      </c>
      <c r="B936" s="149" t="s">
        <v>298</v>
      </c>
      <c r="C936" s="150" t="s">
        <v>61</v>
      </c>
      <c r="D936" s="149" t="s">
        <v>278</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273</v>
      </c>
      <c r="B937" s="149" t="s">
        <v>298</v>
      </c>
      <c r="C937" s="150" t="s">
        <v>61</v>
      </c>
      <c r="D937" s="149" t="s">
        <v>278</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273</v>
      </c>
      <c r="B938" s="149" t="s">
        <v>298</v>
      </c>
      <c r="C938" s="150" t="s">
        <v>61</v>
      </c>
      <c r="D938" s="149" t="s">
        <v>278</v>
      </c>
      <c r="E938" s="149">
        <v>152294</v>
      </c>
      <c r="F938" s="149">
        <v>163657</v>
      </c>
      <c r="G938" s="149">
        <v>66275</v>
      </c>
      <c r="H938" s="151">
        <v>2717</v>
      </c>
      <c r="I938" s="149" t="s">
        <v>326</v>
      </c>
      <c r="J938" s="149" t="s">
        <v>44</v>
      </c>
      <c r="K938" s="152">
        <v>45275.337326388901</v>
      </c>
      <c r="L938" s="149" t="s">
        <v>43</v>
      </c>
      <c r="M938" s="149" t="s">
        <v>59</v>
      </c>
      <c r="N938" s="153">
        <v>0</v>
      </c>
      <c r="O938" s="153">
        <v>147.65</v>
      </c>
      <c r="P938" s="153">
        <v>0</v>
      </c>
    </row>
    <row r="939" spans="1:16" x14ac:dyDescent="0.25">
      <c r="A939" s="149" t="s">
        <v>273</v>
      </c>
      <c r="B939" s="149" t="s">
        <v>299</v>
      </c>
      <c r="C939" s="150" t="s">
        <v>61</v>
      </c>
      <c r="D939" s="149" t="s">
        <v>278</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273</v>
      </c>
      <c r="B940" s="149" t="s">
        <v>299</v>
      </c>
      <c r="C940" s="150" t="s">
        <v>61</v>
      </c>
      <c r="D940" s="149" t="s">
        <v>278</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273</v>
      </c>
      <c r="B941" s="149" t="s">
        <v>299</v>
      </c>
      <c r="C941" s="150" t="s">
        <v>61</v>
      </c>
      <c r="D941" s="149" t="s">
        <v>278</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273</v>
      </c>
      <c r="B942" s="149" t="s">
        <v>299</v>
      </c>
      <c r="C942" s="150" t="s">
        <v>61</v>
      </c>
      <c r="D942" s="149" t="s">
        <v>278</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273</v>
      </c>
      <c r="B943" s="149" t="s">
        <v>299</v>
      </c>
      <c r="C943" s="150" t="s">
        <v>61</v>
      </c>
      <c r="D943" s="149" t="s">
        <v>278</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273</v>
      </c>
      <c r="B944" s="149" t="s">
        <v>299</v>
      </c>
      <c r="C944" s="150" t="s">
        <v>61</v>
      </c>
      <c r="D944" s="149" t="s">
        <v>278</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273</v>
      </c>
      <c r="B945" s="149" t="s">
        <v>299</v>
      </c>
      <c r="C945" s="150" t="s">
        <v>61</v>
      </c>
      <c r="D945" s="149" t="s">
        <v>278</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273</v>
      </c>
      <c r="B946" s="149" t="s">
        <v>299</v>
      </c>
      <c r="C946" s="150" t="s">
        <v>61</v>
      </c>
      <c r="D946" s="149" t="s">
        <v>278</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273</v>
      </c>
      <c r="B947" s="149" t="s">
        <v>299</v>
      </c>
      <c r="C947" s="150" t="s">
        <v>61</v>
      </c>
      <c r="D947" s="149" t="s">
        <v>278</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273</v>
      </c>
      <c r="B948" s="149" t="s">
        <v>299</v>
      </c>
      <c r="C948" s="150" t="s">
        <v>61</v>
      </c>
      <c r="D948" s="149" t="s">
        <v>278</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273</v>
      </c>
      <c r="B949" s="149" t="s">
        <v>293</v>
      </c>
      <c r="C949" s="150" t="s">
        <v>293</v>
      </c>
      <c r="D949" s="149" t="s">
        <v>278</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273</v>
      </c>
      <c r="B950" s="149" t="s">
        <v>300</v>
      </c>
      <c r="C950" s="150" t="s">
        <v>300</v>
      </c>
      <c r="D950" s="149" t="s">
        <v>278</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273</v>
      </c>
      <c r="B951" s="149" t="s">
        <v>300</v>
      </c>
      <c r="C951" s="150" t="s">
        <v>300</v>
      </c>
      <c r="D951" s="149" t="s">
        <v>278</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273</v>
      </c>
      <c r="B952" s="149" t="s">
        <v>293</v>
      </c>
      <c r="C952" s="150" t="s">
        <v>293</v>
      </c>
      <c r="D952" s="149" t="s">
        <v>278</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273</v>
      </c>
      <c r="B953" s="149" t="s">
        <v>309</v>
      </c>
      <c r="C953" s="150" t="s">
        <v>309</v>
      </c>
      <c r="D953" s="149" t="s">
        <v>278</v>
      </c>
      <c r="E953" s="149">
        <v>152589</v>
      </c>
      <c r="F953" s="149">
        <v>163945</v>
      </c>
      <c r="G953" s="149">
        <v>66290</v>
      </c>
      <c r="H953" s="151">
        <v>0</v>
      </c>
      <c r="I953" s="149" t="s">
        <v>262</v>
      </c>
      <c r="J953" s="149" t="s">
        <v>44</v>
      </c>
      <c r="K953" s="152">
        <v>45275.381990740701</v>
      </c>
      <c r="L953" s="149" t="s">
        <v>49</v>
      </c>
      <c r="M953" s="149" t="s">
        <v>48</v>
      </c>
      <c r="N953" s="153">
        <v>0</v>
      </c>
      <c r="O953" s="153">
        <v>85</v>
      </c>
      <c r="P953" s="153">
        <v>0</v>
      </c>
    </row>
    <row r="954" spans="1:16" x14ac:dyDescent="0.25">
      <c r="A954" s="149" t="s">
        <v>273</v>
      </c>
      <c r="B954" s="149" t="s">
        <v>288</v>
      </c>
      <c r="C954" s="150" t="s">
        <v>288</v>
      </c>
      <c r="D954" s="149" t="s">
        <v>278</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273</v>
      </c>
      <c r="B955" s="149" t="s">
        <v>286</v>
      </c>
      <c r="C955" s="150" t="s">
        <v>286</v>
      </c>
      <c r="D955" s="149" t="s">
        <v>278</v>
      </c>
      <c r="E955" s="149">
        <v>152387</v>
      </c>
      <c r="F955" s="149">
        <v>163754</v>
      </c>
      <c r="G955" s="149">
        <v>66293</v>
      </c>
      <c r="H955" s="151">
        <v>10968</v>
      </c>
      <c r="I955" s="149" t="s">
        <v>365</v>
      </c>
      <c r="J955" s="149" t="s">
        <v>44</v>
      </c>
      <c r="K955" s="152">
        <v>45275.387905092597</v>
      </c>
      <c r="L955" s="149" t="s">
        <v>49</v>
      </c>
      <c r="M955" s="149" t="s">
        <v>48</v>
      </c>
      <c r="N955" s="153">
        <v>0</v>
      </c>
      <c r="O955" s="153">
        <v>111</v>
      </c>
      <c r="P955" s="153">
        <v>0</v>
      </c>
    </row>
    <row r="956" spans="1:16" x14ac:dyDescent="0.25">
      <c r="A956" s="149" t="s">
        <v>273</v>
      </c>
      <c r="B956" s="149" t="s">
        <v>287</v>
      </c>
      <c r="C956" s="150" t="s">
        <v>287</v>
      </c>
      <c r="D956" s="149" t="s">
        <v>278</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273</v>
      </c>
      <c r="B957" s="149" t="s">
        <v>288</v>
      </c>
      <c r="C957" s="150" t="s">
        <v>288</v>
      </c>
      <c r="D957" s="149" t="s">
        <v>278</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273</v>
      </c>
      <c r="B958" s="149" t="s">
        <v>299</v>
      </c>
      <c r="C958" s="150" t="s">
        <v>299</v>
      </c>
      <c r="D958" s="149" t="s">
        <v>278</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273</v>
      </c>
      <c r="B959" s="149" t="s">
        <v>277</v>
      </c>
      <c r="C959" s="150" t="s">
        <v>277</v>
      </c>
      <c r="D959" s="149" t="s">
        <v>278</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273</v>
      </c>
      <c r="B960" s="149" t="s">
        <v>300</v>
      </c>
      <c r="C960" s="150" t="s">
        <v>300</v>
      </c>
      <c r="D960" s="149" t="s">
        <v>278</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273</v>
      </c>
      <c r="B961" s="149" t="s">
        <v>299</v>
      </c>
      <c r="C961" s="150" t="s">
        <v>299</v>
      </c>
      <c r="D961" s="149" t="s">
        <v>278</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273</v>
      </c>
      <c r="B962" s="149" t="s">
        <v>300</v>
      </c>
      <c r="C962" s="150" t="s">
        <v>300</v>
      </c>
      <c r="D962" s="149" t="s">
        <v>278</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273</v>
      </c>
      <c r="B963" s="149" t="s">
        <v>309</v>
      </c>
      <c r="C963" s="150" t="s">
        <v>309</v>
      </c>
      <c r="D963" s="149" t="s">
        <v>278</v>
      </c>
      <c r="E963" s="149">
        <v>152601</v>
      </c>
      <c r="F963" s="149">
        <v>163956</v>
      </c>
      <c r="G963" s="149">
        <v>66301</v>
      </c>
      <c r="H963" s="151">
        <v>0</v>
      </c>
      <c r="I963" s="149" t="s">
        <v>366</v>
      </c>
      <c r="J963" s="149" t="s">
        <v>44</v>
      </c>
      <c r="K963" s="152">
        <v>45275.412604166697</v>
      </c>
      <c r="L963" s="149" t="s">
        <v>49</v>
      </c>
      <c r="M963" s="149" t="s">
        <v>48</v>
      </c>
      <c r="N963" s="153">
        <v>0</v>
      </c>
      <c r="O963" s="153">
        <v>100</v>
      </c>
      <c r="P963" s="153">
        <v>0</v>
      </c>
    </row>
    <row r="964" spans="1:16" x14ac:dyDescent="0.25">
      <c r="A964" s="149" t="s">
        <v>273</v>
      </c>
      <c r="B964" s="149" t="s">
        <v>277</v>
      </c>
      <c r="C964" s="150" t="s">
        <v>277</v>
      </c>
      <c r="D964" s="149" t="s">
        <v>278</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273</v>
      </c>
      <c r="B965" s="149" t="s">
        <v>298</v>
      </c>
      <c r="C965" s="150" t="s">
        <v>298</v>
      </c>
      <c r="D965" s="149" t="s">
        <v>278</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273</v>
      </c>
      <c r="B966" s="149" t="s">
        <v>294</v>
      </c>
      <c r="C966" s="150" t="s">
        <v>294</v>
      </c>
      <c r="D966" s="149" t="s">
        <v>278</v>
      </c>
      <c r="E966" s="149">
        <v>152606</v>
      </c>
      <c r="F966" s="149">
        <v>163962</v>
      </c>
      <c r="G966" s="149">
        <v>66304</v>
      </c>
      <c r="H966" s="151">
        <v>23</v>
      </c>
      <c r="I966" s="149" t="s">
        <v>367</v>
      </c>
      <c r="J966" s="149" t="s">
        <v>44</v>
      </c>
      <c r="K966" s="152">
        <v>45275.422314814801</v>
      </c>
      <c r="L966" s="149" t="s">
        <v>49</v>
      </c>
      <c r="M966" s="149" t="s">
        <v>48</v>
      </c>
      <c r="N966" s="153">
        <v>0</v>
      </c>
      <c r="O966" s="153">
        <v>94.75</v>
      </c>
      <c r="P966" s="153">
        <v>0</v>
      </c>
    </row>
    <row r="967" spans="1:16" x14ac:dyDescent="0.25">
      <c r="A967" s="149" t="s">
        <v>273</v>
      </c>
      <c r="B967" s="149" t="s">
        <v>294</v>
      </c>
      <c r="C967" s="150" t="s">
        <v>294</v>
      </c>
      <c r="D967" s="149" t="s">
        <v>278</v>
      </c>
      <c r="E967" s="149">
        <v>152606</v>
      </c>
      <c r="F967" s="149">
        <v>163963</v>
      </c>
      <c r="G967" s="149">
        <v>66304</v>
      </c>
      <c r="H967" s="151">
        <v>2715</v>
      </c>
      <c r="I967" s="149" t="s">
        <v>368</v>
      </c>
      <c r="J967" s="149" t="s">
        <v>44</v>
      </c>
      <c r="K967" s="152">
        <v>45275.422314814801</v>
      </c>
      <c r="L967" s="149" t="s">
        <v>49</v>
      </c>
      <c r="M967" s="149" t="s">
        <v>48</v>
      </c>
      <c r="N967" s="153">
        <v>0</v>
      </c>
      <c r="O967" s="153">
        <v>100.2</v>
      </c>
      <c r="P967" s="153">
        <v>0</v>
      </c>
    </row>
    <row r="968" spans="1:16" x14ac:dyDescent="0.25">
      <c r="A968" s="149" t="s">
        <v>273</v>
      </c>
      <c r="B968" s="149" t="s">
        <v>286</v>
      </c>
      <c r="C968" s="150" t="s">
        <v>286</v>
      </c>
      <c r="D968" s="149" t="s">
        <v>278</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273</v>
      </c>
      <c r="B969" s="149" t="s">
        <v>287</v>
      </c>
      <c r="C969" s="150" t="s">
        <v>287</v>
      </c>
      <c r="D969" s="149" t="s">
        <v>278</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273</v>
      </c>
      <c r="B970" s="149" t="s">
        <v>293</v>
      </c>
      <c r="C970" s="150" t="s">
        <v>293</v>
      </c>
      <c r="D970" s="149" t="s">
        <v>278</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273</v>
      </c>
      <c r="B971" s="149" t="s">
        <v>288</v>
      </c>
      <c r="C971" s="150" t="s">
        <v>288</v>
      </c>
      <c r="D971" s="149" t="s">
        <v>278</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273</v>
      </c>
      <c r="B972" s="149" t="s">
        <v>293</v>
      </c>
      <c r="C972" s="150" t="s">
        <v>293</v>
      </c>
      <c r="D972" s="149" t="s">
        <v>278</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273</v>
      </c>
      <c r="B973" s="149" t="s">
        <v>309</v>
      </c>
      <c r="C973" s="150" t="s">
        <v>309</v>
      </c>
      <c r="D973" s="149" t="s">
        <v>278</v>
      </c>
      <c r="E973" s="149">
        <v>152611</v>
      </c>
      <c r="F973" s="149">
        <v>163967</v>
      </c>
      <c r="G973" s="149">
        <v>66310</v>
      </c>
      <c r="H973" s="151">
        <v>0</v>
      </c>
      <c r="I973" s="149" t="s">
        <v>262</v>
      </c>
      <c r="J973" s="149" t="s">
        <v>44</v>
      </c>
      <c r="K973" s="152">
        <v>45275.428032407399</v>
      </c>
      <c r="L973" s="149" t="s">
        <v>49</v>
      </c>
      <c r="M973" s="149" t="s">
        <v>48</v>
      </c>
      <c r="N973" s="153">
        <v>0</v>
      </c>
      <c r="O973" s="153">
        <v>70</v>
      </c>
      <c r="P973" s="153">
        <v>0</v>
      </c>
    </row>
    <row r="974" spans="1:16" x14ac:dyDescent="0.25">
      <c r="A974" s="149" t="s">
        <v>273</v>
      </c>
      <c r="B974" s="149" t="s">
        <v>299</v>
      </c>
      <c r="C974" s="150" t="s">
        <v>299</v>
      </c>
      <c r="D974" s="149" t="s">
        <v>278</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273</v>
      </c>
      <c r="B975" s="149" t="s">
        <v>288</v>
      </c>
      <c r="C975" s="150" t="s">
        <v>288</v>
      </c>
      <c r="D975" s="149" t="s">
        <v>278</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273</v>
      </c>
      <c r="B976" s="149" t="s">
        <v>287</v>
      </c>
      <c r="C976" s="150" t="s">
        <v>287</v>
      </c>
      <c r="D976" s="149" t="s">
        <v>278</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273</v>
      </c>
      <c r="B977" s="149" t="s">
        <v>294</v>
      </c>
      <c r="C977" s="150" t="s">
        <v>294</v>
      </c>
      <c r="D977" s="149" t="s">
        <v>278</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273</v>
      </c>
      <c r="B978" s="149" t="s">
        <v>298</v>
      </c>
      <c r="C978" s="150" t="s">
        <v>298</v>
      </c>
      <c r="D978" s="149" t="s">
        <v>278</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273</v>
      </c>
      <c r="B979" s="149" t="s">
        <v>309</v>
      </c>
      <c r="C979" s="150" t="s">
        <v>309</v>
      </c>
      <c r="D979" s="149" t="s">
        <v>278</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273</v>
      </c>
      <c r="B980" s="149" t="s">
        <v>282</v>
      </c>
      <c r="C980" s="150" t="s">
        <v>282</v>
      </c>
      <c r="D980" s="149" t="s">
        <v>278</v>
      </c>
      <c r="E980" s="149">
        <v>151458</v>
      </c>
      <c r="F980" s="149">
        <v>162819</v>
      </c>
      <c r="G980" s="149">
        <v>66317</v>
      </c>
      <c r="H980" s="151">
        <v>91891</v>
      </c>
      <c r="I980" s="149" t="s">
        <v>46</v>
      </c>
      <c r="J980" s="149" t="s">
        <v>44</v>
      </c>
      <c r="K980" s="152">
        <v>45275.439537036997</v>
      </c>
      <c r="L980" s="149" t="s">
        <v>43</v>
      </c>
      <c r="M980" s="149" t="s">
        <v>305</v>
      </c>
      <c r="N980" s="153">
        <v>0</v>
      </c>
      <c r="O980" s="153">
        <v>70.33</v>
      </c>
      <c r="P980" s="153">
        <v>0</v>
      </c>
    </row>
    <row r="981" spans="1:16" x14ac:dyDescent="0.25">
      <c r="A981" s="149" t="s">
        <v>273</v>
      </c>
      <c r="B981" s="149" t="s">
        <v>294</v>
      </c>
      <c r="C981" s="150" t="s">
        <v>294</v>
      </c>
      <c r="D981" s="149" t="s">
        <v>278</v>
      </c>
      <c r="E981" s="149">
        <v>152088</v>
      </c>
      <c r="F981" s="149">
        <v>163434</v>
      </c>
      <c r="G981" s="149">
        <v>66319</v>
      </c>
      <c r="H981" s="151">
        <v>36</v>
      </c>
      <c r="I981" s="149" t="s">
        <v>45</v>
      </c>
      <c r="J981" s="149" t="s">
        <v>44</v>
      </c>
      <c r="K981" s="152">
        <v>45275.441041666701</v>
      </c>
      <c r="L981" s="149" t="s">
        <v>43</v>
      </c>
      <c r="M981" s="149" t="s">
        <v>305</v>
      </c>
      <c r="N981" s="153">
        <v>0</v>
      </c>
      <c r="O981" s="153">
        <v>128.53</v>
      </c>
      <c r="P981" s="153">
        <v>0</v>
      </c>
    </row>
    <row r="982" spans="1:16" x14ac:dyDescent="0.25">
      <c r="A982" s="149" t="s">
        <v>273</v>
      </c>
      <c r="B982" s="149" t="s">
        <v>293</v>
      </c>
      <c r="C982" s="150" t="s">
        <v>293</v>
      </c>
      <c r="D982" s="149" t="s">
        <v>278</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273</v>
      </c>
      <c r="B983" s="149" t="s">
        <v>282</v>
      </c>
      <c r="C983" s="150" t="s">
        <v>282</v>
      </c>
      <c r="D983" s="149" t="s">
        <v>278</v>
      </c>
      <c r="E983" s="149">
        <v>148802</v>
      </c>
      <c r="F983" s="149">
        <v>160111</v>
      </c>
      <c r="G983" s="149">
        <v>66321</v>
      </c>
      <c r="H983" s="151">
        <v>23</v>
      </c>
      <c r="I983" s="149" t="s">
        <v>369</v>
      </c>
      <c r="J983" s="149" t="s">
        <v>44</v>
      </c>
      <c r="K983" s="152">
        <v>45275.442789351902</v>
      </c>
      <c r="L983" s="149" t="s">
        <v>43</v>
      </c>
      <c r="M983" s="149" t="s">
        <v>305</v>
      </c>
      <c r="N983" s="153">
        <v>0</v>
      </c>
      <c r="O983" s="153">
        <v>70.11</v>
      </c>
      <c r="P983" s="153">
        <v>0</v>
      </c>
    </row>
    <row r="984" spans="1:16" x14ac:dyDescent="0.25">
      <c r="A984" s="149" t="s">
        <v>273</v>
      </c>
      <c r="B984" s="149" t="s">
        <v>286</v>
      </c>
      <c r="C984" s="150" t="s">
        <v>286</v>
      </c>
      <c r="D984" s="149" t="s">
        <v>278</v>
      </c>
      <c r="E984" s="149">
        <v>151482</v>
      </c>
      <c r="F984" s="149">
        <v>162834</v>
      </c>
      <c r="G984" s="149">
        <v>66323</v>
      </c>
      <c r="H984" s="151">
        <v>0</v>
      </c>
      <c r="I984" s="149" t="s">
        <v>370</v>
      </c>
      <c r="J984" s="149" t="s">
        <v>44</v>
      </c>
      <c r="K984" s="152">
        <v>45275.443912037001</v>
      </c>
      <c r="L984" s="149" t="s">
        <v>43</v>
      </c>
      <c r="M984" s="149" t="s">
        <v>305</v>
      </c>
      <c r="N984" s="153">
        <v>0</v>
      </c>
      <c r="O984" s="153">
        <v>170.76</v>
      </c>
      <c r="P984" s="153">
        <v>0</v>
      </c>
    </row>
    <row r="985" spans="1:16" x14ac:dyDescent="0.25">
      <c r="A985" s="149" t="s">
        <v>273</v>
      </c>
      <c r="B985" s="149" t="s">
        <v>293</v>
      </c>
      <c r="C985" s="150" t="s">
        <v>293</v>
      </c>
      <c r="D985" s="149" t="s">
        <v>278</v>
      </c>
      <c r="E985" s="149">
        <v>151514</v>
      </c>
      <c r="F985" s="149">
        <v>162866</v>
      </c>
      <c r="G985" s="149">
        <v>66324</v>
      </c>
      <c r="H985" s="151">
        <v>23</v>
      </c>
      <c r="I985" s="149" t="s">
        <v>50</v>
      </c>
      <c r="J985" s="149" t="s">
        <v>44</v>
      </c>
      <c r="K985" s="152">
        <v>45275.444872685199</v>
      </c>
      <c r="L985" s="149" t="s">
        <v>43</v>
      </c>
      <c r="M985" s="149" t="s">
        <v>305</v>
      </c>
      <c r="N985" s="153">
        <v>0</v>
      </c>
      <c r="O985" s="153">
        <v>70.11</v>
      </c>
      <c r="P985" s="153">
        <v>0</v>
      </c>
    </row>
    <row r="986" spans="1:16" x14ac:dyDescent="0.25">
      <c r="A986" s="149" t="s">
        <v>273</v>
      </c>
      <c r="B986" s="149" t="s">
        <v>282</v>
      </c>
      <c r="C986" s="150" t="s">
        <v>282</v>
      </c>
      <c r="D986" s="149" t="s">
        <v>278</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273</v>
      </c>
      <c r="B987" s="149" t="s">
        <v>282</v>
      </c>
      <c r="C987" s="150" t="s">
        <v>282</v>
      </c>
      <c r="D987" s="149" t="s">
        <v>278</v>
      </c>
      <c r="E987" s="149">
        <v>150778</v>
      </c>
      <c r="F987" s="149">
        <v>162133</v>
      </c>
      <c r="G987" s="149">
        <v>66326</v>
      </c>
      <c r="H987" s="151">
        <v>91891</v>
      </c>
      <c r="I987" s="149" t="s">
        <v>371</v>
      </c>
      <c r="J987" s="149" t="s">
        <v>44</v>
      </c>
      <c r="K987" s="152">
        <v>45275.446099537003</v>
      </c>
      <c r="L987" s="149" t="s">
        <v>43</v>
      </c>
      <c r="M987" s="149" t="s">
        <v>305</v>
      </c>
      <c r="N987" s="153">
        <v>0</v>
      </c>
      <c r="O987" s="153">
        <v>70.33</v>
      </c>
      <c r="P987" s="153">
        <v>0</v>
      </c>
    </row>
    <row r="988" spans="1:16" x14ac:dyDescent="0.25">
      <c r="A988" s="149" t="s">
        <v>273</v>
      </c>
      <c r="B988" s="149" t="s">
        <v>293</v>
      </c>
      <c r="C988" s="150" t="s">
        <v>293</v>
      </c>
      <c r="D988" s="149" t="s">
        <v>278</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273</v>
      </c>
      <c r="B989" s="149" t="s">
        <v>286</v>
      </c>
      <c r="C989" s="150" t="s">
        <v>286</v>
      </c>
      <c r="D989" s="149" t="s">
        <v>278</v>
      </c>
      <c r="E989" s="149">
        <v>148195</v>
      </c>
      <c r="F989" s="149">
        <v>159488</v>
      </c>
      <c r="G989" s="149">
        <v>66328</v>
      </c>
      <c r="H989" s="151">
        <v>0</v>
      </c>
      <c r="I989" s="149" t="s">
        <v>370</v>
      </c>
      <c r="J989" s="149" t="s">
        <v>44</v>
      </c>
      <c r="K989" s="152">
        <v>45275.447303240697</v>
      </c>
      <c r="L989" s="149" t="s">
        <v>43</v>
      </c>
      <c r="M989" s="149" t="s">
        <v>305</v>
      </c>
      <c r="N989" s="153">
        <v>0</v>
      </c>
      <c r="O989" s="153">
        <v>187.66</v>
      </c>
      <c r="P989" s="153">
        <v>0</v>
      </c>
    </row>
    <row r="990" spans="1:16" x14ac:dyDescent="0.25">
      <c r="A990" s="149" t="s">
        <v>273</v>
      </c>
      <c r="B990" s="149" t="s">
        <v>298</v>
      </c>
      <c r="C990" s="150" t="s">
        <v>298</v>
      </c>
      <c r="D990" s="149" t="s">
        <v>278</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273</v>
      </c>
      <c r="B991" s="149" t="s">
        <v>277</v>
      </c>
      <c r="C991" s="150" t="s">
        <v>277</v>
      </c>
      <c r="D991" s="149" t="s">
        <v>278</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273</v>
      </c>
      <c r="B992" s="149" t="s">
        <v>277</v>
      </c>
      <c r="C992" s="150" t="s">
        <v>277</v>
      </c>
      <c r="D992" s="149" t="s">
        <v>278</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273</v>
      </c>
      <c r="B993" s="149" t="s">
        <v>286</v>
      </c>
      <c r="C993" s="150" t="s">
        <v>286</v>
      </c>
      <c r="D993" s="149" t="s">
        <v>278</v>
      </c>
      <c r="E993" s="149">
        <v>152374</v>
      </c>
      <c r="F993" s="149">
        <v>163729</v>
      </c>
      <c r="G993" s="149">
        <v>66331</v>
      </c>
      <c r="H993" s="151">
        <v>0</v>
      </c>
      <c r="I993" s="149" t="s">
        <v>268</v>
      </c>
      <c r="J993" s="149" t="s">
        <v>44</v>
      </c>
      <c r="K993" s="152">
        <v>45275.449062500003</v>
      </c>
      <c r="L993" s="149" t="s">
        <v>43</v>
      </c>
      <c r="M993" s="149" t="s">
        <v>48</v>
      </c>
      <c r="N993" s="153">
        <v>0</v>
      </c>
      <c r="O993" s="153">
        <v>136.35</v>
      </c>
      <c r="P993" s="153">
        <v>0</v>
      </c>
    </row>
    <row r="994" spans="1:16" x14ac:dyDescent="0.25">
      <c r="A994" s="149" t="s">
        <v>273</v>
      </c>
      <c r="B994" s="149" t="s">
        <v>309</v>
      </c>
      <c r="C994" s="150" t="s">
        <v>309</v>
      </c>
      <c r="D994" s="149" t="s">
        <v>278</v>
      </c>
      <c r="E994" s="149">
        <v>152635</v>
      </c>
      <c r="F994" s="149">
        <v>163989</v>
      </c>
      <c r="G994" s="149">
        <v>66332</v>
      </c>
      <c r="H994" s="151">
        <v>0</v>
      </c>
      <c r="I994" s="149" t="s">
        <v>262</v>
      </c>
      <c r="J994" s="149" t="s">
        <v>44</v>
      </c>
      <c r="K994" s="152">
        <v>45275.451296296298</v>
      </c>
      <c r="L994" s="149" t="s">
        <v>49</v>
      </c>
      <c r="M994" s="149" t="s">
        <v>48</v>
      </c>
      <c r="N994" s="153">
        <v>0</v>
      </c>
      <c r="O994" s="153">
        <v>70</v>
      </c>
      <c r="P994" s="153">
        <v>0</v>
      </c>
    </row>
    <row r="995" spans="1:16" x14ac:dyDescent="0.25">
      <c r="A995" s="149" t="s">
        <v>273</v>
      </c>
      <c r="B995" s="149" t="s">
        <v>330</v>
      </c>
      <c r="C995" s="150" t="s">
        <v>330</v>
      </c>
      <c r="D995" s="149" t="s">
        <v>278</v>
      </c>
      <c r="E995" s="149">
        <v>149208</v>
      </c>
      <c r="F995" s="149">
        <v>160540</v>
      </c>
      <c r="G995" s="149">
        <v>66333</v>
      </c>
      <c r="H995" s="151">
        <v>36</v>
      </c>
      <c r="I995" s="149" t="s">
        <v>45</v>
      </c>
      <c r="J995" s="149" t="s">
        <v>44</v>
      </c>
      <c r="K995" s="152">
        <v>45275.453043981499</v>
      </c>
      <c r="L995" s="149" t="s">
        <v>43</v>
      </c>
      <c r="M995" s="149" t="s">
        <v>305</v>
      </c>
      <c r="N995" s="153">
        <v>0</v>
      </c>
      <c r="O995" s="153">
        <v>128.53</v>
      </c>
      <c r="P995" s="153">
        <v>0</v>
      </c>
    </row>
    <row r="996" spans="1:16" x14ac:dyDescent="0.25">
      <c r="A996" s="149" t="s">
        <v>273</v>
      </c>
      <c r="B996" s="149" t="s">
        <v>277</v>
      </c>
      <c r="C996" s="150" t="s">
        <v>277</v>
      </c>
      <c r="D996" s="149" t="s">
        <v>278</v>
      </c>
      <c r="E996" s="149">
        <v>147910</v>
      </c>
      <c r="F996" s="149">
        <v>159251</v>
      </c>
      <c r="G996" s="149">
        <v>66334</v>
      </c>
      <c r="H996" s="151">
        <v>36</v>
      </c>
      <c r="I996" s="149" t="s">
        <v>45</v>
      </c>
      <c r="J996" s="149" t="s">
        <v>44</v>
      </c>
      <c r="K996" s="152">
        <v>45275.454641203702</v>
      </c>
      <c r="L996" s="149" t="s">
        <v>43</v>
      </c>
      <c r="M996" s="149" t="s">
        <v>305</v>
      </c>
      <c r="N996" s="153">
        <v>0</v>
      </c>
      <c r="O996" s="153">
        <v>128.53</v>
      </c>
      <c r="P996" s="153">
        <v>0</v>
      </c>
    </row>
    <row r="997" spans="1:16" x14ac:dyDescent="0.25">
      <c r="A997" s="149" t="s">
        <v>273</v>
      </c>
      <c r="B997" s="149" t="s">
        <v>277</v>
      </c>
      <c r="C997" s="150" t="s">
        <v>277</v>
      </c>
      <c r="D997" s="149" t="s">
        <v>278</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273</v>
      </c>
      <c r="B998" s="149" t="s">
        <v>293</v>
      </c>
      <c r="C998" s="150" t="s">
        <v>293</v>
      </c>
      <c r="D998" s="149" t="s">
        <v>278</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273</v>
      </c>
      <c r="B999" s="149" t="s">
        <v>294</v>
      </c>
      <c r="C999" s="150" t="s">
        <v>294</v>
      </c>
      <c r="D999" s="149" t="s">
        <v>278</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273</v>
      </c>
      <c r="B1000" s="149" t="s">
        <v>282</v>
      </c>
      <c r="C1000" s="150" t="s">
        <v>282</v>
      </c>
      <c r="D1000" s="149" t="s">
        <v>278</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273</v>
      </c>
      <c r="B1001" s="149" t="s">
        <v>287</v>
      </c>
      <c r="C1001" s="150" t="s">
        <v>287</v>
      </c>
      <c r="D1001" s="149" t="s">
        <v>278</v>
      </c>
      <c r="E1001" s="149">
        <v>152643</v>
      </c>
      <c r="F1001" s="149">
        <v>163998</v>
      </c>
      <c r="G1001" s="149">
        <v>66339</v>
      </c>
      <c r="H1001" s="151">
        <v>0</v>
      </c>
      <c r="I1001" s="149" t="s">
        <v>372</v>
      </c>
      <c r="J1001" s="149" t="s">
        <v>44</v>
      </c>
      <c r="K1001" s="152">
        <v>45275.4621064815</v>
      </c>
      <c r="L1001" s="149" t="s">
        <v>49</v>
      </c>
      <c r="M1001" s="149" t="s">
        <v>48</v>
      </c>
      <c r="N1001" s="153">
        <v>0</v>
      </c>
      <c r="O1001" s="153">
        <v>90</v>
      </c>
      <c r="P1001" s="153">
        <v>0</v>
      </c>
    </row>
    <row r="1002" spans="1:16" x14ac:dyDescent="0.25">
      <c r="A1002" s="149" t="s">
        <v>273</v>
      </c>
      <c r="B1002" s="149" t="s">
        <v>306</v>
      </c>
      <c r="C1002" s="150" t="s">
        <v>306</v>
      </c>
      <c r="D1002" s="149" t="s">
        <v>278</v>
      </c>
      <c r="E1002" s="149">
        <v>151685</v>
      </c>
      <c r="F1002" s="149">
        <v>163016</v>
      </c>
      <c r="G1002" s="149">
        <v>66340</v>
      </c>
      <c r="H1002" s="151">
        <v>0</v>
      </c>
      <c r="I1002" s="149" t="s">
        <v>307</v>
      </c>
      <c r="J1002" s="149" t="s">
        <v>44</v>
      </c>
      <c r="K1002" s="152">
        <v>45275.4629166667</v>
      </c>
      <c r="L1002" s="149" t="s">
        <v>43</v>
      </c>
      <c r="M1002" s="149" t="s">
        <v>305</v>
      </c>
      <c r="N1002" s="153">
        <v>0</v>
      </c>
      <c r="O1002" s="153">
        <v>156</v>
      </c>
      <c r="P1002" s="153">
        <v>0</v>
      </c>
    </row>
    <row r="1003" spans="1:16" x14ac:dyDescent="0.25">
      <c r="A1003" s="149" t="s">
        <v>273</v>
      </c>
      <c r="B1003" s="149" t="s">
        <v>306</v>
      </c>
      <c r="C1003" s="150" t="s">
        <v>306</v>
      </c>
      <c r="D1003" s="149" t="s">
        <v>278</v>
      </c>
      <c r="E1003" s="149">
        <v>151137</v>
      </c>
      <c r="F1003" s="149">
        <v>162521</v>
      </c>
      <c r="G1003" s="149">
        <v>66341</v>
      </c>
      <c r="H1003" s="151">
        <v>0</v>
      </c>
      <c r="I1003" s="149" t="s">
        <v>373</v>
      </c>
      <c r="J1003" s="149" t="s">
        <v>44</v>
      </c>
      <c r="K1003" s="152">
        <v>45275.463599536997</v>
      </c>
      <c r="L1003" s="149" t="s">
        <v>43</v>
      </c>
      <c r="M1003" s="149" t="s">
        <v>305</v>
      </c>
      <c r="N1003" s="153">
        <v>0</v>
      </c>
      <c r="O1003" s="153">
        <v>105</v>
      </c>
      <c r="P1003" s="153">
        <v>0</v>
      </c>
    </row>
    <row r="1004" spans="1:16" x14ac:dyDescent="0.25">
      <c r="A1004" s="149" t="s">
        <v>273</v>
      </c>
      <c r="B1004" s="149" t="s">
        <v>286</v>
      </c>
      <c r="C1004" s="150" t="s">
        <v>286</v>
      </c>
      <c r="D1004" s="149" t="s">
        <v>278</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273</v>
      </c>
      <c r="B1005" s="149" t="s">
        <v>306</v>
      </c>
      <c r="C1005" s="150" t="s">
        <v>306</v>
      </c>
      <c r="D1005" s="149" t="s">
        <v>278</v>
      </c>
      <c r="E1005" s="149">
        <v>151651</v>
      </c>
      <c r="F1005" s="149">
        <v>162984</v>
      </c>
      <c r="G1005" s="149">
        <v>66343</v>
      </c>
      <c r="H1005" s="151">
        <v>0</v>
      </c>
      <c r="I1005" s="149" t="s">
        <v>307</v>
      </c>
      <c r="J1005" s="149" t="s">
        <v>44</v>
      </c>
      <c r="K1005" s="152">
        <v>45275.464513888903</v>
      </c>
      <c r="L1005" s="149" t="s">
        <v>43</v>
      </c>
      <c r="M1005" s="149" t="s">
        <v>48</v>
      </c>
      <c r="N1005" s="153">
        <v>0</v>
      </c>
      <c r="O1005" s="153">
        <v>105</v>
      </c>
      <c r="P1005" s="153">
        <v>0</v>
      </c>
    </row>
    <row r="1006" spans="1:16" x14ac:dyDescent="0.25">
      <c r="A1006" s="149" t="s">
        <v>273</v>
      </c>
      <c r="B1006" s="149" t="s">
        <v>277</v>
      </c>
      <c r="C1006" s="150" t="s">
        <v>277</v>
      </c>
      <c r="D1006" s="149" t="s">
        <v>278</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273</v>
      </c>
      <c r="B1007" s="149" t="s">
        <v>282</v>
      </c>
      <c r="C1007" s="150" t="s">
        <v>282</v>
      </c>
      <c r="D1007" s="149" t="s">
        <v>278</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273</v>
      </c>
      <c r="B1008" s="149" t="s">
        <v>309</v>
      </c>
      <c r="C1008" s="150" t="s">
        <v>309</v>
      </c>
      <c r="D1008" s="149" t="s">
        <v>278</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273</v>
      </c>
      <c r="B1009" s="149" t="s">
        <v>306</v>
      </c>
      <c r="C1009" s="150" t="s">
        <v>306</v>
      </c>
      <c r="D1009" s="149" t="s">
        <v>278</v>
      </c>
      <c r="E1009" s="149">
        <v>149875</v>
      </c>
      <c r="F1009" s="149">
        <v>161241</v>
      </c>
      <c r="G1009" s="149">
        <v>66347</v>
      </c>
      <c r="H1009" s="151">
        <v>0</v>
      </c>
      <c r="I1009" s="149" t="s">
        <v>374</v>
      </c>
      <c r="J1009" s="149" t="s">
        <v>44</v>
      </c>
      <c r="K1009" s="152">
        <v>45275.469594907401</v>
      </c>
      <c r="L1009" s="149" t="s">
        <v>43</v>
      </c>
      <c r="M1009" s="149" t="s">
        <v>305</v>
      </c>
      <c r="N1009" s="153">
        <v>0</v>
      </c>
      <c r="O1009" s="153">
        <v>194</v>
      </c>
      <c r="P1009" s="153">
        <v>0</v>
      </c>
    </row>
    <row r="1010" spans="1:16" x14ac:dyDescent="0.25">
      <c r="A1010" s="149" t="s">
        <v>273</v>
      </c>
      <c r="B1010" s="149" t="s">
        <v>288</v>
      </c>
      <c r="C1010" s="150" t="s">
        <v>288</v>
      </c>
      <c r="D1010" s="149" t="s">
        <v>278</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273</v>
      </c>
      <c r="B1011" s="149" t="s">
        <v>282</v>
      </c>
      <c r="C1011" s="150" t="s">
        <v>282</v>
      </c>
      <c r="D1011" s="149" t="s">
        <v>278</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273</v>
      </c>
      <c r="B1012" s="149" t="s">
        <v>300</v>
      </c>
      <c r="C1012" s="150" t="s">
        <v>300</v>
      </c>
      <c r="D1012" s="149" t="s">
        <v>278</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273</v>
      </c>
      <c r="B1013" s="149" t="s">
        <v>306</v>
      </c>
      <c r="C1013" s="150" t="s">
        <v>306</v>
      </c>
      <c r="D1013" s="149" t="s">
        <v>278</v>
      </c>
      <c r="E1013" s="149">
        <v>148587</v>
      </c>
      <c r="F1013" s="149">
        <v>164009</v>
      </c>
      <c r="G1013" s="149">
        <v>66353</v>
      </c>
      <c r="H1013" s="151">
        <v>310</v>
      </c>
      <c r="I1013" s="149" t="s">
        <v>375</v>
      </c>
      <c r="J1013" s="149" t="s">
        <v>44</v>
      </c>
      <c r="K1013" s="152">
        <v>45275.476215277798</v>
      </c>
      <c r="L1013" s="149" t="s">
        <v>43</v>
      </c>
      <c r="M1013" s="149" t="s">
        <v>305</v>
      </c>
      <c r="N1013" s="153">
        <v>0</v>
      </c>
      <c r="O1013" s="153">
        <v>194</v>
      </c>
      <c r="P1013" s="153">
        <v>0</v>
      </c>
    </row>
    <row r="1014" spans="1:16" x14ac:dyDescent="0.25">
      <c r="A1014" s="149" t="s">
        <v>273</v>
      </c>
      <c r="B1014" s="149" t="s">
        <v>288</v>
      </c>
      <c r="C1014" s="150" t="s">
        <v>288</v>
      </c>
      <c r="D1014" s="149" t="s">
        <v>278</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273</v>
      </c>
      <c r="B1015" s="149" t="s">
        <v>288</v>
      </c>
      <c r="C1015" s="150" t="s">
        <v>288</v>
      </c>
      <c r="D1015" s="149" t="s">
        <v>278</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273</v>
      </c>
      <c r="B1016" s="149" t="s">
        <v>277</v>
      </c>
      <c r="C1016" s="150" t="s">
        <v>277</v>
      </c>
      <c r="D1016" s="149" t="s">
        <v>278</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273</v>
      </c>
      <c r="B1017" s="149" t="s">
        <v>291</v>
      </c>
      <c r="C1017" s="150" t="s">
        <v>291</v>
      </c>
      <c r="D1017" s="149" t="s">
        <v>278</v>
      </c>
      <c r="E1017" s="149">
        <v>151290</v>
      </c>
      <c r="F1017" s="149">
        <v>162661</v>
      </c>
      <c r="G1017" s="149">
        <v>66357</v>
      </c>
      <c r="H1017" s="151">
        <v>91891</v>
      </c>
      <c r="I1017" s="149" t="s">
        <v>46</v>
      </c>
      <c r="J1017" s="149" t="s">
        <v>44</v>
      </c>
      <c r="K1017" s="152">
        <v>45275.480034722197</v>
      </c>
      <c r="L1017" s="149" t="s">
        <v>43</v>
      </c>
      <c r="M1017" s="149" t="s">
        <v>305</v>
      </c>
      <c r="N1017" s="153">
        <v>0</v>
      </c>
      <c r="O1017" s="153">
        <v>70.33</v>
      </c>
      <c r="P1017" s="153">
        <v>0</v>
      </c>
    </row>
    <row r="1018" spans="1:16" x14ac:dyDescent="0.25">
      <c r="A1018" s="149" t="s">
        <v>273</v>
      </c>
      <c r="B1018" s="149" t="s">
        <v>287</v>
      </c>
      <c r="C1018" s="150" t="s">
        <v>287</v>
      </c>
      <c r="D1018" s="149" t="s">
        <v>278</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273</v>
      </c>
      <c r="B1019" s="149" t="s">
        <v>287</v>
      </c>
      <c r="C1019" s="150" t="s">
        <v>287</v>
      </c>
      <c r="D1019" s="149" t="s">
        <v>278</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273</v>
      </c>
      <c r="B1020" s="149" t="s">
        <v>309</v>
      </c>
      <c r="C1020" s="150" t="s">
        <v>309</v>
      </c>
      <c r="D1020" s="149" t="s">
        <v>278</v>
      </c>
      <c r="E1020" s="149">
        <v>152662</v>
      </c>
      <c r="F1020" s="149">
        <v>164021</v>
      </c>
      <c r="G1020" s="149">
        <v>66359</v>
      </c>
      <c r="H1020" s="151">
        <v>0</v>
      </c>
      <c r="I1020" s="149" t="s">
        <v>262</v>
      </c>
      <c r="J1020" s="149" t="s">
        <v>44</v>
      </c>
      <c r="K1020" s="152">
        <v>45275.480810185203</v>
      </c>
      <c r="L1020" s="149" t="s">
        <v>49</v>
      </c>
      <c r="M1020" s="149" t="s">
        <v>48</v>
      </c>
      <c r="N1020" s="153">
        <v>0</v>
      </c>
      <c r="O1020" s="153">
        <v>70</v>
      </c>
      <c r="P1020" s="153">
        <v>0</v>
      </c>
    </row>
    <row r="1021" spans="1:16" x14ac:dyDescent="0.25">
      <c r="A1021" s="149" t="s">
        <v>273</v>
      </c>
      <c r="B1021" s="149" t="s">
        <v>293</v>
      </c>
      <c r="C1021" s="150" t="s">
        <v>293</v>
      </c>
      <c r="D1021" s="149" t="s">
        <v>278</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273</v>
      </c>
      <c r="B1022" s="149" t="s">
        <v>288</v>
      </c>
      <c r="C1022" s="150" t="s">
        <v>288</v>
      </c>
      <c r="D1022" s="149" t="s">
        <v>278</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273</v>
      </c>
      <c r="B1023" s="149" t="s">
        <v>299</v>
      </c>
      <c r="C1023" s="150" t="s">
        <v>299</v>
      </c>
      <c r="D1023" s="149" t="s">
        <v>278</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273</v>
      </c>
      <c r="B1024" s="149" t="s">
        <v>309</v>
      </c>
      <c r="C1024" s="150" t="s">
        <v>309</v>
      </c>
      <c r="D1024" s="149" t="s">
        <v>278</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273</v>
      </c>
      <c r="B1025" s="149" t="s">
        <v>282</v>
      </c>
      <c r="C1025" s="150" t="s">
        <v>282</v>
      </c>
      <c r="D1025" s="149" t="s">
        <v>278</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273</v>
      </c>
      <c r="B1026" s="149" t="s">
        <v>294</v>
      </c>
      <c r="C1026" s="150" t="s">
        <v>294</v>
      </c>
      <c r="D1026" s="149" t="s">
        <v>278</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273</v>
      </c>
      <c r="B1027" s="149" t="s">
        <v>288</v>
      </c>
      <c r="C1027" s="150" t="s">
        <v>288</v>
      </c>
      <c r="D1027" s="149" t="s">
        <v>278</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273</v>
      </c>
      <c r="B1028" s="149" t="s">
        <v>277</v>
      </c>
      <c r="C1028" s="150" t="s">
        <v>277</v>
      </c>
      <c r="D1028" s="149" t="s">
        <v>278</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273</v>
      </c>
      <c r="B1029" s="149" t="s">
        <v>298</v>
      </c>
      <c r="C1029" s="150" t="s">
        <v>298</v>
      </c>
      <c r="D1029" s="149" t="s">
        <v>278</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273</v>
      </c>
      <c r="B1030" s="149" t="s">
        <v>299</v>
      </c>
      <c r="C1030" s="150" t="s">
        <v>299</v>
      </c>
      <c r="D1030" s="149" t="s">
        <v>278</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273</v>
      </c>
      <c r="B1031" s="149" t="s">
        <v>299</v>
      </c>
      <c r="C1031" s="150" t="s">
        <v>299</v>
      </c>
      <c r="D1031" s="149" t="s">
        <v>278</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273</v>
      </c>
      <c r="B1032" s="149" t="s">
        <v>287</v>
      </c>
      <c r="C1032" s="150" t="s">
        <v>287</v>
      </c>
      <c r="D1032" s="149" t="s">
        <v>278</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273</v>
      </c>
      <c r="B1033" s="149" t="s">
        <v>282</v>
      </c>
      <c r="C1033" s="150" t="s">
        <v>282</v>
      </c>
      <c r="D1033" s="149" t="s">
        <v>278</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273</v>
      </c>
      <c r="B1034" s="149" t="s">
        <v>288</v>
      </c>
      <c r="C1034" s="150" t="s">
        <v>288</v>
      </c>
      <c r="D1034" s="149" t="s">
        <v>278</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273</v>
      </c>
      <c r="B1035" s="149" t="s">
        <v>299</v>
      </c>
      <c r="C1035" s="150" t="s">
        <v>299</v>
      </c>
      <c r="D1035" s="149" t="s">
        <v>278</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273</v>
      </c>
      <c r="B1036" s="149" t="s">
        <v>287</v>
      </c>
      <c r="C1036" s="150" t="s">
        <v>287</v>
      </c>
      <c r="D1036" s="149" t="s">
        <v>278</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273</v>
      </c>
      <c r="B1037" s="149" t="s">
        <v>309</v>
      </c>
      <c r="C1037" s="150" t="s">
        <v>309</v>
      </c>
      <c r="D1037" s="149" t="s">
        <v>278</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273</v>
      </c>
      <c r="B1038" s="149" t="s">
        <v>300</v>
      </c>
      <c r="C1038" s="150" t="s">
        <v>300</v>
      </c>
      <c r="D1038" s="149" t="s">
        <v>278</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273</v>
      </c>
      <c r="B1039" s="149" t="s">
        <v>300</v>
      </c>
      <c r="C1039" s="150" t="s">
        <v>300</v>
      </c>
      <c r="D1039" s="149" t="s">
        <v>278</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273</v>
      </c>
      <c r="B1040" s="149" t="s">
        <v>300</v>
      </c>
      <c r="C1040" s="150" t="s">
        <v>300</v>
      </c>
      <c r="D1040" s="149" t="s">
        <v>278</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273</v>
      </c>
      <c r="B1041" s="149" t="s">
        <v>277</v>
      </c>
      <c r="C1041" s="150" t="s">
        <v>277</v>
      </c>
      <c r="D1041" s="149" t="s">
        <v>278</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273</v>
      </c>
      <c r="B1042" s="149" t="s">
        <v>286</v>
      </c>
      <c r="C1042" s="150" t="s">
        <v>286</v>
      </c>
      <c r="D1042" s="149" t="s">
        <v>278</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273</v>
      </c>
      <c r="B1043" s="149" t="s">
        <v>293</v>
      </c>
      <c r="C1043" s="150" t="s">
        <v>293</v>
      </c>
      <c r="D1043" s="149" t="s">
        <v>278</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273</v>
      </c>
      <c r="B1044" s="149" t="s">
        <v>282</v>
      </c>
      <c r="C1044" s="150" t="s">
        <v>282</v>
      </c>
      <c r="D1044" s="149" t="s">
        <v>278</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273</v>
      </c>
      <c r="B1045" s="149" t="s">
        <v>309</v>
      </c>
      <c r="C1045" s="150" t="s">
        <v>309</v>
      </c>
      <c r="D1045" s="149" t="s">
        <v>278</v>
      </c>
      <c r="E1045" s="149">
        <v>152739</v>
      </c>
      <c r="F1045" s="149">
        <v>164090</v>
      </c>
      <c r="G1045" s="149">
        <v>66387</v>
      </c>
      <c r="H1045" s="151">
        <v>0</v>
      </c>
      <c r="I1045" s="149" t="s">
        <v>262</v>
      </c>
      <c r="J1045" s="149" t="s">
        <v>44</v>
      </c>
      <c r="K1045" s="152">
        <v>45275.567361111098</v>
      </c>
      <c r="L1045" s="149" t="s">
        <v>49</v>
      </c>
      <c r="M1045" s="149" t="s">
        <v>48</v>
      </c>
      <c r="N1045" s="153">
        <v>0</v>
      </c>
      <c r="O1045" s="153">
        <v>70</v>
      </c>
      <c r="P1045" s="153">
        <v>0</v>
      </c>
    </row>
    <row r="1046" spans="1:16" x14ac:dyDescent="0.25">
      <c r="A1046" s="149" t="s">
        <v>273</v>
      </c>
      <c r="B1046" s="149" t="s">
        <v>309</v>
      </c>
      <c r="C1046" s="150" t="s">
        <v>309</v>
      </c>
      <c r="D1046" s="149" t="s">
        <v>278</v>
      </c>
      <c r="E1046" s="149">
        <v>152740</v>
      </c>
      <c r="F1046" s="149">
        <v>164091</v>
      </c>
      <c r="G1046" s="149">
        <v>66388</v>
      </c>
      <c r="H1046" s="151">
        <v>0</v>
      </c>
      <c r="I1046" s="149" t="s">
        <v>262</v>
      </c>
      <c r="J1046" s="149" t="s">
        <v>44</v>
      </c>
      <c r="K1046" s="152">
        <v>45275.567662037</v>
      </c>
      <c r="L1046" s="149" t="s">
        <v>49</v>
      </c>
      <c r="M1046" s="149" t="s">
        <v>48</v>
      </c>
      <c r="N1046" s="153">
        <v>0</v>
      </c>
      <c r="O1046" s="153">
        <v>70</v>
      </c>
      <c r="P1046" s="153">
        <v>0</v>
      </c>
    </row>
    <row r="1047" spans="1:16" x14ac:dyDescent="0.25">
      <c r="A1047" s="149" t="s">
        <v>273</v>
      </c>
      <c r="B1047" s="149" t="s">
        <v>288</v>
      </c>
      <c r="C1047" s="150" t="s">
        <v>288</v>
      </c>
      <c r="D1047" s="149" t="s">
        <v>278</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273</v>
      </c>
      <c r="B1048" s="149" t="s">
        <v>288</v>
      </c>
      <c r="C1048" s="150" t="s">
        <v>288</v>
      </c>
      <c r="D1048" s="149" t="s">
        <v>278</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273</v>
      </c>
      <c r="B1049" s="149" t="s">
        <v>298</v>
      </c>
      <c r="C1049" s="150" t="s">
        <v>298</v>
      </c>
      <c r="D1049" s="149" t="s">
        <v>278</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273</v>
      </c>
      <c r="B1050" s="149" t="s">
        <v>293</v>
      </c>
      <c r="C1050" s="150" t="s">
        <v>293</v>
      </c>
      <c r="D1050" s="149" t="s">
        <v>278</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273</v>
      </c>
      <c r="B1051" s="149" t="s">
        <v>299</v>
      </c>
      <c r="C1051" s="150" t="s">
        <v>299</v>
      </c>
      <c r="D1051" s="149" t="s">
        <v>278</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273</v>
      </c>
      <c r="B1052" s="149" t="s">
        <v>309</v>
      </c>
      <c r="C1052" s="150" t="s">
        <v>309</v>
      </c>
      <c r="D1052" s="149" t="s">
        <v>278</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273</v>
      </c>
      <c r="B1053" s="149" t="s">
        <v>300</v>
      </c>
      <c r="C1053" s="150" t="s">
        <v>300</v>
      </c>
      <c r="D1053" s="149" t="s">
        <v>278</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273</v>
      </c>
      <c r="B1054" s="149" t="s">
        <v>300</v>
      </c>
      <c r="C1054" s="150" t="s">
        <v>300</v>
      </c>
      <c r="D1054" s="149" t="s">
        <v>278</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273</v>
      </c>
      <c r="B1055" s="149" t="s">
        <v>300</v>
      </c>
      <c r="C1055" s="150" t="s">
        <v>300</v>
      </c>
      <c r="D1055" s="149" t="s">
        <v>278</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273</v>
      </c>
      <c r="B1056" s="149" t="s">
        <v>300</v>
      </c>
      <c r="C1056" s="150" t="s">
        <v>300</v>
      </c>
      <c r="D1056" s="149" t="s">
        <v>278</v>
      </c>
      <c r="E1056" s="149">
        <v>152759</v>
      </c>
      <c r="F1056" s="149">
        <v>164108</v>
      </c>
      <c r="G1056" s="149">
        <v>66395</v>
      </c>
      <c r="H1056" s="151">
        <v>30192</v>
      </c>
      <c r="I1056" s="149" t="s">
        <v>301</v>
      </c>
      <c r="J1056" s="149" t="s">
        <v>44</v>
      </c>
      <c r="K1056" s="152">
        <v>45275.593865740702</v>
      </c>
      <c r="L1056" s="149" t="s">
        <v>49</v>
      </c>
      <c r="M1056" s="149" t="s">
        <v>48</v>
      </c>
      <c r="N1056" s="153">
        <v>0</v>
      </c>
      <c r="O1056" s="153">
        <v>18.5</v>
      </c>
      <c r="P1056" s="153">
        <v>0</v>
      </c>
    </row>
    <row r="1057" spans="1:16" x14ac:dyDescent="0.25">
      <c r="A1057" s="149" t="s">
        <v>273</v>
      </c>
      <c r="B1057" s="149" t="s">
        <v>299</v>
      </c>
      <c r="C1057" s="150" t="s">
        <v>299</v>
      </c>
      <c r="D1057" s="149" t="s">
        <v>278</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273</v>
      </c>
      <c r="B1058" s="149" t="s">
        <v>309</v>
      </c>
      <c r="C1058" s="150" t="s">
        <v>309</v>
      </c>
      <c r="D1058" s="149" t="s">
        <v>278</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273</v>
      </c>
      <c r="B1059" s="149" t="s">
        <v>294</v>
      </c>
      <c r="C1059" s="150" t="s">
        <v>294</v>
      </c>
      <c r="D1059" s="149" t="s">
        <v>278</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273</v>
      </c>
      <c r="B1060" s="149" t="s">
        <v>282</v>
      </c>
      <c r="C1060" s="150" t="s">
        <v>282</v>
      </c>
      <c r="D1060" s="149" t="s">
        <v>278</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273</v>
      </c>
      <c r="B1061" s="149" t="s">
        <v>299</v>
      </c>
      <c r="C1061" s="150" t="s">
        <v>299</v>
      </c>
      <c r="D1061" s="149" t="s">
        <v>278</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273</v>
      </c>
      <c r="B1062" s="149" t="s">
        <v>288</v>
      </c>
      <c r="C1062" s="150" t="s">
        <v>288</v>
      </c>
      <c r="D1062" s="149" t="s">
        <v>278</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273</v>
      </c>
      <c r="B1063" s="149" t="s">
        <v>288</v>
      </c>
      <c r="C1063" s="150" t="s">
        <v>288</v>
      </c>
      <c r="D1063" s="149" t="s">
        <v>278</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273</v>
      </c>
      <c r="B1064" s="149" t="s">
        <v>309</v>
      </c>
      <c r="C1064" s="150" t="s">
        <v>309</v>
      </c>
      <c r="D1064" s="149" t="s">
        <v>278</v>
      </c>
      <c r="E1064" s="149">
        <v>152777</v>
      </c>
      <c r="F1064" s="149">
        <v>164127</v>
      </c>
      <c r="G1064" s="149">
        <v>66405</v>
      </c>
      <c r="H1064" s="151">
        <v>0</v>
      </c>
      <c r="I1064" s="149" t="s">
        <v>262</v>
      </c>
      <c r="J1064" s="149" t="s">
        <v>44</v>
      </c>
      <c r="K1064" s="152">
        <v>45275.6159259259</v>
      </c>
      <c r="L1064" s="149" t="s">
        <v>49</v>
      </c>
      <c r="M1064" s="149" t="s">
        <v>48</v>
      </c>
      <c r="N1064" s="153">
        <v>0</v>
      </c>
      <c r="O1064" s="153">
        <v>70</v>
      </c>
      <c r="P1064" s="153">
        <v>0</v>
      </c>
    </row>
    <row r="1065" spans="1:16" x14ac:dyDescent="0.25">
      <c r="A1065" s="149" t="s">
        <v>273</v>
      </c>
      <c r="B1065" s="149" t="s">
        <v>299</v>
      </c>
      <c r="C1065" s="150" t="s">
        <v>299</v>
      </c>
      <c r="D1065" s="149" t="s">
        <v>278</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273</v>
      </c>
      <c r="B1066" s="149" t="s">
        <v>294</v>
      </c>
      <c r="C1066" s="150" t="s">
        <v>294</v>
      </c>
      <c r="D1066" s="149" t="s">
        <v>278</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273</v>
      </c>
      <c r="B1067" s="149" t="s">
        <v>293</v>
      </c>
      <c r="C1067" s="150" t="s">
        <v>293</v>
      </c>
      <c r="D1067" s="149" t="s">
        <v>278</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273</v>
      </c>
      <c r="B1068" s="149" t="s">
        <v>300</v>
      </c>
      <c r="C1068" s="150" t="s">
        <v>300</v>
      </c>
      <c r="D1068" s="149" t="s">
        <v>278</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273</v>
      </c>
      <c r="B1069" s="149" t="s">
        <v>300</v>
      </c>
      <c r="C1069" s="150" t="s">
        <v>300</v>
      </c>
      <c r="D1069" s="149" t="s">
        <v>278</v>
      </c>
      <c r="E1069" s="149">
        <v>152790</v>
      </c>
      <c r="F1069" s="149">
        <v>164144</v>
      </c>
      <c r="G1069" s="149">
        <v>66409</v>
      </c>
      <c r="H1069" s="151">
        <v>30071</v>
      </c>
      <c r="I1069" s="149" t="s">
        <v>376</v>
      </c>
      <c r="J1069" s="149" t="s">
        <v>44</v>
      </c>
      <c r="K1069" s="152">
        <v>45275.627465277801</v>
      </c>
      <c r="L1069" s="149" t="s">
        <v>49</v>
      </c>
      <c r="M1069" s="149" t="s">
        <v>48</v>
      </c>
      <c r="N1069" s="153">
        <v>0</v>
      </c>
      <c r="O1069" s="153">
        <v>57.5</v>
      </c>
      <c r="P1069" s="153">
        <v>0</v>
      </c>
    </row>
    <row r="1070" spans="1:16" x14ac:dyDescent="0.25">
      <c r="A1070" s="149" t="s">
        <v>273</v>
      </c>
      <c r="B1070" s="149" t="s">
        <v>300</v>
      </c>
      <c r="C1070" s="150" t="s">
        <v>300</v>
      </c>
      <c r="D1070" s="149" t="s">
        <v>278</v>
      </c>
      <c r="E1070" s="149">
        <v>152790</v>
      </c>
      <c r="F1070" s="149">
        <v>164145</v>
      </c>
      <c r="G1070" s="149">
        <v>66409</v>
      </c>
      <c r="H1070" s="151">
        <v>30071</v>
      </c>
      <c r="I1070" s="149" t="s">
        <v>377</v>
      </c>
      <c r="J1070" s="149" t="s">
        <v>44</v>
      </c>
      <c r="K1070" s="152">
        <v>45275.627465277801</v>
      </c>
      <c r="L1070" s="149" t="s">
        <v>49</v>
      </c>
      <c r="M1070" s="149" t="s">
        <v>48</v>
      </c>
      <c r="N1070" s="153">
        <v>0</v>
      </c>
      <c r="O1070" s="153">
        <v>28.75</v>
      </c>
      <c r="P1070" s="153">
        <v>0</v>
      </c>
    </row>
    <row r="1071" spans="1:16" x14ac:dyDescent="0.25">
      <c r="A1071" s="149" t="s">
        <v>273</v>
      </c>
      <c r="B1071" s="149" t="s">
        <v>300</v>
      </c>
      <c r="C1071" s="150" t="s">
        <v>300</v>
      </c>
      <c r="D1071" s="149" t="s">
        <v>278</v>
      </c>
      <c r="E1071" s="149">
        <v>152790</v>
      </c>
      <c r="F1071" s="149">
        <v>164146</v>
      </c>
      <c r="G1071" s="149">
        <v>66409</v>
      </c>
      <c r="H1071" s="151">
        <v>30071</v>
      </c>
      <c r="I1071" s="149" t="s">
        <v>378</v>
      </c>
      <c r="J1071" s="149" t="s">
        <v>44</v>
      </c>
      <c r="K1071" s="152">
        <v>45275.627465277801</v>
      </c>
      <c r="L1071" s="149" t="s">
        <v>49</v>
      </c>
      <c r="M1071" s="149" t="s">
        <v>48</v>
      </c>
      <c r="N1071" s="153">
        <v>0</v>
      </c>
      <c r="O1071" s="153">
        <v>14.4</v>
      </c>
      <c r="P1071" s="153">
        <v>0</v>
      </c>
    </row>
    <row r="1072" spans="1:16" x14ac:dyDescent="0.25">
      <c r="A1072" s="149" t="s">
        <v>273</v>
      </c>
      <c r="B1072" s="149" t="s">
        <v>309</v>
      </c>
      <c r="C1072" s="150" t="s">
        <v>309</v>
      </c>
      <c r="D1072" s="149" t="s">
        <v>278</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273</v>
      </c>
      <c r="B1073" s="149" t="s">
        <v>282</v>
      </c>
      <c r="C1073" s="150" t="s">
        <v>282</v>
      </c>
      <c r="D1073" s="149" t="s">
        <v>278</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273</v>
      </c>
      <c r="B1074" s="149" t="s">
        <v>282</v>
      </c>
      <c r="C1074" s="150" t="s">
        <v>282</v>
      </c>
      <c r="D1074" s="149" t="s">
        <v>278</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273</v>
      </c>
      <c r="B1075" s="149" t="s">
        <v>286</v>
      </c>
      <c r="C1075" s="150" t="s">
        <v>286</v>
      </c>
      <c r="D1075" s="149" t="s">
        <v>278</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273</v>
      </c>
      <c r="B1076" s="149" t="s">
        <v>288</v>
      </c>
      <c r="C1076" s="150" t="s">
        <v>288</v>
      </c>
      <c r="D1076" s="149" t="s">
        <v>278</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273</v>
      </c>
      <c r="B1077" s="149" t="s">
        <v>299</v>
      </c>
      <c r="C1077" s="150" t="s">
        <v>299</v>
      </c>
      <c r="D1077" s="149" t="s">
        <v>278</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273</v>
      </c>
      <c r="B1078" s="149" t="s">
        <v>299</v>
      </c>
      <c r="C1078" s="150" t="s">
        <v>299</v>
      </c>
      <c r="D1078" s="149" t="s">
        <v>278</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273</v>
      </c>
      <c r="B1079" s="149" t="s">
        <v>309</v>
      </c>
      <c r="C1079" s="150" t="s">
        <v>309</v>
      </c>
      <c r="D1079" s="149" t="s">
        <v>278</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273</v>
      </c>
      <c r="B1080" s="149" t="s">
        <v>282</v>
      </c>
      <c r="C1080" s="150" t="s">
        <v>282</v>
      </c>
      <c r="D1080" s="149" t="s">
        <v>278</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273</v>
      </c>
      <c r="B1081" s="149" t="s">
        <v>294</v>
      </c>
      <c r="C1081" s="150" t="s">
        <v>294</v>
      </c>
      <c r="D1081" s="149" t="s">
        <v>278</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273</v>
      </c>
      <c r="B1082" s="149" t="s">
        <v>288</v>
      </c>
      <c r="C1082" s="150" t="s">
        <v>288</v>
      </c>
      <c r="D1082" s="149" t="s">
        <v>278</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273</v>
      </c>
      <c r="B1083" s="149" t="s">
        <v>282</v>
      </c>
      <c r="C1083" s="150" t="s">
        <v>282</v>
      </c>
      <c r="D1083" s="149" t="s">
        <v>278</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273</v>
      </c>
      <c r="B1084" s="149" t="s">
        <v>288</v>
      </c>
      <c r="C1084" s="150" t="s">
        <v>288</v>
      </c>
      <c r="D1084" s="149" t="s">
        <v>278</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273</v>
      </c>
      <c r="B1085" s="149" t="s">
        <v>309</v>
      </c>
      <c r="C1085" s="150" t="s">
        <v>309</v>
      </c>
      <c r="D1085" s="149" t="s">
        <v>278</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273</v>
      </c>
      <c r="B1086" s="149" t="s">
        <v>282</v>
      </c>
      <c r="C1086" s="150" t="s">
        <v>282</v>
      </c>
      <c r="D1086" s="149" t="s">
        <v>278</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273</v>
      </c>
      <c r="B1087" s="149" t="s">
        <v>299</v>
      </c>
      <c r="C1087" s="150" t="s">
        <v>299</v>
      </c>
      <c r="D1087" s="149" t="s">
        <v>278</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273</v>
      </c>
      <c r="B1088" s="149" t="s">
        <v>309</v>
      </c>
      <c r="C1088" s="150" t="s">
        <v>309</v>
      </c>
      <c r="D1088" s="149" t="s">
        <v>278</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273</v>
      </c>
      <c r="B1089" s="149" t="s">
        <v>288</v>
      </c>
      <c r="C1089" s="150" t="s">
        <v>288</v>
      </c>
      <c r="D1089" s="149" t="s">
        <v>278</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273</v>
      </c>
      <c r="B1090" s="149" t="s">
        <v>288</v>
      </c>
      <c r="C1090" s="150" t="s">
        <v>288</v>
      </c>
      <c r="D1090" s="149" t="s">
        <v>278</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273</v>
      </c>
      <c r="B1091" s="149" t="s">
        <v>288</v>
      </c>
      <c r="C1091" s="150" t="s">
        <v>288</v>
      </c>
      <c r="D1091" s="149" t="s">
        <v>278</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273</v>
      </c>
      <c r="B1092" s="149" t="s">
        <v>288</v>
      </c>
      <c r="C1092" s="150" t="s">
        <v>288</v>
      </c>
      <c r="D1092" s="149" t="s">
        <v>278</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273</v>
      </c>
      <c r="B1093" s="149" t="s">
        <v>288</v>
      </c>
      <c r="C1093" s="150" t="s">
        <v>288</v>
      </c>
      <c r="D1093" s="149" t="s">
        <v>278</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273</v>
      </c>
      <c r="B1094" s="149" t="s">
        <v>288</v>
      </c>
      <c r="C1094" s="150" t="s">
        <v>288</v>
      </c>
      <c r="D1094" s="149" t="s">
        <v>278</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273</v>
      </c>
      <c r="B1095" s="149" t="s">
        <v>282</v>
      </c>
      <c r="C1095" s="150" t="s">
        <v>282</v>
      </c>
      <c r="D1095" s="149" t="s">
        <v>278</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273</v>
      </c>
      <c r="B1096" s="149" t="s">
        <v>282</v>
      </c>
      <c r="C1096" s="150" t="s">
        <v>282</v>
      </c>
      <c r="D1096" s="149" t="s">
        <v>278</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273</v>
      </c>
      <c r="B1097" s="149" t="s">
        <v>288</v>
      </c>
      <c r="C1097" s="150" t="s">
        <v>288</v>
      </c>
      <c r="D1097" s="149" t="s">
        <v>278</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273</v>
      </c>
      <c r="B1098" s="149" t="s">
        <v>309</v>
      </c>
      <c r="C1098" s="150" t="s">
        <v>309</v>
      </c>
      <c r="D1098" s="149" t="s">
        <v>278</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273</v>
      </c>
      <c r="B1099" s="149" t="s">
        <v>286</v>
      </c>
      <c r="C1099" s="150" t="s">
        <v>286</v>
      </c>
      <c r="D1099" s="149" t="s">
        <v>278</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273</v>
      </c>
      <c r="B1100" s="149" t="s">
        <v>286</v>
      </c>
      <c r="C1100" s="150" t="s">
        <v>286</v>
      </c>
      <c r="D1100" s="149" t="s">
        <v>278</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273</v>
      </c>
      <c r="B1101" s="149" t="s">
        <v>286</v>
      </c>
      <c r="C1101" s="150" t="s">
        <v>286</v>
      </c>
      <c r="D1101" s="149" t="s">
        <v>278</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273</v>
      </c>
      <c r="B1102" s="149" t="s">
        <v>293</v>
      </c>
      <c r="C1102" s="150" t="s">
        <v>293</v>
      </c>
      <c r="D1102" s="149" t="s">
        <v>278</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273</v>
      </c>
      <c r="B1103" s="149" t="s">
        <v>293</v>
      </c>
      <c r="C1103" s="150" t="s">
        <v>293</v>
      </c>
      <c r="D1103" s="149" t="s">
        <v>278</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273</v>
      </c>
      <c r="B1104" s="149" t="s">
        <v>299</v>
      </c>
      <c r="C1104" s="150" t="s">
        <v>299</v>
      </c>
      <c r="D1104" s="149" t="s">
        <v>278</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273</v>
      </c>
      <c r="B1105" s="149" t="s">
        <v>282</v>
      </c>
      <c r="C1105" s="150" t="s">
        <v>282</v>
      </c>
      <c r="D1105" s="149" t="s">
        <v>278</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273</v>
      </c>
      <c r="B1106" s="149" t="s">
        <v>293</v>
      </c>
      <c r="C1106" s="150" t="s">
        <v>293</v>
      </c>
      <c r="D1106" s="149" t="s">
        <v>278</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273</v>
      </c>
      <c r="B1107" s="149" t="s">
        <v>282</v>
      </c>
      <c r="C1107" s="150" t="s">
        <v>282</v>
      </c>
      <c r="D1107" s="149" t="s">
        <v>278</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273</v>
      </c>
      <c r="B1108" s="149" t="s">
        <v>299</v>
      </c>
      <c r="C1108" s="150" t="s">
        <v>299</v>
      </c>
      <c r="D1108" s="149" t="s">
        <v>278</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273</v>
      </c>
      <c r="B1109" s="149" t="s">
        <v>379</v>
      </c>
      <c r="C1109" s="150" t="s">
        <v>379</v>
      </c>
      <c r="D1109" s="149" t="s">
        <v>278</v>
      </c>
      <c r="E1109" s="149">
        <v>152881</v>
      </c>
      <c r="F1109" s="149">
        <v>164223</v>
      </c>
      <c r="G1109" s="149">
        <v>66450</v>
      </c>
      <c r="H1109" s="151">
        <v>10954</v>
      </c>
      <c r="I1109" s="149" t="s">
        <v>380</v>
      </c>
      <c r="J1109" s="149" t="s">
        <v>44</v>
      </c>
      <c r="K1109" s="152">
        <v>45276.383773148104</v>
      </c>
      <c r="L1109" s="149" t="s">
        <v>49</v>
      </c>
      <c r="M1109" s="149" t="s">
        <v>48</v>
      </c>
      <c r="N1109" s="153">
        <v>0</v>
      </c>
      <c r="O1109" s="153">
        <v>75</v>
      </c>
      <c r="P1109" s="153">
        <v>0</v>
      </c>
    </row>
    <row r="1110" spans="1:16" x14ac:dyDescent="0.25">
      <c r="A1110" s="149" t="s">
        <v>273</v>
      </c>
      <c r="B1110" s="149" t="s">
        <v>293</v>
      </c>
      <c r="C1110" s="150" t="s">
        <v>293</v>
      </c>
      <c r="D1110" s="149" t="s">
        <v>278</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273</v>
      </c>
      <c r="B1111" s="149" t="s">
        <v>293</v>
      </c>
      <c r="C1111" s="150" t="s">
        <v>293</v>
      </c>
      <c r="D1111" s="149" t="s">
        <v>278</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273</v>
      </c>
      <c r="B1112" s="149" t="s">
        <v>299</v>
      </c>
      <c r="C1112" s="150" t="s">
        <v>299</v>
      </c>
      <c r="D1112" s="149" t="s">
        <v>278</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273</v>
      </c>
      <c r="B1113" s="149" t="s">
        <v>282</v>
      </c>
      <c r="C1113" s="150" t="s">
        <v>282</v>
      </c>
      <c r="D1113" s="149" t="s">
        <v>278</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273</v>
      </c>
      <c r="B1114" s="149" t="s">
        <v>282</v>
      </c>
      <c r="C1114" s="150" t="s">
        <v>282</v>
      </c>
      <c r="D1114" s="149" t="s">
        <v>278</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273</v>
      </c>
      <c r="B1115" s="149" t="s">
        <v>306</v>
      </c>
      <c r="C1115" s="150" t="s">
        <v>306</v>
      </c>
      <c r="D1115" s="149" t="s">
        <v>278</v>
      </c>
      <c r="E1115" s="149">
        <v>152898</v>
      </c>
      <c r="F1115" s="149">
        <v>164233</v>
      </c>
      <c r="G1115" s="149">
        <v>66458</v>
      </c>
      <c r="H1115" s="151">
        <v>10970</v>
      </c>
      <c r="I1115" s="149" t="s">
        <v>381</v>
      </c>
      <c r="J1115" s="149" t="s">
        <v>44</v>
      </c>
      <c r="K1115" s="152">
        <v>45276.401342592602</v>
      </c>
      <c r="L1115" s="149" t="s">
        <v>65</v>
      </c>
      <c r="M1115" s="149" t="s">
        <v>48</v>
      </c>
      <c r="N1115" s="153">
        <v>0</v>
      </c>
      <c r="O1115" s="153">
        <v>105</v>
      </c>
      <c r="P1115" s="153">
        <v>0</v>
      </c>
    </row>
    <row r="1116" spans="1:16" x14ac:dyDescent="0.25">
      <c r="A1116" s="149" t="s">
        <v>273</v>
      </c>
      <c r="B1116" s="149" t="s">
        <v>293</v>
      </c>
      <c r="C1116" s="150" t="s">
        <v>293</v>
      </c>
      <c r="D1116" s="149" t="s">
        <v>278</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273</v>
      </c>
      <c r="B1117" s="149" t="s">
        <v>299</v>
      </c>
      <c r="C1117" s="150" t="s">
        <v>299</v>
      </c>
      <c r="D1117" s="149" t="s">
        <v>278</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273</v>
      </c>
      <c r="B1118" s="149" t="s">
        <v>293</v>
      </c>
      <c r="C1118" s="150" t="s">
        <v>293</v>
      </c>
      <c r="D1118" s="149" t="s">
        <v>278</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273</v>
      </c>
      <c r="B1119" s="149" t="s">
        <v>282</v>
      </c>
      <c r="C1119" s="150" t="s">
        <v>282</v>
      </c>
      <c r="D1119" s="149" t="s">
        <v>278</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273</v>
      </c>
      <c r="B1120" s="149" t="s">
        <v>306</v>
      </c>
      <c r="C1120" s="150" t="s">
        <v>306</v>
      </c>
      <c r="D1120" s="149" t="s">
        <v>278</v>
      </c>
      <c r="E1120" s="149">
        <v>152906</v>
      </c>
      <c r="F1120" s="149">
        <v>164239</v>
      </c>
      <c r="G1120" s="149">
        <v>66464</v>
      </c>
      <c r="H1120" s="151">
        <v>0</v>
      </c>
      <c r="I1120" s="149" t="s">
        <v>307</v>
      </c>
      <c r="J1120" s="149" t="s">
        <v>44</v>
      </c>
      <c r="K1120" s="152">
        <v>45276.429942129602</v>
      </c>
      <c r="L1120" s="149" t="s">
        <v>49</v>
      </c>
      <c r="M1120" s="149" t="s">
        <v>48</v>
      </c>
      <c r="N1120" s="153">
        <v>0</v>
      </c>
      <c r="O1120" s="153">
        <v>156</v>
      </c>
      <c r="P1120" s="153">
        <v>0</v>
      </c>
    </row>
    <row r="1121" spans="1:16" x14ac:dyDescent="0.25">
      <c r="A1121" s="149" t="s">
        <v>273</v>
      </c>
      <c r="B1121" s="149" t="s">
        <v>379</v>
      </c>
      <c r="C1121" s="150" t="s">
        <v>379</v>
      </c>
      <c r="D1121" s="149" t="s">
        <v>278</v>
      </c>
      <c r="E1121" s="149">
        <v>152907</v>
      </c>
      <c r="F1121" s="149">
        <v>164241</v>
      </c>
      <c r="G1121" s="149">
        <v>66465</v>
      </c>
      <c r="H1121" s="151">
        <v>0</v>
      </c>
      <c r="I1121" s="149" t="s">
        <v>261</v>
      </c>
      <c r="J1121" s="149" t="s">
        <v>44</v>
      </c>
      <c r="K1121" s="152">
        <v>45276.430613425902</v>
      </c>
      <c r="L1121" s="149" t="s">
        <v>49</v>
      </c>
      <c r="M1121" s="149" t="s">
        <v>48</v>
      </c>
      <c r="N1121" s="153">
        <v>0</v>
      </c>
      <c r="O1121" s="153">
        <v>100</v>
      </c>
      <c r="P1121" s="153">
        <v>0</v>
      </c>
    </row>
    <row r="1122" spans="1:16" x14ac:dyDescent="0.25">
      <c r="A1122" s="149" t="s">
        <v>273</v>
      </c>
      <c r="B1122" s="149" t="s">
        <v>299</v>
      </c>
      <c r="C1122" s="150" t="s">
        <v>299</v>
      </c>
      <c r="D1122" s="149" t="s">
        <v>278</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273</v>
      </c>
      <c r="B1123" s="149" t="s">
        <v>282</v>
      </c>
      <c r="C1123" s="150" t="s">
        <v>282</v>
      </c>
      <c r="D1123" s="149" t="s">
        <v>278</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273</v>
      </c>
      <c r="B1124" s="149" t="s">
        <v>282</v>
      </c>
      <c r="C1124" s="150" t="s">
        <v>282</v>
      </c>
      <c r="D1124" s="149" t="s">
        <v>278</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273</v>
      </c>
      <c r="B1125" s="149" t="s">
        <v>282</v>
      </c>
      <c r="C1125" s="150" t="s">
        <v>282</v>
      </c>
      <c r="D1125" s="149" t="s">
        <v>278</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273</v>
      </c>
      <c r="B1126" s="149" t="s">
        <v>293</v>
      </c>
      <c r="C1126" s="150" t="s">
        <v>293</v>
      </c>
      <c r="D1126" s="149" t="s">
        <v>278</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273</v>
      </c>
      <c r="B1127" s="149" t="s">
        <v>282</v>
      </c>
      <c r="C1127" s="150" t="s">
        <v>282</v>
      </c>
      <c r="D1127" s="149" t="s">
        <v>278</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273</v>
      </c>
      <c r="B1128" s="149" t="s">
        <v>379</v>
      </c>
      <c r="C1128" s="150" t="s">
        <v>379</v>
      </c>
      <c r="D1128" s="149" t="s">
        <v>278</v>
      </c>
      <c r="E1128" s="149">
        <v>152915</v>
      </c>
      <c r="F1128" s="149">
        <v>164249</v>
      </c>
      <c r="G1128" s="149">
        <v>66472</v>
      </c>
      <c r="H1128" s="151">
        <v>0</v>
      </c>
      <c r="I1128" s="149" t="s">
        <v>261</v>
      </c>
      <c r="J1128" s="149" t="s">
        <v>44</v>
      </c>
      <c r="K1128" s="152">
        <v>45276.460509259297</v>
      </c>
      <c r="L1128" s="149" t="s">
        <v>49</v>
      </c>
      <c r="M1128" s="149" t="s">
        <v>48</v>
      </c>
      <c r="N1128" s="153">
        <v>0</v>
      </c>
      <c r="O1128" s="153">
        <v>50</v>
      </c>
      <c r="P1128" s="153">
        <v>0</v>
      </c>
    </row>
    <row r="1129" spans="1:16" x14ac:dyDescent="0.25">
      <c r="A1129" s="149" t="s">
        <v>273</v>
      </c>
      <c r="B1129" s="149" t="s">
        <v>293</v>
      </c>
      <c r="C1129" s="150" t="s">
        <v>293</v>
      </c>
      <c r="D1129" s="149" t="s">
        <v>278</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273</v>
      </c>
      <c r="B1130" s="149" t="s">
        <v>282</v>
      </c>
      <c r="C1130" s="150" t="s">
        <v>282</v>
      </c>
      <c r="D1130" s="149" t="s">
        <v>278</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273</v>
      </c>
      <c r="B1131" s="149" t="s">
        <v>299</v>
      </c>
      <c r="C1131" s="150" t="s">
        <v>299</v>
      </c>
      <c r="D1131" s="149" t="s">
        <v>278</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273</v>
      </c>
      <c r="B1132" s="149" t="s">
        <v>299</v>
      </c>
      <c r="C1132" s="150" t="s">
        <v>299</v>
      </c>
      <c r="D1132" s="149" t="s">
        <v>278</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273</v>
      </c>
      <c r="B1133" s="149" t="s">
        <v>282</v>
      </c>
      <c r="C1133" s="150" t="s">
        <v>282</v>
      </c>
      <c r="D1133" s="149" t="s">
        <v>278</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273</v>
      </c>
      <c r="B1134" s="149" t="s">
        <v>282</v>
      </c>
      <c r="C1134" s="150" t="s">
        <v>282</v>
      </c>
      <c r="D1134" s="149" t="s">
        <v>278</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273</v>
      </c>
      <c r="B1135" s="149" t="s">
        <v>299</v>
      </c>
      <c r="C1135" s="150" t="s">
        <v>299</v>
      </c>
      <c r="D1135" s="149" t="s">
        <v>278</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273</v>
      </c>
      <c r="B1136" s="149" t="s">
        <v>282</v>
      </c>
      <c r="C1136" s="150" t="s">
        <v>282</v>
      </c>
      <c r="D1136" s="149" t="s">
        <v>278</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273</v>
      </c>
      <c r="B1137" s="149" t="s">
        <v>286</v>
      </c>
      <c r="C1137" s="150" t="s">
        <v>286</v>
      </c>
      <c r="D1137" s="149" t="s">
        <v>278</v>
      </c>
      <c r="E1137" s="149">
        <v>152865</v>
      </c>
      <c r="F1137" s="149">
        <v>164213</v>
      </c>
      <c r="G1137" s="149">
        <v>66481</v>
      </c>
      <c r="H1137" s="151">
        <v>0</v>
      </c>
      <c r="I1137" s="149" t="s">
        <v>333</v>
      </c>
      <c r="J1137" s="149" t="s">
        <v>44</v>
      </c>
      <c r="K1137" s="152">
        <v>45276.4917824074</v>
      </c>
      <c r="L1137" s="149" t="s">
        <v>49</v>
      </c>
      <c r="M1137" s="149" t="s">
        <v>48</v>
      </c>
      <c r="N1137" s="153">
        <v>0</v>
      </c>
      <c r="O1137" s="153">
        <v>230</v>
      </c>
      <c r="P1137" s="153">
        <v>0</v>
      </c>
    </row>
    <row r="1138" spans="1:16" x14ac:dyDescent="0.25">
      <c r="A1138" s="149" t="s">
        <v>273</v>
      </c>
      <c r="B1138" s="149" t="s">
        <v>379</v>
      </c>
      <c r="C1138" s="150" t="s">
        <v>379</v>
      </c>
      <c r="D1138" s="149" t="s">
        <v>278</v>
      </c>
      <c r="E1138" s="149">
        <v>152926</v>
      </c>
      <c r="F1138" s="149">
        <v>164257</v>
      </c>
      <c r="G1138" s="149">
        <v>66482</v>
      </c>
      <c r="H1138" s="151">
        <v>10954</v>
      </c>
      <c r="I1138" s="149" t="s">
        <v>380</v>
      </c>
      <c r="J1138" s="149" t="s">
        <v>44</v>
      </c>
      <c r="K1138" s="152">
        <v>45276.491851851897</v>
      </c>
      <c r="L1138" s="149" t="s">
        <v>49</v>
      </c>
      <c r="M1138" s="149" t="s">
        <v>48</v>
      </c>
      <c r="N1138" s="153">
        <v>0</v>
      </c>
      <c r="O1138" s="153">
        <v>100</v>
      </c>
      <c r="P1138" s="153">
        <v>0</v>
      </c>
    </row>
    <row r="1139" spans="1:16" x14ac:dyDescent="0.25">
      <c r="A1139" s="149" t="s">
        <v>273</v>
      </c>
      <c r="B1139" s="149" t="s">
        <v>299</v>
      </c>
      <c r="C1139" s="150" t="s">
        <v>299</v>
      </c>
      <c r="D1139" s="149" t="s">
        <v>278</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273</v>
      </c>
      <c r="B1140" s="149" t="s">
        <v>293</v>
      </c>
      <c r="C1140" s="150" t="s">
        <v>293</v>
      </c>
      <c r="D1140" s="149" t="s">
        <v>278</v>
      </c>
      <c r="E1140" s="149">
        <v>152928</v>
      </c>
      <c r="F1140" s="149">
        <v>164259</v>
      </c>
      <c r="G1140" s="149">
        <v>66484</v>
      </c>
      <c r="H1140" s="151">
        <v>2713</v>
      </c>
      <c r="I1140" s="149" t="s">
        <v>382</v>
      </c>
      <c r="J1140" s="149" t="s">
        <v>44</v>
      </c>
      <c r="K1140" s="152">
        <v>45276.493333333303</v>
      </c>
      <c r="L1140" s="149" t="s">
        <v>49</v>
      </c>
      <c r="M1140" s="149" t="s">
        <v>48</v>
      </c>
      <c r="N1140" s="153">
        <v>0</v>
      </c>
      <c r="O1140" s="153">
        <v>150</v>
      </c>
      <c r="P1140" s="153">
        <v>0</v>
      </c>
    </row>
    <row r="1141" spans="1:16" x14ac:dyDescent="0.25">
      <c r="A1141" s="149" t="s">
        <v>273</v>
      </c>
      <c r="B1141" s="149" t="s">
        <v>282</v>
      </c>
      <c r="C1141" s="150" t="s">
        <v>282</v>
      </c>
      <c r="D1141" s="149" t="s">
        <v>278</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273</v>
      </c>
      <c r="B1142" s="149" t="s">
        <v>299</v>
      </c>
      <c r="C1142" s="150" t="s">
        <v>299</v>
      </c>
      <c r="D1142" s="149" t="s">
        <v>278</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273</v>
      </c>
      <c r="B1143" s="149" t="s">
        <v>282</v>
      </c>
      <c r="C1143" s="150" t="s">
        <v>282</v>
      </c>
      <c r="D1143" s="149" t="s">
        <v>278</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273</v>
      </c>
      <c r="B1144" s="149" t="s">
        <v>282</v>
      </c>
      <c r="C1144" s="150" t="s">
        <v>282</v>
      </c>
      <c r="D1144" s="149" t="s">
        <v>278</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273</v>
      </c>
      <c r="B1145" s="149" t="s">
        <v>293</v>
      </c>
      <c r="C1145" s="150" t="s">
        <v>293</v>
      </c>
      <c r="D1145" s="149" t="s">
        <v>278</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273</v>
      </c>
      <c r="B1146" s="149" t="s">
        <v>299</v>
      </c>
      <c r="C1146" s="150" t="s">
        <v>299</v>
      </c>
      <c r="D1146" s="149" t="s">
        <v>278</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273</v>
      </c>
      <c r="B1147" s="149" t="s">
        <v>282</v>
      </c>
      <c r="C1147" s="150" t="s">
        <v>282</v>
      </c>
      <c r="D1147" s="149" t="s">
        <v>278</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273</v>
      </c>
      <c r="B1148" s="149" t="s">
        <v>293</v>
      </c>
      <c r="C1148" s="150" t="s">
        <v>293</v>
      </c>
      <c r="D1148" s="149" t="s">
        <v>278</v>
      </c>
      <c r="E1148" s="149">
        <v>152945</v>
      </c>
      <c r="F1148" s="149">
        <v>164271</v>
      </c>
      <c r="G1148" s="149">
        <v>66496</v>
      </c>
      <c r="H1148" s="151">
        <v>2712</v>
      </c>
      <c r="I1148" s="149" t="s">
        <v>225</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257</v>
      </c>
      <c r="B1" t="s">
        <v>258</v>
      </c>
      <c r="C1" t="s">
        <v>259</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172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172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172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172</v>
      </c>
      <c r="C47" t="b">
        <f>IF(ItemsDatabaseWB[[#This Row],[Item Number]]="","",ISNUMBER(IF(ItemsDatabaseWB[[#This Row],[Item Number]]="","",IF(ItemsDatabaseWB[[#This Row],[Service Fee Code]]="","Add service fee code",_xlfn.IFNA(_xlfn.XMATCH(ItemsDatabaseWB[[#This Row],[Service Fee Code]],'Company Details'!A$9:A$18),"Fix code")))))</f>
        <v>1</v>
      </c>
      <c r="E47" t="s">
        <v>264</v>
      </c>
    </row>
    <row r="48" spans="1:5" x14ac:dyDescent="0.25">
      <c r="A48" s="90">
        <v>91182</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222</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260</v>
      </c>
      <c r="B59" t="s">
        <v>181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387</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388</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387</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387</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387</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387</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387</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266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266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266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389</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266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266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266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390</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266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266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266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266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387</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387</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267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387</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267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267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267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267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266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391</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266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392</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392</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271</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266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387</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393</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387</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394</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266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266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266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266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387</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265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265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309</v>
      </c>
      <c r="B2" s="2">
        <v>0.3</v>
      </c>
      <c r="C2" s="2">
        <v>0.55000000000000004</v>
      </c>
      <c r="D2" s="2">
        <v>0.5</v>
      </c>
      <c r="E2" s="2">
        <v>0.2</v>
      </c>
      <c r="F2" s="2">
        <v>0.2</v>
      </c>
      <c r="G2" s="2">
        <v>0.3</v>
      </c>
      <c r="H2" s="2">
        <v>1</v>
      </c>
      <c r="I2" s="2">
        <v>1</v>
      </c>
      <c r="J2" s="2">
        <v>0.55000000000000004</v>
      </c>
      <c r="K2" s="2">
        <v>0</v>
      </c>
      <c r="L2" s="3" t="s">
        <v>16</v>
      </c>
      <c r="M2" s="3" t="s">
        <v>21</v>
      </c>
      <c r="N2" s="3" t="s">
        <v>221</v>
      </c>
      <c r="O2" s="3" t="str">
        <f>IF(A2="","",IF(L2="SELF",A2,L2))</f>
        <v>Dr Jamie Garcia</v>
      </c>
      <c r="P2" s="70" t="s">
        <v>399</v>
      </c>
      <c r="Q2" s="70">
        <v>1234567</v>
      </c>
      <c r="R2" s="3" t="s">
        <v>400</v>
      </c>
      <c r="S2" s="3" t="s">
        <v>17</v>
      </c>
      <c r="T2" s="3" t="s">
        <v>18</v>
      </c>
      <c r="U2" s="3">
        <v>3054</v>
      </c>
      <c r="V2" s="5">
        <v>24971682764</v>
      </c>
      <c r="Y2" s="154" t="s">
        <v>492</v>
      </c>
    </row>
    <row r="3" spans="1:26" x14ac:dyDescent="0.25">
      <c r="A3" s="3" t="s">
        <v>330</v>
      </c>
      <c r="B3" s="2">
        <v>0.35</v>
      </c>
      <c r="C3" s="2">
        <v>0.55000000000000004</v>
      </c>
      <c r="D3" s="2">
        <v>0.5</v>
      </c>
      <c r="E3" s="2">
        <v>0.2</v>
      </c>
      <c r="F3" s="2">
        <v>0.2</v>
      </c>
      <c r="G3" s="2">
        <v>0</v>
      </c>
      <c r="H3" s="2">
        <v>1</v>
      </c>
      <c r="I3" s="2">
        <v>0</v>
      </c>
      <c r="J3" s="2">
        <v>0.55000000000000004</v>
      </c>
      <c r="K3" s="2">
        <v>0</v>
      </c>
      <c r="L3" s="3" t="s">
        <v>16</v>
      </c>
      <c r="M3" s="3" t="s">
        <v>401</v>
      </c>
      <c r="N3" s="3" t="s">
        <v>221</v>
      </c>
      <c r="O3" s="3" t="str">
        <f t="shared" ref="O3:O66" si="0">IF(A3="","",IF(L3="SELF",A3,L3))</f>
        <v>Dr Jordan Martinez</v>
      </c>
      <c r="P3" s="70" t="s">
        <v>402</v>
      </c>
      <c r="Q3" s="70">
        <v>1234568</v>
      </c>
      <c r="R3" s="3" t="s">
        <v>403</v>
      </c>
      <c r="S3" s="3" t="s">
        <v>19</v>
      </c>
      <c r="T3" s="3" t="s">
        <v>18</v>
      </c>
      <c r="U3" s="3">
        <v>3136</v>
      </c>
      <c r="V3" s="3">
        <v>70208900397</v>
      </c>
      <c r="Y3" s="3" t="s">
        <v>493</v>
      </c>
      <c r="Z3" s="3" t="s">
        <v>221</v>
      </c>
    </row>
    <row r="4" spans="1:26" x14ac:dyDescent="0.25">
      <c r="A4" s="3" t="s">
        <v>277</v>
      </c>
      <c r="B4" s="2">
        <v>0.35</v>
      </c>
      <c r="C4" s="2">
        <v>0.55000000000000004</v>
      </c>
      <c r="D4" s="2">
        <v>0.5</v>
      </c>
      <c r="E4" s="2">
        <v>0.2</v>
      </c>
      <c r="F4" s="2">
        <v>0.2</v>
      </c>
      <c r="G4" s="2">
        <v>0</v>
      </c>
      <c r="H4" s="2">
        <v>1</v>
      </c>
      <c r="I4" s="2">
        <v>1</v>
      </c>
      <c r="J4" s="2">
        <v>0.55000000000000004</v>
      </c>
      <c r="K4" s="2">
        <v>0</v>
      </c>
      <c r="L4" s="3" t="s">
        <v>16</v>
      </c>
      <c r="M4" s="3" t="s">
        <v>386</v>
      </c>
      <c r="N4" s="3" t="s">
        <v>221</v>
      </c>
      <c r="O4" s="3" t="str">
        <f t="shared" si="0"/>
        <v>Dr Alex Smith</v>
      </c>
      <c r="P4" s="70" t="s">
        <v>404</v>
      </c>
      <c r="Q4" s="70">
        <v>1234569</v>
      </c>
      <c r="R4" s="3" t="s">
        <v>405</v>
      </c>
      <c r="S4" s="3" t="s">
        <v>20</v>
      </c>
      <c r="T4" s="3" t="s">
        <v>18</v>
      </c>
      <c r="U4" s="3">
        <v>3152</v>
      </c>
      <c r="V4" s="5">
        <v>13456789012</v>
      </c>
      <c r="Y4" s="3" t="s">
        <v>472</v>
      </c>
    </row>
    <row r="5" spans="1:26" x14ac:dyDescent="0.25">
      <c r="A5" s="3" t="s">
        <v>282</v>
      </c>
      <c r="B5" s="2">
        <v>0.6</v>
      </c>
      <c r="C5" s="2">
        <v>0.55000000000000004</v>
      </c>
      <c r="D5" s="2">
        <v>0.5</v>
      </c>
      <c r="E5" s="2">
        <v>0.2</v>
      </c>
      <c r="F5" s="2">
        <v>0.2</v>
      </c>
      <c r="G5" s="2">
        <v>0</v>
      </c>
      <c r="H5" s="2">
        <v>1</v>
      </c>
      <c r="I5" s="2">
        <v>1</v>
      </c>
      <c r="J5" s="2">
        <v>0.55000000000000004</v>
      </c>
      <c r="K5" s="2">
        <v>0</v>
      </c>
      <c r="L5" s="3" t="s">
        <v>16</v>
      </c>
      <c r="M5" s="3" t="s">
        <v>406</v>
      </c>
      <c r="N5" s="3" t="s">
        <v>221</v>
      </c>
      <c r="O5" s="3" t="str">
        <f t="shared" si="0"/>
        <v>Dr Jamie Wilson</v>
      </c>
      <c r="P5" s="70" t="s">
        <v>407</v>
      </c>
      <c r="Q5" s="70">
        <v>1234570</v>
      </c>
      <c r="R5" s="3" t="s">
        <v>408</v>
      </c>
      <c r="S5" s="3" t="s">
        <v>22</v>
      </c>
      <c r="T5" s="3" t="s">
        <v>18</v>
      </c>
      <c r="U5" s="3">
        <v>3078</v>
      </c>
      <c r="V5" s="5">
        <v>24567890123</v>
      </c>
      <c r="Y5" s="3" t="s">
        <v>473</v>
      </c>
      <c r="Z5" s="3" t="s">
        <v>221</v>
      </c>
    </row>
    <row r="6" spans="1:26" x14ac:dyDescent="0.25">
      <c r="A6" s="3" t="s">
        <v>286</v>
      </c>
      <c r="B6" s="2">
        <v>0.3</v>
      </c>
      <c r="C6" s="2">
        <v>0.55000000000000004</v>
      </c>
      <c r="D6" s="2">
        <v>0.5</v>
      </c>
      <c r="E6" s="2">
        <v>0.2</v>
      </c>
      <c r="F6" s="2">
        <v>0.2</v>
      </c>
      <c r="G6" s="2">
        <v>0</v>
      </c>
      <c r="H6" s="2">
        <v>1</v>
      </c>
      <c r="I6" s="2">
        <v>1</v>
      </c>
      <c r="J6" s="2">
        <v>0.55000000000000004</v>
      </c>
      <c r="K6" s="2">
        <v>0</v>
      </c>
      <c r="L6" s="3" t="s">
        <v>16</v>
      </c>
      <c r="M6" s="3" t="s">
        <v>409</v>
      </c>
      <c r="N6" s="3" t="s">
        <v>246</v>
      </c>
      <c r="O6" s="3" t="str">
        <f t="shared" si="0"/>
        <v>Dr Taylor Johnson</v>
      </c>
      <c r="P6" s="70" t="s">
        <v>410</v>
      </c>
      <c r="Q6" s="70">
        <v>1234571</v>
      </c>
      <c r="R6" s="3" t="s">
        <v>411</v>
      </c>
      <c r="S6" s="3" t="s">
        <v>23</v>
      </c>
      <c r="T6" s="3" t="s">
        <v>18</v>
      </c>
      <c r="U6" s="3">
        <v>3136</v>
      </c>
      <c r="V6" s="5">
        <v>35678901234</v>
      </c>
      <c r="Y6" s="3" t="s">
        <v>474</v>
      </c>
    </row>
    <row r="7" spans="1:26" x14ac:dyDescent="0.25">
      <c r="A7" s="3" t="s">
        <v>287</v>
      </c>
      <c r="B7" s="2">
        <v>0.35</v>
      </c>
      <c r="C7" s="2">
        <v>0.55000000000000004</v>
      </c>
      <c r="D7" s="2">
        <v>0.5</v>
      </c>
      <c r="E7" s="2">
        <v>0.2</v>
      </c>
      <c r="F7" s="2">
        <v>0.2</v>
      </c>
      <c r="G7" s="2">
        <v>0</v>
      </c>
      <c r="H7" s="2">
        <v>1</v>
      </c>
      <c r="I7" s="2">
        <v>1</v>
      </c>
      <c r="J7" s="2">
        <v>0.55000000000000004</v>
      </c>
      <c r="K7" s="2">
        <v>0</v>
      </c>
      <c r="L7" s="3" t="s">
        <v>16</v>
      </c>
      <c r="M7" s="3" t="s">
        <v>412</v>
      </c>
      <c r="N7" s="3" t="s">
        <v>221</v>
      </c>
      <c r="O7" s="3" t="str">
        <f t="shared" si="0"/>
        <v>Dr Casey Kim</v>
      </c>
      <c r="P7" s="70" t="s">
        <v>413</v>
      </c>
      <c r="Q7" s="70">
        <v>1234572</v>
      </c>
      <c r="R7" s="3" t="s">
        <v>414</v>
      </c>
      <c r="S7" s="6" t="s">
        <v>24</v>
      </c>
      <c r="T7" s="3" t="s">
        <v>18</v>
      </c>
      <c r="U7" s="3">
        <v>3109</v>
      </c>
      <c r="V7" s="3">
        <v>46789012345</v>
      </c>
      <c r="Y7" s="3" t="s">
        <v>475</v>
      </c>
    </row>
    <row r="8" spans="1:26" x14ac:dyDescent="0.25">
      <c r="A8" s="3" t="s">
        <v>415</v>
      </c>
      <c r="B8" s="2">
        <v>0.35</v>
      </c>
      <c r="C8" s="2">
        <v>0.55000000000000004</v>
      </c>
      <c r="D8" s="2">
        <v>0.5</v>
      </c>
      <c r="E8" s="2">
        <v>0.2</v>
      </c>
      <c r="F8" s="2">
        <v>0.2</v>
      </c>
      <c r="G8" s="2">
        <v>0</v>
      </c>
      <c r="H8" s="2">
        <v>1</v>
      </c>
      <c r="I8" s="2">
        <v>1</v>
      </c>
      <c r="J8" s="2">
        <v>0.55000000000000004</v>
      </c>
      <c r="K8" s="2">
        <v>0</v>
      </c>
      <c r="L8" s="3" t="s">
        <v>16</v>
      </c>
      <c r="M8" s="3" t="s">
        <v>416</v>
      </c>
      <c r="N8" s="3" t="s">
        <v>221</v>
      </c>
      <c r="O8" s="3" t="str">
        <f t="shared" si="0"/>
        <v>Dr Richard Stein</v>
      </c>
      <c r="P8" s="70" t="s">
        <v>417</v>
      </c>
      <c r="Q8" s="70">
        <v>1234573</v>
      </c>
      <c r="R8" s="3" t="s">
        <v>418</v>
      </c>
      <c r="S8" s="3" t="s">
        <v>25</v>
      </c>
      <c r="T8" s="3" t="s">
        <v>18</v>
      </c>
      <c r="U8" s="3">
        <v>3095</v>
      </c>
      <c r="V8" s="5">
        <v>57890123456</v>
      </c>
      <c r="Y8" s="3" t="s">
        <v>476</v>
      </c>
    </row>
    <row r="9" spans="1:26" x14ac:dyDescent="0.25">
      <c r="A9" s="3" t="s">
        <v>291</v>
      </c>
      <c r="B9" s="2">
        <v>0.35</v>
      </c>
      <c r="C9" s="2">
        <v>0.55000000000000004</v>
      </c>
      <c r="D9" s="2">
        <v>0.5</v>
      </c>
      <c r="E9" s="2">
        <v>0.2</v>
      </c>
      <c r="F9" s="2">
        <v>0.2</v>
      </c>
      <c r="G9" s="2">
        <v>0</v>
      </c>
      <c r="H9" s="2">
        <v>1</v>
      </c>
      <c r="I9" s="2">
        <v>1</v>
      </c>
      <c r="J9" s="2">
        <v>0.55000000000000004</v>
      </c>
      <c r="K9" s="2">
        <v>0</v>
      </c>
      <c r="L9" s="3" t="s">
        <v>16</v>
      </c>
      <c r="M9" s="3" t="s">
        <v>419</v>
      </c>
      <c r="N9" s="3" t="s">
        <v>221</v>
      </c>
      <c r="O9" s="3" t="str">
        <f t="shared" si="0"/>
        <v>Dr Riley Davis</v>
      </c>
      <c r="P9" s="70" t="s">
        <v>420</v>
      </c>
      <c r="Q9" s="70">
        <v>1234574</v>
      </c>
      <c r="R9" s="3" t="s">
        <v>421</v>
      </c>
      <c r="S9" s="3" t="s">
        <v>26</v>
      </c>
      <c r="T9" s="3" t="s">
        <v>18</v>
      </c>
      <c r="U9" s="3">
        <v>3111</v>
      </c>
      <c r="V9" s="3">
        <v>68901234567</v>
      </c>
      <c r="Y9" s="3" t="s">
        <v>477</v>
      </c>
    </row>
    <row r="10" spans="1:26" x14ac:dyDescent="0.25">
      <c r="A10" s="3" t="s">
        <v>293</v>
      </c>
      <c r="B10" s="2">
        <v>0.35</v>
      </c>
      <c r="C10" s="2">
        <v>0.55000000000000004</v>
      </c>
      <c r="D10" s="2">
        <v>0.5</v>
      </c>
      <c r="E10" s="2">
        <v>0.2</v>
      </c>
      <c r="F10" s="2">
        <v>0.2</v>
      </c>
      <c r="G10" s="2">
        <v>0</v>
      </c>
      <c r="H10" s="2">
        <v>1</v>
      </c>
      <c r="I10" s="2">
        <v>1</v>
      </c>
      <c r="J10" s="2">
        <v>0.55000000000000004</v>
      </c>
      <c r="K10" s="2">
        <v>0</v>
      </c>
      <c r="L10" s="3" t="s">
        <v>16</v>
      </c>
      <c r="M10" s="3" t="s">
        <v>422</v>
      </c>
      <c r="N10" s="3" t="s">
        <v>221</v>
      </c>
      <c r="O10" s="3" t="str">
        <f t="shared" si="0"/>
        <v>Dr Avery Wang</v>
      </c>
      <c r="P10" s="70" t="s">
        <v>423</v>
      </c>
      <c r="Q10" s="70">
        <v>1234575</v>
      </c>
      <c r="R10" s="3" t="s">
        <v>424</v>
      </c>
      <c r="S10" s="3" t="s">
        <v>20</v>
      </c>
      <c r="T10" s="3" t="s">
        <v>18</v>
      </c>
      <c r="U10" s="3">
        <v>3152</v>
      </c>
      <c r="V10" s="3">
        <v>79012345678</v>
      </c>
      <c r="Y10" s="3" t="s">
        <v>478</v>
      </c>
    </row>
    <row r="11" spans="1:26" x14ac:dyDescent="0.25">
      <c r="A11" s="3" t="s">
        <v>294</v>
      </c>
      <c r="B11" s="2">
        <v>0.35</v>
      </c>
      <c r="C11" s="2">
        <v>0.55000000000000004</v>
      </c>
      <c r="D11" s="2">
        <v>0.5</v>
      </c>
      <c r="E11" s="2">
        <v>0.2</v>
      </c>
      <c r="F11" s="2">
        <v>0.2</v>
      </c>
      <c r="G11" s="2">
        <v>0</v>
      </c>
      <c r="H11" s="2">
        <v>1</v>
      </c>
      <c r="I11" s="2">
        <v>1</v>
      </c>
      <c r="J11" s="2">
        <v>0.55000000000000004</v>
      </c>
      <c r="K11" s="2">
        <v>0</v>
      </c>
      <c r="L11" s="3" t="s">
        <v>16</v>
      </c>
      <c r="M11" s="3" t="s">
        <v>425</v>
      </c>
      <c r="N11" s="3" t="s">
        <v>221</v>
      </c>
      <c r="O11" s="3" t="str">
        <f t="shared" si="0"/>
        <v>Dr Jordan Patel</v>
      </c>
      <c r="P11" s="70" t="s">
        <v>426</v>
      </c>
      <c r="Q11" s="70">
        <v>1234576</v>
      </c>
      <c r="R11" s="3" t="s">
        <v>427</v>
      </c>
      <c r="S11" s="3" t="s">
        <v>27</v>
      </c>
      <c r="T11" s="3" t="s">
        <v>18</v>
      </c>
      <c r="U11" s="3">
        <v>3133</v>
      </c>
      <c r="V11" s="3">
        <v>80123456789</v>
      </c>
      <c r="Y11" s="3" t="s">
        <v>479</v>
      </c>
    </row>
    <row r="12" spans="1:26" x14ac:dyDescent="0.25">
      <c r="A12" s="3" t="s">
        <v>428</v>
      </c>
      <c r="B12" s="2">
        <v>0.35</v>
      </c>
      <c r="C12" s="2">
        <v>0.55000000000000004</v>
      </c>
      <c r="D12" s="2">
        <v>0.5</v>
      </c>
      <c r="E12" s="2">
        <v>0.2</v>
      </c>
      <c r="F12" s="2">
        <v>0.2</v>
      </c>
      <c r="G12" s="2">
        <v>0</v>
      </c>
      <c r="H12" s="2">
        <v>1</v>
      </c>
      <c r="I12" s="2">
        <v>1</v>
      </c>
      <c r="J12" s="2">
        <v>0.55000000000000004</v>
      </c>
      <c r="K12" s="2">
        <v>0</v>
      </c>
      <c r="L12" s="3" t="s">
        <v>16</v>
      </c>
      <c r="M12" s="3" t="s">
        <v>429</v>
      </c>
      <c r="N12" s="3" t="s">
        <v>246</v>
      </c>
      <c r="O12" s="3" t="str">
        <f t="shared" si="0"/>
        <v>Dr Ivan Slater</v>
      </c>
      <c r="P12" s="70" t="s">
        <v>430</v>
      </c>
      <c r="Q12" s="70">
        <v>1234577</v>
      </c>
      <c r="R12" s="3" t="s">
        <v>431</v>
      </c>
      <c r="S12" s="3" t="s">
        <v>28</v>
      </c>
      <c r="T12" s="3" t="s">
        <v>18</v>
      </c>
      <c r="U12" s="3">
        <v>3127</v>
      </c>
      <c r="V12" s="5">
        <v>91234567890</v>
      </c>
      <c r="Y12" s="154" t="s">
        <v>491</v>
      </c>
    </row>
    <row r="13" spans="1:26" x14ac:dyDescent="0.25">
      <c r="A13" s="3" t="s">
        <v>297</v>
      </c>
      <c r="B13" s="2">
        <v>0.35</v>
      </c>
      <c r="C13" s="2">
        <v>0.55000000000000004</v>
      </c>
      <c r="D13" s="2">
        <v>0.5</v>
      </c>
      <c r="E13" s="2">
        <v>0.2</v>
      </c>
      <c r="F13" s="2">
        <v>0.2</v>
      </c>
      <c r="G13" s="2">
        <v>0</v>
      </c>
      <c r="H13" s="2">
        <v>1</v>
      </c>
      <c r="I13" s="2">
        <v>1</v>
      </c>
      <c r="J13" s="2">
        <v>0.55000000000000004</v>
      </c>
      <c r="K13" s="2">
        <v>0</v>
      </c>
      <c r="L13" s="3" t="s">
        <v>16</v>
      </c>
      <c r="M13" s="3" t="s">
        <v>432</v>
      </c>
      <c r="N13" s="3" t="s">
        <v>221</v>
      </c>
      <c r="O13" s="3" t="str">
        <f t="shared" si="0"/>
        <v>Dr Morgan Brooks</v>
      </c>
      <c r="P13" s="70" t="s">
        <v>433</v>
      </c>
      <c r="Q13" s="70">
        <v>1234578</v>
      </c>
      <c r="R13" s="3" t="s">
        <v>434</v>
      </c>
      <c r="S13" s="3" t="s">
        <v>26</v>
      </c>
      <c r="T13" s="3" t="s">
        <v>18</v>
      </c>
      <c r="U13" s="3">
        <v>3111</v>
      </c>
      <c r="V13" s="5">
        <v>12345678901</v>
      </c>
      <c r="Y13" s="3" t="s">
        <v>480</v>
      </c>
    </row>
    <row r="14" spans="1:26" x14ac:dyDescent="0.25">
      <c r="A14" s="3" t="s">
        <v>298</v>
      </c>
      <c r="B14" s="2">
        <v>0.35</v>
      </c>
      <c r="C14" s="2">
        <v>0.55000000000000004</v>
      </c>
      <c r="D14" s="2">
        <v>0.5</v>
      </c>
      <c r="E14" s="2">
        <v>0.2</v>
      </c>
      <c r="F14" s="2">
        <v>0.2</v>
      </c>
      <c r="G14" s="2">
        <v>0</v>
      </c>
      <c r="H14" s="2">
        <v>1</v>
      </c>
      <c r="I14" s="2">
        <v>1</v>
      </c>
      <c r="J14" s="2">
        <v>0.55000000000000004</v>
      </c>
      <c r="K14" s="2">
        <v>0</v>
      </c>
      <c r="L14" s="3" t="s">
        <v>16</v>
      </c>
      <c r="M14" s="3" t="s">
        <v>435</v>
      </c>
      <c r="N14" s="3" t="s">
        <v>221</v>
      </c>
      <c r="O14" s="3" t="str">
        <f t="shared" si="0"/>
        <v>Dr Taylor Murphy</v>
      </c>
      <c r="P14" s="70" t="s">
        <v>436</v>
      </c>
      <c r="Q14" s="70">
        <v>1234579</v>
      </c>
      <c r="R14" s="3" t="s">
        <v>437</v>
      </c>
      <c r="S14" s="3" t="s">
        <v>29</v>
      </c>
      <c r="T14" s="3" t="s">
        <v>18</v>
      </c>
      <c r="U14" s="3">
        <v>3103</v>
      </c>
      <c r="V14" s="3">
        <v>23456789012</v>
      </c>
      <c r="Y14" s="3" t="s">
        <v>481</v>
      </c>
    </row>
    <row r="15" spans="1:26" x14ac:dyDescent="0.25">
      <c r="A15" s="3" t="s">
        <v>438</v>
      </c>
      <c r="B15" s="2">
        <v>0.35</v>
      </c>
      <c r="C15" s="2">
        <v>0.55000000000000004</v>
      </c>
      <c r="D15" s="2">
        <v>0.5</v>
      </c>
      <c r="E15" s="2">
        <v>0.2</v>
      </c>
      <c r="F15" s="2">
        <v>0.2</v>
      </c>
      <c r="G15" s="2">
        <v>0</v>
      </c>
      <c r="H15" s="2">
        <v>1</v>
      </c>
      <c r="I15" s="2">
        <v>1</v>
      </c>
      <c r="J15" s="2">
        <v>0.55000000000000004</v>
      </c>
      <c r="K15" s="2">
        <v>0</v>
      </c>
      <c r="L15" s="3" t="s">
        <v>16</v>
      </c>
      <c r="M15" s="3" t="s">
        <v>439</v>
      </c>
      <c r="N15" s="3" t="s">
        <v>246</v>
      </c>
      <c r="O15" s="3" t="str">
        <f t="shared" si="0"/>
        <v>Dr Joseph O'Meara</v>
      </c>
      <c r="P15" s="70" t="s">
        <v>440</v>
      </c>
      <c r="Q15" s="70">
        <v>1234580</v>
      </c>
      <c r="R15" s="3" t="s">
        <v>441</v>
      </c>
      <c r="S15" s="3" t="s">
        <v>22</v>
      </c>
      <c r="T15" s="3" t="s">
        <v>18</v>
      </c>
      <c r="U15" s="3">
        <v>3078</v>
      </c>
      <c r="V15" s="5">
        <v>34567890123</v>
      </c>
      <c r="Y15" s="3" t="s">
        <v>482</v>
      </c>
    </row>
    <row r="16" spans="1:26" x14ac:dyDescent="0.25">
      <c r="A16" s="3" t="s">
        <v>300</v>
      </c>
      <c r="B16" s="2">
        <v>0.35</v>
      </c>
      <c r="C16" s="2">
        <v>0.55000000000000004</v>
      </c>
      <c r="D16" s="2">
        <v>0.5</v>
      </c>
      <c r="E16" s="2">
        <v>0.2</v>
      </c>
      <c r="F16" s="2">
        <v>0.2</v>
      </c>
      <c r="G16" s="2">
        <v>0</v>
      </c>
      <c r="H16" s="2">
        <v>1</v>
      </c>
      <c r="I16" s="2">
        <v>1</v>
      </c>
      <c r="J16" s="2">
        <v>0.55000000000000004</v>
      </c>
      <c r="K16" s="2">
        <v>0</v>
      </c>
      <c r="L16" s="3" t="s">
        <v>16</v>
      </c>
      <c r="M16" s="3" t="s">
        <v>442</v>
      </c>
      <c r="N16" s="3" t="s">
        <v>221</v>
      </c>
      <c r="O16" s="3" t="str">
        <f t="shared" si="0"/>
        <v>Dr Riley Zhang</v>
      </c>
      <c r="P16" s="70" t="s">
        <v>443</v>
      </c>
      <c r="Q16" s="70">
        <v>1234581</v>
      </c>
      <c r="R16" s="5" t="s">
        <v>444</v>
      </c>
      <c r="S16" s="3" t="s">
        <v>30</v>
      </c>
      <c r="T16" s="3" t="s">
        <v>18</v>
      </c>
      <c r="U16" s="3">
        <v>3128</v>
      </c>
      <c r="V16" s="3">
        <v>45678901234</v>
      </c>
      <c r="Y16" s="3" t="s">
        <v>483</v>
      </c>
    </row>
    <row r="17" spans="1:26" x14ac:dyDescent="0.25">
      <c r="A17" s="3" t="s">
        <v>304</v>
      </c>
      <c r="B17" s="2">
        <v>0.35</v>
      </c>
      <c r="C17" s="2">
        <v>0.55000000000000004</v>
      </c>
      <c r="D17" s="2">
        <v>0.5</v>
      </c>
      <c r="E17" s="2">
        <v>0.2</v>
      </c>
      <c r="F17" s="2">
        <v>0.2</v>
      </c>
      <c r="G17" s="2">
        <v>0</v>
      </c>
      <c r="H17" s="2">
        <v>1</v>
      </c>
      <c r="I17" s="2">
        <v>1</v>
      </c>
      <c r="J17" s="2">
        <v>0.55000000000000004</v>
      </c>
      <c r="K17" s="2">
        <v>0</v>
      </c>
      <c r="L17" s="3" t="s">
        <v>16</v>
      </c>
      <c r="M17" s="3" t="s">
        <v>445</v>
      </c>
      <c r="N17" s="3" t="s">
        <v>221</v>
      </c>
      <c r="O17" s="3" t="str">
        <f t="shared" si="0"/>
        <v>Dr Avery Thompson</v>
      </c>
      <c r="P17" s="70" t="s">
        <v>446</v>
      </c>
      <c r="Q17" s="70">
        <v>1234582</v>
      </c>
      <c r="R17" s="5" t="s">
        <v>447</v>
      </c>
      <c r="S17" s="3" t="s">
        <v>31</v>
      </c>
      <c r="T17" s="3" t="s">
        <v>18</v>
      </c>
      <c r="U17" s="3">
        <v>3123</v>
      </c>
      <c r="V17" s="3">
        <v>56789012345</v>
      </c>
      <c r="Y17" s="3" t="s">
        <v>484</v>
      </c>
    </row>
    <row r="18" spans="1:26" x14ac:dyDescent="0.25">
      <c r="A18" s="3" t="s">
        <v>343</v>
      </c>
      <c r="B18" s="2">
        <v>0.6</v>
      </c>
      <c r="C18" s="2">
        <v>0.55000000000000004</v>
      </c>
      <c r="D18" s="2">
        <v>0.5</v>
      </c>
      <c r="E18" s="2">
        <v>0.2</v>
      </c>
      <c r="F18" s="2">
        <v>0.2</v>
      </c>
      <c r="G18" s="2">
        <v>0</v>
      </c>
      <c r="H18" s="2">
        <v>1</v>
      </c>
      <c r="I18" s="2">
        <v>1</v>
      </c>
      <c r="J18" s="2">
        <v>0.55000000000000004</v>
      </c>
      <c r="K18" s="2">
        <v>0</v>
      </c>
      <c r="L18" s="3" t="s">
        <v>282</v>
      </c>
      <c r="M18" s="3" t="s">
        <v>448</v>
      </c>
      <c r="N18" s="3" t="s">
        <v>246</v>
      </c>
      <c r="O18" s="3" t="str">
        <f t="shared" si="0"/>
        <v>Dr Jamie Wilson</v>
      </c>
      <c r="P18" s="70" t="s">
        <v>449</v>
      </c>
      <c r="Q18" s="70">
        <v>1234583</v>
      </c>
      <c r="R18" s="3" t="s">
        <v>408</v>
      </c>
      <c r="S18" s="3" t="s">
        <v>22</v>
      </c>
      <c r="T18" s="3" t="s">
        <v>18</v>
      </c>
      <c r="U18" s="3">
        <v>3078</v>
      </c>
      <c r="V18" s="5">
        <v>24567890123</v>
      </c>
      <c r="Y18" s="3" t="s">
        <v>473</v>
      </c>
      <c r="Z18" s="3" t="s">
        <v>221</v>
      </c>
    </row>
    <row r="19" spans="1:26" x14ac:dyDescent="0.25">
      <c r="A19" s="3" t="s">
        <v>450</v>
      </c>
      <c r="B19" s="2">
        <v>0.3</v>
      </c>
      <c r="C19" s="2">
        <v>0.55000000000000004</v>
      </c>
      <c r="D19" s="2">
        <v>0.5</v>
      </c>
      <c r="E19" s="2">
        <v>0.2</v>
      </c>
      <c r="F19" s="2">
        <v>0.2</v>
      </c>
      <c r="G19" s="2">
        <v>0</v>
      </c>
      <c r="H19" s="2">
        <v>0.1</v>
      </c>
      <c r="I19" s="2">
        <v>1</v>
      </c>
      <c r="J19" s="2">
        <v>0.55000000000000004</v>
      </c>
      <c r="K19" s="2">
        <v>0</v>
      </c>
      <c r="L19" s="3" t="s">
        <v>16</v>
      </c>
      <c r="M19" s="3" t="s">
        <v>32</v>
      </c>
      <c r="N19" s="3" t="s">
        <v>246</v>
      </c>
      <c r="O19" s="3" t="str">
        <f t="shared" si="0"/>
        <v>Violet Bennett</v>
      </c>
      <c r="P19" s="70" t="s">
        <v>451</v>
      </c>
      <c r="Q19" s="70">
        <v>1234584</v>
      </c>
      <c r="R19" s="3" t="s">
        <v>441</v>
      </c>
      <c r="S19" s="3" t="s">
        <v>33</v>
      </c>
      <c r="T19" s="3" t="s">
        <v>18</v>
      </c>
      <c r="U19" s="3">
        <v>3179</v>
      </c>
      <c r="V19" s="5">
        <v>45678901236</v>
      </c>
      <c r="Y19" s="3" t="s">
        <v>485</v>
      </c>
    </row>
    <row r="20" spans="1:26" x14ac:dyDescent="0.25">
      <c r="A20" s="3" t="s">
        <v>306</v>
      </c>
      <c r="B20" s="2">
        <v>0.3</v>
      </c>
      <c r="C20" s="2">
        <v>0.55000000000000004</v>
      </c>
      <c r="D20" s="2">
        <v>0.5</v>
      </c>
      <c r="E20" s="2">
        <v>0.2</v>
      </c>
      <c r="F20" s="2">
        <v>0.2</v>
      </c>
      <c r="G20" s="2">
        <v>0</v>
      </c>
      <c r="H20" s="2">
        <v>1</v>
      </c>
      <c r="I20" s="2">
        <v>1</v>
      </c>
      <c r="J20" s="2">
        <v>0.55000000000000004</v>
      </c>
      <c r="K20" s="2">
        <v>0</v>
      </c>
      <c r="L20" s="3" t="s">
        <v>16</v>
      </c>
      <c r="M20" s="3" t="s">
        <v>452</v>
      </c>
      <c r="N20" s="3" t="s">
        <v>246</v>
      </c>
      <c r="O20" s="3" t="str">
        <f t="shared" si="0"/>
        <v>Alex White</v>
      </c>
      <c r="P20" s="70" t="s">
        <v>453</v>
      </c>
      <c r="Q20" s="70">
        <v>1234585</v>
      </c>
      <c r="R20" s="5" t="s">
        <v>454</v>
      </c>
      <c r="S20" s="3" t="s">
        <v>34</v>
      </c>
      <c r="T20" s="3" t="s">
        <v>18</v>
      </c>
      <c r="U20" s="3">
        <v>3163</v>
      </c>
      <c r="V20" s="5">
        <v>89012345678</v>
      </c>
      <c r="Y20" s="3" t="s">
        <v>486</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246</v>
      </c>
      <c r="O21" s="3" t="str">
        <f t="shared" si="0"/>
        <v>Dr Zheng Wang</v>
      </c>
      <c r="P21" s="70" t="s">
        <v>455</v>
      </c>
      <c r="Q21" s="70">
        <v>1234586</v>
      </c>
      <c r="R21" s="3" t="s">
        <v>456</v>
      </c>
      <c r="S21" s="3" t="s">
        <v>37</v>
      </c>
      <c r="T21" s="3" t="s">
        <v>18</v>
      </c>
      <c r="U21" s="3">
        <v>3630</v>
      </c>
      <c r="V21" s="3">
        <v>90123456789</v>
      </c>
      <c r="Y21" s="3" t="s">
        <v>487</v>
      </c>
    </row>
    <row r="22" spans="1:26" x14ac:dyDescent="0.25">
      <c r="A22" s="3" t="s">
        <v>289</v>
      </c>
      <c r="B22" s="2">
        <v>0.6</v>
      </c>
      <c r="C22" s="2">
        <v>0.55000000000000004</v>
      </c>
      <c r="D22" s="2">
        <v>0.5</v>
      </c>
      <c r="E22" s="2">
        <v>0.2</v>
      </c>
      <c r="F22" s="2">
        <v>0.2</v>
      </c>
      <c r="G22" s="2">
        <v>0</v>
      </c>
      <c r="H22" s="2">
        <v>1</v>
      </c>
      <c r="I22" s="2">
        <v>1</v>
      </c>
      <c r="J22" s="2">
        <v>0.55000000000000004</v>
      </c>
      <c r="K22" s="2">
        <v>0</v>
      </c>
      <c r="L22" s="3" t="s">
        <v>282</v>
      </c>
      <c r="M22" s="3" t="s">
        <v>457</v>
      </c>
      <c r="N22" s="3" t="s">
        <v>221</v>
      </c>
      <c r="O22" s="3" t="str">
        <f t="shared" si="0"/>
        <v>Dr Jamie Wilson</v>
      </c>
      <c r="P22" s="70" t="s">
        <v>458</v>
      </c>
      <c r="Q22" s="70">
        <v>1234587</v>
      </c>
      <c r="R22" s="3" t="s">
        <v>408</v>
      </c>
      <c r="S22" s="3" t="s">
        <v>22</v>
      </c>
      <c r="T22" s="3" t="s">
        <v>18</v>
      </c>
      <c r="U22" s="3">
        <v>3078</v>
      </c>
      <c r="V22" s="5">
        <v>24567890123</v>
      </c>
      <c r="Y22" s="3" t="s">
        <v>473</v>
      </c>
      <c r="Z22" s="3" t="s">
        <v>221</v>
      </c>
    </row>
    <row r="23" spans="1:26" x14ac:dyDescent="0.25">
      <c r="A23" s="3" t="s">
        <v>459</v>
      </c>
      <c r="B23" s="2">
        <v>0.6</v>
      </c>
      <c r="C23" s="2">
        <v>0.55000000000000004</v>
      </c>
      <c r="D23" s="2">
        <v>0.5</v>
      </c>
      <c r="E23" s="2">
        <v>0.2</v>
      </c>
      <c r="F23" s="2">
        <v>0.2</v>
      </c>
      <c r="G23" s="2">
        <v>0</v>
      </c>
      <c r="H23" s="2">
        <v>1</v>
      </c>
      <c r="I23" s="2">
        <v>1</v>
      </c>
      <c r="J23" s="2">
        <v>0.55000000000000004</v>
      </c>
      <c r="K23" s="2">
        <v>0</v>
      </c>
      <c r="L23" s="3" t="s">
        <v>282</v>
      </c>
      <c r="M23" s="3" t="s">
        <v>38</v>
      </c>
      <c r="N23" s="3" t="s">
        <v>221</v>
      </c>
      <c r="O23" s="3" t="str">
        <f t="shared" si="0"/>
        <v>Dr Jamie Wilson</v>
      </c>
      <c r="P23" s="70" t="s">
        <v>460</v>
      </c>
      <c r="Q23" s="70">
        <v>1234588</v>
      </c>
      <c r="R23" s="3" t="s">
        <v>408</v>
      </c>
      <c r="S23" s="3" t="s">
        <v>22</v>
      </c>
      <c r="T23" s="3" t="s">
        <v>18</v>
      </c>
      <c r="U23" s="3">
        <v>3078</v>
      </c>
      <c r="V23" s="5">
        <v>24567890123</v>
      </c>
      <c r="Y23" s="3" t="s">
        <v>473</v>
      </c>
      <c r="Z23" s="3" t="s">
        <v>221</v>
      </c>
    </row>
    <row r="24" spans="1:26" x14ac:dyDescent="0.25">
      <c r="A24" s="3" t="s">
        <v>379</v>
      </c>
      <c r="B24" s="2">
        <v>0.3</v>
      </c>
      <c r="C24" s="2">
        <v>0.55000000000000004</v>
      </c>
      <c r="D24" s="2">
        <v>0.5</v>
      </c>
      <c r="E24" s="2">
        <v>0.2</v>
      </c>
      <c r="F24" s="2">
        <v>0.2</v>
      </c>
      <c r="G24" s="2">
        <v>0</v>
      </c>
      <c r="H24" s="2">
        <v>1</v>
      </c>
      <c r="I24" s="2">
        <v>1</v>
      </c>
      <c r="J24" s="2">
        <v>0.55000000000000004</v>
      </c>
      <c r="K24" s="2">
        <v>0</v>
      </c>
      <c r="L24" s="3" t="s">
        <v>16</v>
      </c>
      <c r="M24" s="3" t="s">
        <v>461</v>
      </c>
      <c r="N24" s="3" t="s">
        <v>246</v>
      </c>
      <c r="O24" s="3" t="str">
        <f t="shared" si="0"/>
        <v>Morgan Lewis</v>
      </c>
      <c r="P24" s="70" t="s">
        <v>462</v>
      </c>
      <c r="Q24" s="70">
        <v>1234589</v>
      </c>
      <c r="R24" s="3" t="s">
        <v>463</v>
      </c>
      <c r="S24" s="3" t="s">
        <v>39</v>
      </c>
      <c r="T24" s="3" t="s">
        <v>18</v>
      </c>
      <c r="U24" s="3">
        <v>3125</v>
      </c>
      <c r="V24" s="3">
        <v>34567890127</v>
      </c>
      <c r="Y24" s="3" t="s">
        <v>488</v>
      </c>
    </row>
    <row r="25" spans="1:26" x14ac:dyDescent="0.25">
      <c r="A25" s="3" t="s">
        <v>280</v>
      </c>
      <c r="B25" s="2">
        <v>0.3</v>
      </c>
      <c r="C25" s="2">
        <v>0.55000000000000004</v>
      </c>
      <c r="D25" s="2">
        <v>0.5</v>
      </c>
      <c r="E25" s="2">
        <v>0.2</v>
      </c>
      <c r="F25" s="2">
        <v>0.2</v>
      </c>
      <c r="G25" s="2">
        <v>0</v>
      </c>
      <c r="H25" s="2">
        <v>0.1</v>
      </c>
      <c r="I25" s="2">
        <v>1</v>
      </c>
      <c r="J25" s="2">
        <v>0.55000000000000004</v>
      </c>
      <c r="K25" s="2">
        <v>0</v>
      </c>
      <c r="L25" s="3" t="s">
        <v>450</v>
      </c>
      <c r="M25" s="3" t="s">
        <v>464</v>
      </c>
      <c r="N25" s="3" t="s">
        <v>246</v>
      </c>
      <c r="O25" s="3" t="str">
        <f t="shared" si="0"/>
        <v>Violet Bennett</v>
      </c>
      <c r="P25" s="70" t="s">
        <v>465</v>
      </c>
      <c r="Q25" s="70">
        <v>1234590</v>
      </c>
      <c r="R25" s="3" t="s">
        <v>441</v>
      </c>
      <c r="S25" s="3" t="s">
        <v>33</v>
      </c>
      <c r="T25" s="3" t="s">
        <v>18</v>
      </c>
      <c r="U25" s="3">
        <v>3179</v>
      </c>
      <c r="V25" s="5">
        <v>45678901236</v>
      </c>
      <c r="Y25" s="3" t="s">
        <v>485</v>
      </c>
    </row>
    <row r="26" spans="1:26" x14ac:dyDescent="0.25">
      <c r="A26" s="3" t="s">
        <v>288</v>
      </c>
      <c r="B26" s="2">
        <v>0.35</v>
      </c>
      <c r="C26" s="2">
        <v>0.55000000000000004</v>
      </c>
      <c r="D26" s="2">
        <v>0.5</v>
      </c>
      <c r="E26" s="2">
        <v>0.2</v>
      </c>
      <c r="F26" s="2">
        <v>0.2</v>
      </c>
      <c r="G26" s="2">
        <v>0</v>
      </c>
      <c r="H26" s="2">
        <v>1</v>
      </c>
      <c r="I26" s="2">
        <v>1</v>
      </c>
      <c r="J26" s="2">
        <v>0.55000000000000004</v>
      </c>
      <c r="K26" s="2">
        <v>0</v>
      </c>
      <c r="L26" s="3" t="s">
        <v>16</v>
      </c>
      <c r="M26" s="3" t="s">
        <v>466</v>
      </c>
      <c r="N26" s="3" t="s">
        <v>221</v>
      </c>
      <c r="O26" s="3" t="str">
        <f t="shared" si="0"/>
        <v>Dr Morgan Bailey</v>
      </c>
      <c r="P26" s="70" t="s">
        <v>467</v>
      </c>
      <c r="Q26" s="70">
        <v>1234591</v>
      </c>
      <c r="R26" s="3" t="s">
        <v>468</v>
      </c>
      <c r="S26" s="3" t="s">
        <v>40</v>
      </c>
      <c r="T26" s="3" t="s">
        <v>18</v>
      </c>
      <c r="U26" s="3">
        <v>3135</v>
      </c>
      <c r="V26" s="3">
        <v>56789012345</v>
      </c>
      <c r="Y26" s="3" t="s">
        <v>489</v>
      </c>
    </row>
    <row r="27" spans="1:26" x14ac:dyDescent="0.25">
      <c r="A27" s="3" t="s">
        <v>299</v>
      </c>
      <c r="B27" s="2">
        <v>0.35</v>
      </c>
      <c r="C27" s="2">
        <v>0.55000000000000004</v>
      </c>
      <c r="D27" s="2">
        <v>0.5</v>
      </c>
      <c r="E27" s="2">
        <v>0.2</v>
      </c>
      <c r="F27" s="2">
        <v>0.2</v>
      </c>
      <c r="G27" s="2">
        <v>0</v>
      </c>
      <c r="H27" s="2">
        <v>1</v>
      </c>
      <c r="I27" s="2">
        <v>1</v>
      </c>
      <c r="J27" s="2">
        <v>0.55000000000000004</v>
      </c>
      <c r="K27" s="2">
        <v>0</v>
      </c>
      <c r="L27" s="3" t="s">
        <v>16</v>
      </c>
      <c r="M27" s="3" t="s">
        <v>469</v>
      </c>
      <c r="N27" s="3" t="s">
        <v>221</v>
      </c>
      <c r="O27" s="3" t="str">
        <f t="shared" si="0"/>
        <v>Dr Cameron Li</v>
      </c>
      <c r="P27" s="70" t="s">
        <v>470</v>
      </c>
      <c r="Q27" s="70">
        <v>1234592</v>
      </c>
      <c r="R27" s="3" t="s">
        <v>471</v>
      </c>
      <c r="S27" s="3" t="s">
        <v>41</v>
      </c>
      <c r="T27" s="3" t="s">
        <v>18</v>
      </c>
      <c r="U27" s="3">
        <v>3149</v>
      </c>
      <c r="V27" s="3">
        <v>83284590997</v>
      </c>
      <c r="Y27" s="3" t="s">
        <v>490</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220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I20" sqref="I20"/>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74" bestFit="1" customWidth="1"/>
    <col min="13" max="13" width="16.28515625" style="74"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74" t="s">
        <v>166</v>
      </c>
      <c r="M1" s="74" t="s">
        <v>167</v>
      </c>
      <c r="N1" t="s">
        <v>168</v>
      </c>
    </row>
    <row r="2" spans="1:14" x14ac:dyDescent="0.25">
      <c r="A2" t="str">
        <f>IF(I2="","",_xlfn.XLOOKUP(I2,'Xero Invoice Export'!O2:O51,'Xero Invoice Export'!K2:K51))</f>
        <v>ALW20231216</v>
      </c>
      <c r="B2" t="str">
        <f>IF(I2="","",_xlfn.XLOOKUP(I2,'Xero Invoice Export'!O2:O51,'Xero Invoice Export'!A2:A51))</f>
        <v>Alex White</v>
      </c>
      <c r="C2" s="65" t="str">
        <f>IF(I2="","",_xlfn.XLOOKUP(I2,'Xero Invoice Export'!O2:O51,'Xero Invoice Export'!L2:L51))</f>
        <v>16/12/2023</v>
      </c>
      <c r="D2" s="65">
        <f>IF(I2="","",_xlfn.XLOOKUP(I2,'Xero Invoice Export'!O2:O51,'Xero Invoice Export'!M2:M51))</f>
        <v>45278</v>
      </c>
      <c r="H2" t="str">
        <f>IF('Xero Invoice Export'!O2&lt;&gt;"","Service Fee","")</f>
        <v>Service Fee</v>
      </c>
      <c r="I2" t="str">
        <f>IF('Xero Invoice Export'!O2&lt;&gt;"",'Xero Invoice Export'!O2,"")</f>
        <v>Alex White</v>
      </c>
      <c r="L2" s="74">
        <f>IF(I2="","",ROUND(_xlfn.XLOOKUP(I2,'Services and Fees'!A$3:A$51,'Services and Fees'!AM$3:AM$51),2))</f>
        <v>770.4</v>
      </c>
      <c r="M2" s="74">
        <f>IF(I2="","",ROUND(_xlfn.XLOOKUP(I2,'Services and Fees'!A$3:A$51,'Services and Fees'!AN$3:AN$51),2))</f>
        <v>77.040000000000006</v>
      </c>
      <c r="N2" t="str">
        <f>IF(I2="","","GST")</f>
        <v>GST</v>
      </c>
    </row>
    <row r="3" spans="1:14" x14ac:dyDescent="0.25">
      <c r="A3" t="str">
        <f>IF(I3="","",_xlfn.XLOOKUP(I3,'Xero Invoice Export'!O3:O52,'Xero Invoice Export'!K3:K52))</f>
        <v>CA20231216</v>
      </c>
      <c r="B3" t="str">
        <f>IF(I3="","",_xlfn.XLOOKUP(I3,'Xero Invoice Export'!O3:O52,'Xero Invoice Export'!A3:A52))</f>
        <v>Dr Jamie Wilson</v>
      </c>
      <c r="C3" s="65" t="str">
        <f>IF(I3="","",_xlfn.XLOOKUP(I3,'Xero Invoice Export'!O3:O52,'Xero Invoice Export'!L3:L52))</f>
        <v>16/12/2023</v>
      </c>
      <c r="D3" s="65">
        <f>IF(I3="","",_xlfn.XLOOKUP(I3,'Xero Invoice Export'!O3:O52,'Xero Invoice Export'!M3:M52))</f>
        <v>45278</v>
      </c>
      <c r="H3" t="str">
        <f>IF('Xero Invoice Export'!O3&lt;&gt;"","Service Fee","")</f>
        <v>Service Fee</v>
      </c>
      <c r="I3" t="str">
        <f>IF('Xero Invoice Export'!O3&lt;&gt;"",'Xero Invoice Export'!O3,"")</f>
        <v>Casey Anderson</v>
      </c>
      <c r="L3" s="74">
        <f>IF(I3="","",ROUND(_xlfn.XLOOKUP(I3,'Services and Fees'!A$3:A$51,'Services and Fees'!AM$3:AM$51),2))</f>
        <v>203.22</v>
      </c>
      <c r="M3" s="74">
        <f>IF(I3="","",ROUND(_xlfn.XLOOKUP(I3,'Services and Fees'!A$3:A$51,'Services and Fees'!AN$3:AN$51),2))</f>
        <v>20.32</v>
      </c>
      <c r="N3" t="str">
        <f t="shared" ref="N3:N51" si="0">IF(I3="","","GST")</f>
        <v>GST</v>
      </c>
    </row>
    <row r="4" spans="1:14" x14ac:dyDescent="0.25">
      <c r="A4" t="str">
        <f>IF(I4="","",_xlfn.XLOOKUP(I4,'Xero Invoice Export'!O4:O53,'Xero Invoice Export'!K4:K53))</f>
        <v>AS20231216</v>
      </c>
      <c r="B4" t="str">
        <f>IF(I4="","",_xlfn.XLOOKUP(I4,'Xero Invoice Export'!O4:O53,'Xero Invoice Export'!A4:A53))</f>
        <v>Dr Alex Smith</v>
      </c>
      <c r="C4" s="65" t="str">
        <f>IF(I4="","",_xlfn.XLOOKUP(I4,'Xero Invoice Export'!O4:O53,'Xero Invoice Export'!L4:L53))</f>
        <v>16/12/2023</v>
      </c>
      <c r="D4" s="65">
        <f>IF(I4="","",_xlfn.XLOOKUP(I4,'Xero Invoice Export'!O4:O53,'Xero Invoice Export'!M4:M53))</f>
        <v>45278</v>
      </c>
      <c r="H4" t="str">
        <f>IF('Xero Invoice Export'!O4&lt;&gt;"","Service Fee","")</f>
        <v>Service Fee</v>
      </c>
      <c r="I4" t="str">
        <f>IF('Xero Invoice Export'!O4&lt;&gt;"",'Xero Invoice Export'!O4,"")</f>
        <v>Dr Alex Smith</v>
      </c>
      <c r="L4" s="74">
        <f>IF(I4="","",ROUND(_xlfn.XLOOKUP(I4,'Services and Fees'!A$3:A$51,'Services and Fees'!AM$3:AM$51),2))</f>
        <v>3238.65</v>
      </c>
      <c r="M4" s="74">
        <f>IF(I4="","",ROUND(_xlfn.XLOOKUP(I4,'Services and Fees'!A$3:A$51,'Services and Fees'!AN$3:AN$51),2))</f>
        <v>323.87</v>
      </c>
      <c r="N4" t="str">
        <f t="shared" si="0"/>
        <v>GST</v>
      </c>
    </row>
    <row r="5" spans="1:14" x14ac:dyDescent="0.25">
      <c r="A5" t="str">
        <f>IF(I5="","",_xlfn.XLOOKUP(I5,'Xero Invoice Export'!O5:O54,'Xero Invoice Export'!K5:K54))</f>
        <v>AT20231216</v>
      </c>
      <c r="B5" t="str">
        <f>IF(I5="","",_xlfn.XLOOKUP(I5,'Xero Invoice Export'!O5:O54,'Xero Invoice Export'!A5:A54))</f>
        <v>Dr Avery Thompson</v>
      </c>
      <c r="C5" s="65" t="str">
        <f>IF(I5="","",_xlfn.XLOOKUP(I5,'Xero Invoice Export'!O5:O54,'Xero Invoice Export'!L5:L54))</f>
        <v>16/12/2023</v>
      </c>
      <c r="D5" s="65">
        <f>IF(I5="","",_xlfn.XLOOKUP(I5,'Xero Invoice Export'!O5:O54,'Xero Invoice Export'!M5:M54))</f>
        <v>45278</v>
      </c>
      <c r="H5" t="str">
        <f>IF('Xero Invoice Export'!O5&lt;&gt;"","Service Fee","")</f>
        <v>Service Fee</v>
      </c>
      <c r="I5" t="str">
        <f>IF('Xero Invoice Export'!O5&lt;&gt;"",'Xero Invoice Export'!O5,"")</f>
        <v>Dr Avery Thompson</v>
      </c>
      <c r="L5" s="74">
        <f>IF(I5="","",ROUND(_xlfn.XLOOKUP(I5,'Services and Fees'!A$3:A$51,'Services and Fees'!AM$3:AM$51),2))</f>
        <v>723.29</v>
      </c>
      <c r="M5" s="74">
        <f>IF(I5="","",ROUND(_xlfn.XLOOKUP(I5,'Services and Fees'!A$3:A$51,'Services and Fees'!AN$3:AN$51),2))</f>
        <v>72.33</v>
      </c>
      <c r="N5" t="str">
        <f t="shared" si="0"/>
        <v>GST</v>
      </c>
    </row>
    <row r="6" spans="1:14" x14ac:dyDescent="0.25">
      <c r="A6" t="str">
        <f>IF(I6="","",_xlfn.XLOOKUP(I6,'Xero Invoice Export'!O6:O55,'Xero Invoice Export'!K6:K55))</f>
        <v>AW20231216</v>
      </c>
      <c r="B6" t="str">
        <f>IF(I6="","",_xlfn.XLOOKUP(I6,'Xero Invoice Export'!O6:O55,'Xero Invoice Export'!A6:A55))</f>
        <v>Dr Avery Wang</v>
      </c>
      <c r="C6" s="65" t="str">
        <f>IF(I6="","",_xlfn.XLOOKUP(I6,'Xero Invoice Export'!O6:O55,'Xero Invoice Export'!L6:L55))</f>
        <v>16/12/2023</v>
      </c>
      <c r="D6" s="65">
        <f>IF(I6="","",_xlfn.XLOOKUP(I6,'Xero Invoice Export'!O6:O55,'Xero Invoice Export'!M6:M55))</f>
        <v>45278</v>
      </c>
      <c r="H6" t="str">
        <f>IF('Xero Invoice Export'!O6&lt;&gt;"","Service Fee","")</f>
        <v>Service Fee</v>
      </c>
      <c r="I6" t="str">
        <f>IF('Xero Invoice Export'!O6&lt;&gt;"",'Xero Invoice Export'!O6,"")</f>
        <v>Dr Avery Wang</v>
      </c>
      <c r="L6" s="74">
        <f>IF(I6="","",ROUND(_xlfn.XLOOKUP(I6,'Services and Fees'!A$3:A$51,'Services and Fees'!AM$3:AM$51),2))</f>
        <v>2435.6799999999998</v>
      </c>
      <c r="M6" s="74">
        <f>IF(I6="","",ROUND(_xlfn.XLOOKUP(I6,'Services and Fees'!A$3:A$51,'Services and Fees'!AN$3:AN$51),2))</f>
        <v>243.57</v>
      </c>
      <c r="N6" t="str">
        <f t="shared" si="0"/>
        <v>GST</v>
      </c>
    </row>
    <row r="7" spans="1:14" x14ac:dyDescent="0.25">
      <c r="A7" t="str">
        <f>IF(I7="","",_xlfn.XLOOKUP(I7,'Xero Invoice Export'!O7:O56,'Xero Invoice Export'!K7:K56))</f>
        <v>CL20231216</v>
      </c>
      <c r="B7" t="str">
        <f>IF(I7="","",_xlfn.XLOOKUP(I7,'Xero Invoice Export'!O7:O56,'Xero Invoice Export'!A7:A56))</f>
        <v>Dr Jamie Wilson</v>
      </c>
      <c r="C7" s="65" t="str">
        <f>IF(I7="","",_xlfn.XLOOKUP(I7,'Xero Invoice Export'!O7:O56,'Xero Invoice Export'!L7:L56))</f>
        <v>16/12/2023</v>
      </c>
      <c r="D7" s="65">
        <f>IF(I7="","",_xlfn.XLOOKUP(I7,'Xero Invoice Export'!O7:O56,'Xero Invoice Export'!M7:M56))</f>
        <v>45278</v>
      </c>
      <c r="H7" t="str">
        <f>IF('Xero Invoice Export'!O7&lt;&gt;"","Service Fee","")</f>
        <v>Service Fee</v>
      </c>
      <c r="I7" t="str">
        <f>IF('Xero Invoice Export'!O7&lt;&gt;"",'Xero Invoice Export'!O7,"")</f>
        <v>Dr Cameron Lee</v>
      </c>
      <c r="L7" s="74">
        <f>IF(I7="","",ROUND(_xlfn.XLOOKUP(I7,'Services and Fees'!A$3:A$51,'Services and Fees'!AM$3:AM$51),2))</f>
        <v>955.46</v>
      </c>
      <c r="M7" s="74">
        <f>IF(I7="","",ROUND(_xlfn.XLOOKUP(I7,'Services and Fees'!A$3:A$51,'Services and Fees'!AN$3:AN$51),2))</f>
        <v>95.55</v>
      </c>
      <c r="N7" t="str">
        <f t="shared" si="0"/>
        <v>GST</v>
      </c>
    </row>
    <row r="8" spans="1:14" x14ac:dyDescent="0.25">
      <c r="A8" t="str">
        <f>IF(I8="","",_xlfn.XLOOKUP(I8,'Xero Invoice Export'!O8:O57,'Xero Invoice Export'!K8:K57))</f>
        <v>CAL20231216</v>
      </c>
      <c r="B8" t="str">
        <f>IF(I8="","",_xlfn.XLOOKUP(I8,'Xero Invoice Export'!O8:O57,'Xero Invoice Export'!A8:A57))</f>
        <v>Dr Cameron Li</v>
      </c>
      <c r="C8" s="65" t="str">
        <f>IF(I8="","",_xlfn.XLOOKUP(I8,'Xero Invoice Export'!O8:O57,'Xero Invoice Export'!L8:L57))</f>
        <v>16/12/2023</v>
      </c>
      <c r="D8" s="65">
        <f>IF(I8="","",_xlfn.XLOOKUP(I8,'Xero Invoice Export'!O8:O57,'Xero Invoice Export'!M8:M57))</f>
        <v>45278</v>
      </c>
      <c r="H8" t="str">
        <f>IF('Xero Invoice Export'!O8&lt;&gt;"","Service Fee","")</f>
        <v>Service Fee</v>
      </c>
      <c r="I8" t="str">
        <f>IF('Xero Invoice Export'!O8&lt;&gt;"",'Xero Invoice Export'!O8,"")</f>
        <v>Dr Cameron Li</v>
      </c>
      <c r="L8" s="74">
        <f>IF(I8="","",ROUND(_xlfn.XLOOKUP(I8,'Services and Fees'!A$3:A$51,'Services and Fees'!AM$3:AM$51),2))</f>
        <v>2596.16</v>
      </c>
      <c r="M8" s="74">
        <f>IF(I8="","",ROUND(_xlfn.XLOOKUP(I8,'Services and Fees'!A$3:A$51,'Services and Fees'!AN$3:AN$51),2))</f>
        <v>259.62</v>
      </c>
      <c r="N8" t="str">
        <f t="shared" si="0"/>
        <v>GST</v>
      </c>
    </row>
    <row r="9" spans="1:14" x14ac:dyDescent="0.25">
      <c r="A9" t="str">
        <f>IF(I9="","",_xlfn.XLOOKUP(I9,'Xero Invoice Export'!O9:O58,'Xero Invoice Export'!K9:K58))</f>
        <v>CK20231216</v>
      </c>
      <c r="B9" t="str">
        <f>IF(I9="","",_xlfn.XLOOKUP(I9,'Xero Invoice Export'!O9:O58,'Xero Invoice Export'!A9:A58))</f>
        <v>Dr Casey Kim</v>
      </c>
      <c r="C9" s="65" t="str">
        <f>IF(I9="","",_xlfn.XLOOKUP(I9,'Xero Invoice Export'!O9:O58,'Xero Invoice Export'!L9:L58))</f>
        <v>16/12/2023</v>
      </c>
      <c r="D9" s="65">
        <f>IF(I9="","",_xlfn.XLOOKUP(I9,'Xero Invoice Export'!O9:O58,'Xero Invoice Export'!M9:M58))</f>
        <v>45278</v>
      </c>
      <c r="H9" t="str">
        <f>IF('Xero Invoice Export'!O9&lt;&gt;"","Service Fee","")</f>
        <v>Service Fee</v>
      </c>
      <c r="I9" t="str">
        <f>IF('Xero Invoice Export'!O9&lt;&gt;"",'Xero Invoice Export'!O9,"")</f>
        <v>Dr Casey Kim</v>
      </c>
      <c r="L9" s="74">
        <f>IF(I9="","",ROUND(_xlfn.XLOOKUP(I9,'Services and Fees'!A$3:A$51,'Services and Fees'!AM$3:AM$51),2))</f>
        <v>975.54</v>
      </c>
      <c r="M9" s="74">
        <f>IF(I9="","",ROUND(_xlfn.XLOOKUP(I9,'Services and Fees'!A$3:A$51,'Services and Fees'!AN$3:AN$51),2))</f>
        <v>97.55</v>
      </c>
      <c r="N9" t="str">
        <f t="shared" si="0"/>
        <v>GST</v>
      </c>
    </row>
    <row r="10" spans="1:14" x14ac:dyDescent="0.25">
      <c r="A10" t="str">
        <f>IF(I10="","",_xlfn.XLOOKUP(I10,'Xero Invoice Export'!O10:O59,'Xero Invoice Export'!K10:K59))</f>
        <v>JG20231216</v>
      </c>
      <c r="B10" t="str">
        <f>IF(I10="","",_xlfn.XLOOKUP(I10,'Xero Invoice Export'!O10:O59,'Xero Invoice Export'!A10:A59))</f>
        <v>Dr Jamie Garcia</v>
      </c>
      <c r="C10" s="65" t="str">
        <f>IF(I10="","",_xlfn.XLOOKUP(I10,'Xero Invoice Export'!O10:O59,'Xero Invoice Export'!L10:L59))</f>
        <v>16/12/2023</v>
      </c>
      <c r="D10" s="65">
        <f>IF(I10="","",_xlfn.XLOOKUP(I10,'Xero Invoice Export'!O10:O59,'Xero Invoice Export'!M10:M59))</f>
        <v>45278</v>
      </c>
      <c r="H10" t="str">
        <f>IF('Xero Invoice Export'!O10&lt;&gt;"","Service Fee","")</f>
        <v>Service Fee</v>
      </c>
      <c r="I10" t="str">
        <f>IF('Xero Invoice Export'!O10&lt;&gt;"",'Xero Invoice Export'!O10,"")</f>
        <v>Dr Jamie Garcia</v>
      </c>
      <c r="L10" s="74">
        <f>IF(I10="","",ROUND(_xlfn.XLOOKUP(I10,'Services and Fees'!A$3:A$51,'Services and Fees'!AM$3:AM$51),2))</f>
        <v>762.6</v>
      </c>
      <c r="M10" s="74">
        <f>IF(I10="","",ROUND(_xlfn.XLOOKUP(I10,'Services and Fees'!A$3:A$51,'Services and Fees'!AN$3:AN$51),2))</f>
        <v>76.260000000000005</v>
      </c>
      <c r="N10" t="str">
        <f t="shared" si="0"/>
        <v>GST</v>
      </c>
    </row>
    <row r="11" spans="1:14" x14ac:dyDescent="0.25">
      <c r="A11" t="str">
        <f>IF(I11="","",_xlfn.XLOOKUP(I11,'Xero Invoice Export'!O11:O60,'Xero Invoice Export'!K11:K60))</f>
        <v>JW20231216</v>
      </c>
      <c r="B11" t="str">
        <f>IF(I11="","",_xlfn.XLOOKUP(I11,'Xero Invoice Export'!O11:O60,'Xero Invoice Export'!A11:A60))</f>
        <v>Dr Jamie Wilson</v>
      </c>
      <c r="C11" s="65" t="str">
        <f>IF(I11="","",_xlfn.XLOOKUP(I11,'Xero Invoice Export'!O11:O60,'Xero Invoice Export'!L11:L60))</f>
        <v>16/12/2023</v>
      </c>
      <c r="D11" s="65">
        <f>IF(I11="","",_xlfn.XLOOKUP(I11,'Xero Invoice Export'!O11:O60,'Xero Invoice Export'!M11:M60))</f>
        <v>45278</v>
      </c>
      <c r="H11" t="str">
        <f>IF('Xero Invoice Export'!O11&lt;&gt;"","Service Fee","")</f>
        <v>Service Fee</v>
      </c>
      <c r="I11" t="str">
        <f>IF('Xero Invoice Export'!O11&lt;&gt;"",'Xero Invoice Export'!O11,"")</f>
        <v>Dr Jamie Wilson</v>
      </c>
      <c r="L11" s="74">
        <f>IF(I11="","",ROUND(_xlfn.XLOOKUP(I11,'Services and Fees'!A$3:A$51,'Services and Fees'!AM$3:AM$51),2))</f>
        <v>6076.05</v>
      </c>
      <c r="M11" s="74">
        <f>IF(I11="","",ROUND(_xlfn.XLOOKUP(I11,'Services and Fees'!A$3:A$51,'Services and Fees'!AN$3:AN$51),2))</f>
        <v>607.61</v>
      </c>
      <c r="N11" t="str">
        <f t="shared" si="0"/>
        <v>GST</v>
      </c>
    </row>
    <row r="12" spans="1:14" x14ac:dyDescent="0.25">
      <c r="A12" t="str">
        <f>IF(I12="","",_xlfn.XLOOKUP(I12,'Xero Invoice Export'!O12:O61,'Xero Invoice Export'!K12:K61))</f>
        <v>JM20231216</v>
      </c>
      <c r="B12" t="str">
        <f>IF(I12="","",_xlfn.XLOOKUP(I12,'Xero Invoice Export'!O12:O61,'Xero Invoice Export'!A12:A61))</f>
        <v>Dr Jordan Martinez</v>
      </c>
      <c r="C12" s="65" t="str">
        <f>IF(I12="","",_xlfn.XLOOKUP(I12,'Xero Invoice Export'!O12:O61,'Xero Invoice Export'!L12:L61))</f>
        <v>16/12/2023</v>
      </c>
      <c r="D12" s="65">
        <f>IF(I12="","",_xlfn.XLOOKUP(I12,'Xero Invoice Export'!O12:O61,'Xero Invoice Export'!M12:M61))</f>
        <v>45278</v>
      </c>
      <c r="H12" t="str">
        <f>IF('Xero Invoice Export'!O12&lt;&gt;"","Service Fee","")</f>
        <v>Service Fee</v>
      </c>
      <c r="I12" t="str">
        <f>IF('Xero Invoice Export'!O12&lt;&gt;"",'Xero Invoice Export'!O12,"")</f>
        <v>Dr Jordan Martinez</v>
      </c>
      <c r="L12" s="74">
        <f>IF(I12="","",ROUND(_xlfn.XLOOKUP(I12,'Services and Fees'!A$3:A$51,'Services and Fees'!AM$3:AM$51),2))</f>
        <v>1897.57</v>
      </c>
      <c r="M12" s="74">
        <f>IF(I12="","",ROUND(_xlfn.XLOOKUP(I12,'Services and Fees'!A$3:A$51,'Services and Fees'!AN$3:AN$51),2))</f>
        <v>189.76</v>
      </c>
      <c r="N12" t="str">
        <f t="shared" si="0"/>
        <v>GST</v>
      </c>
    </row>
    <row r="13" spans="1:14" x14ac:dyDescent="0.25">
      <c r="A13" t="str">
        <f>IF(I13="","",_xlfn.XLOOKUP(I13,'Xero Invoice Export'!O13:O62,'Xero Invoice Export'!K13:K62))</f>
        <v>JP20231216</v>
      </c>
      <c r="B13" t="str">
        <f>IF(I13="","",_xlfn.XLOOKUP(I13,'Xero Invoice Export'!O13:O62,'Xero Invoice Export'!A13:A62))</f>
        <v>Dr Jordan Patel</v>
      </c>
      <c r="C13" s="65" t="str">
        <f>IF(I13="","",_xlfn.XLOOKUP(I13,'Xero Invoice Export'!O13:O62,'Xero Invoice Export'!L13:L62))</f>
        <v>16/12/2023</v>
      </c>
      <c r="D13" s="65">
        <f>IF(I13="","",_xlfn.XLOOKUP(I13,'Xero Invoice Export'!O13:O62,'Xero Invoice Export'!M13:M62))</f>
        <v>45278</v>
      </c>
      <c r="H13" t="str">
        <f>IF('Xero Invoice Export'!O13&lt;&gt;"","Service Fee","")</f>
        <v>Service Fee</v>
      </c>
      <c r="I13" t="str">
        <f>IF('Xero Invoice Export'!O13&lt;&gt;"",'Xero Invoice Export'!O13,"")</f>
        <v>Dr Jordan Patel</v>
      </c>
      <c r="L13" s="74">
        <f>IF(I13="","",ROUND(_xlfn.XLOOKUP(I13,'Services and Fees'!A$3:A$51,'Services and Fees'!AM$3:AM$51),2))</f>
        <v>1649.75</v>
      </c>
      <c r="M13" s="74">
        <f>IF(I13="","",ROUND(_xlfn.XLOOKUP(I13,'Services and Fees'!A$3:A$51,'Services and Fees'!AN$3:AN$51),2))</f>
        <v>164.97</v>
      </c>
      <c r="N13" t="str">
        <f t="shared" si="0"/>
        <v>GST</v>
      </c>
    </row>
    <row r="14" spans="1:14" x14ac:dyDescent="0.25">
      <c r="A14" t="str">
        <f>IF(I14="","",_xlfn.XLOOKUP(I14,'Xero Invoice Export'!O14:O63,'Xero Invoice Export'!K14:K63))</f>
        <v>MOB20231216</v>
      </c>
      <c r="B14" t="str">
        <f>IF(I14="","",_xlfn.XLOOKUP(I14,'Xero Invoice Export'!O14:O63,'Xero Invoice Export'!A14:A63))</f>
        <v>Dr Morgan Bailey</v>
      </c>
      <c r="C14" s="65" t="str">
        <f>IF(I14="","",_xlfn.XLOOKUP(I14,'Xero Invoice Export'!O14:O63,'Xero Invoice Export'!L14:L63))</f>
        <v>16/12/2023</v>
      </c>
      <c r="D14" s="65">
        <f>IF(I14="","",_xlfn.XLOOKUP(I14,'Xero Invoice Export'!O14:O63,'Xero Invoice Export'!M14:M63))</f>
        <v>45278</v>
      </c>
      <c r="H14" t="str">
        <f>IF('Xero Invoice Export'!O14&lt;&gt;"","Service Fee","")</f>
        <v>Service Fee</v>
      </c>
      <c r="I14" t="str">
        <f>IF('Xero Invoice Export'!O14&lt;&gt;"",'Xero Invoice Export'!O14,"")</f>
        <v>Dr Morgan Bailey</v>
      </c>
      <c r="L14" s="74">
        <f>IF(I14="","",ROUND(_xlfn.XLOOKUP(I14,'Services and Fees'!A$3:A$51,'Services and Fees'!AM$3:AM$51),2))</f>
        <v>2313.69</v>
      </c>
      <c r="M14" s="74">
        <f>IF(I14="","",ROUND(_xlfn.XLOOKUP(I14,'Services and Fees'!A$3:A$51,'Services and Fees'!AN$3:AN$51),2))</f>
        <v>231.37</v>
      </c>
      <c r="N14" t="str">
        <f t="shared" si="0"/>
        <v>GST</v>
      </c>
    </row>
    <row r="15" spans="1:14" x14ac:dyDescent="0.25">
      <c r="A15" t="str">
        <f>IF(I15="","",_xlfn.XLOOKUP(I15,'Xero Invoice Export'!O15:O64,'Xero Invoice Export'!K15:K64))</f>
        <v>MB20231216</v>
      </c>
      <c r="B15" t="str">
        <f>IF(I15="","",_xlfn.XLOOKUP(I15,'Xero Invoice Export'!O15:O64,'Xero Invoice Export'!A15:A64))</f>
        <v>Dr Morgan Brooks</v>
      </c>
      <c r="C15" s="65" t="str">
        <f>IF(I15="","",_xlfn.XLOOKUP(I15,'Xero Invoice Export'!O15:O64,'Xero Invoice Export'!L15:L64))</f>
        <v>16/12/2023</v>
      </c>
      <c r="D15" s="65">
        <f>IF(I15="","",_xlfn.XLOOKUP(I15,'Xero Invoice Export'!O15:O64,'Xero Invoice Export'!M15:M64))</f>
        <v>45278</v>
      </c>
      <c r="H15" t="str">
        <f>IF('Xero Invoice Export'!O15&lt;&gt;"","Service Fee","")</f>
        <v>Service Fee</v>
      </c>
      <c r="I15" t="str">
        <f>IF('Xero Invoice Export'!O15&lt;&gt;"",'Xero Invoice Export'!O15,"")</f>
        <v>Dr Morgan Brooks</v>
      </c>
      <c r="L15" s="74">
        <f>IF(I15="","",ROUND(_xlfn.XLOOKUP(I15,'Services and Fees'!A$3:A$51,'Services and Fees'!AM$3:AM$51),2))</f>
        <v>1876.63</v>
      </c>
      <c r="M15" s="74">
        <f>IF(I15="","",ROUND(_xlfn.XLOOKUP(I15,'Services and Fees'!A$3:A$51,'Services and Fees'!AN$3:AN$51),2))</f>
        <v>187.66</v>
      </c>
      <c r="N15" t="str">
        <f t="shared" si="0"/>
        <v>GST</v>
      </c>
    </row>
    <row r="16" spans="1:14" x14ac:dyDescent="0.25">
      <c r="A16" t="str">
        <f>IF(I16="","",_xlfn.XLOOKUP(I16,'Xero Invoice Export'!O16:O65,'Xero Invoice Export'!K16:K65))</f>
        <v>RD20231216</v>
      </c>
      <c r="B16" t="str">
        <f>IF(I16="","",_xlfn.XLOOKUP(I16,'Xero Invoice Export'!O16:O65,'Xero Invoice Export'!A16:A65))</f>
        <v>Dr Riley Davis</v>
      </c>
      <c r="C16" s="65" t="str">
        <f>IF(I16="","",_xlfn.XLOOKUP(I16,'Xero Invoice Export'!O16:O65,'Xero Invoice Export'!L16:L65))</f>
        <v>16/12/2023</v>
      </c>
      <c r="D16" s="65">
        <f>IF(I16="","",_xlfn.XLOOKUP(I16,'Xero Invoice Export'!O16:O65,'Xero Invoice Export'!M16:M65))</f>
        <v>45278</v>
      </c>
      <c r="H16" t="str">
        <f>IF('Xero Invoice Export'!O16&lt;&gt;"","Service Fee","")</f>
        <v>Service Fee</v>
      </c>
      <c r="I16" t="str">
        <f>IF('Xero Invoice Export'!O16&lt;&gt;"",'Xero Invoice Export'!O16,"")</f>
        <v>Dr Riley Davis</v>
      </c>
      <c r="L16" s="74">
        <f>IF(I16="","",ROUND(_xlfn.XLOOKUP(I16,'Services and Fees'!A$3:A$51,'Services and Fees'!AM$3:AM$51),2))</f>
        <v>349.28</v>
      </c>
      <c r="M16" s="74">
        <f>IF(I16="","",ROUND(_xlfn.XLOOKUP(I16,'Services and Fees'!A$3:A$51,'Services and Fees'!AN$3:AN$51),2))</f>
        <v>34.93</v>
      </c>
      <c r="N16" t="str">
        <f t="shared" si="0"/>
        <v>GST</v>
      </c>
    </row>
    <row r="17" spans="1:14" x14ac:dyDescent="0.25">
      <c r="A17" t="str">
        <f>IF(I17="","",_xlfn.XLOOKUP(I17,'Xero Invoice Export'!O17:O66,'Xero Invoice Export'!K17:K66))</f>
        <v>RZ20231216</v>
      </c>
      <c r="B17" t="str">
        <f>IF(I17="","",_xlfn.XLOOKUP(I17,'Xero Invoice Export'!O17:O66,'Xero Invoice Export'!A17:A66))</f>
        <v>Dr Riley Zhang</v>
      </c>
      <c r="C17" s="65" t="str">
        <f>IF(I17="","",_xlfn.XLOOKUP(I17,'Xero Invoice Export'!O17:O66,'Xero Invoice Export'!L17:L66))</f>
        <v>16/12/2023</v>
      </c>
      <c r="D17" s="65">
        <f>IF(I17="","",_xlfn.XLOOKUP(I17,'Xero Invoice Export'!O17:O66,'Xero Invoice Export'!M17:M66))</f>
        <v>45278</v>
      </c>
      <c r="H17" t="str">
        <f>IF('Xero Invoice Export'!O17&lt;&gt;"","Service Fee","")</f>
        <v>Service Fee</v>
      </c>
      <c r="I17" t="str">
        <f>IF('Xero Invoice Export'!O17&lt;&gt;"",'Xero Invoice Export'!O17,"")</f>
        <v>Dr Riley Zhang</v>
      </c>
      <c r="L17" s="74">
        <f>IF(I17="","",ROUND(_xlfn.XLOOKUP(I17,'Services and Fees'!A$3:A$51,'Services and Fees'!AM$3:AM$51),2))</f>
        <v>1760.86</v>
      </c>
      <c r="M17" s="74">
        <f>IF(I17="","",ROUND(_xlfn.XLOOKUP(I17,'Services and Fees'!A$3:A$51,'Services and Fees'!AN$3:AN$51),2))</f>
        <v>176.09</v>
      </c>
      <c r="N17" t="str">
        <f t="shared" si="0"/>
        <v>GST</v>
      </c>
    </row>
    <row r="18" spans="1:14" x14ac:dyDescent="0.25">
      <c r="A18" t="str">
        <f>IF(I18="","",_xlfn.XLOOKUP(I18,'Xero Invoice Export'!O18:O67,'Xero Invoice Export'!K18:K67))</f>
        <v>TJ20231216</v>
      </c>
      <c r="B18" t="str">
        <f>IF(I18="","",_xlfn.XLOOKUP(I18,'Xero Invoice Export'!O18:O67,'Xero Invoice Export'!A18:A67))</f>
        <v>Dr Taylor Johnson</v>
      </c>
      <c r="C18" s="65" t="str">
        <f>IF(I18="","",_xlfn.XLOOKUP(I18,'Xero Invoice Export'!O18:O67,'Xero Invoice Export'!L18:L67))</f>
        <v>16/12/2023</v>
      </c>
      <c r="D18" s="65">
        <f>IF(I18="","",_xlfn.XLOOKUP(I18,'Xero Invoice Export'!O18:O67,'Xero Invoice Export'!M18:M67))</f>
        <v>45278</v>
      </c>
      <c r="H18" t="str">
        <f>IF('Xero Invoice Export'!O18&lt;&gt;"","Service Fee","")</f>
        <v>Service Fee</v>
      </c>
      <c r="I18" t="str">
        <f>IF('Xero Invoice Export'!O18&lt;&gt;"",'Xero Invoice Export'!O18,"")</f>
        <v>Dr Taylor Johnson</v>
      </c>
      <c r="L18" s="74">
        <f>IF(I18="","",ROUND(_xlfn.XLOOKUP(I18,'Services and Fees'!A$3:A$51,'Services and Fees'!AM$3:AM$51),2))</f>
        <v>1741.52</v>
      </c>
      <c r="M18" s="74">
        <f>IF(I18="","",ROUND(_xlfn.XLOOKUP(I18,'Services and Fees'!A$3:A$51,'Services and Fees'!AN$3:AN$51),2))</f>
        <v>174.15</v>
      </c>
      <c r="N18" t="str">
        <f t="shared" si="0"/>
        <v>GST</v>
      </c>
    </row>
    <row r="19" spans="1:14" x14ac:dyDescent="0.25">
      <c r="A19" t="str">
        <f>IF(I19="","",_xlfn.XLOOKUP(I19,'Xero Invoice Export'!O19:O68,'Xero Invoice Export'!K19:K68))</f>
        <v>TM20231216</v>
      </c>
      <c r="B19" t="str">
        <f>IF(I19="","",_xlfn.XLOOKUP(I19,'Xero Invoice Export'!O19:O68,'Xero Invoice Export'!A19:A68))</f>
        <v>Dr Taylor Murphy</v>
      </c>
      <c r="C19" s="65" t="str">
        <f>IF(I19="","",_xlfn.XLOOKUP(I19,'Xero Invoice Export'!O19:O68,'Xero Invoice Export'!L19:L68))</f>
        <v>16/12/2023</v>
      </c>
      <c r="D19" s="65">
        <f>IF(I19="","",_xlfn.XLOOKUP(I19,'Xero Invoice Export'!O19:O68,'Xero Invoice Export'!M19:M68))</f>
        <v>45278</v>
      </c>
      <c r="H19" t="str">
        <f>IF('Xero Invoice Export'!O19&lt;&gt;"","Service Fee","")</f>
        <v>Service Fee</v>
      </c>
      <c r="I19" t="str">
        <f>IF('Xero Invoice Export'!O19&lt;&gt;"",'Xero Invoice Export'!O19,"")</f>
        <v>Dr Taylor Murphy</v>
      </c>
      <c r="L19" s="74">
        <f>IF(I19="","",ROUND(_xlfn.XLOOKUP(I19,'Services and Fees'!A$3:A$51,'Services and Fees'!AM$3:AM$51),2))</f>
        <v>1586.91</v>
      </c>
      <c r="M19" s="74">
        <f>IF(I19="","",ROUND(_xlfn.XLOOKUP(I19,'Services and Fees'!A$3:A$51,'Services and Fees'!AN$3:AN$51),2))</f>
        <v>158.69</v>
      </c>
      <c r="N19" t="str">
        <f t="shared" si="0"/>
        <v>GST</v>
      </c>
    </row>
    <row r="20" spans="1:14" x14ac:dyDescent="0.25">
      <c r="A20" t="str">
        <f>IF(I20="","",_xlfn.XLOOKUP(I20,'Xero Invoice Export'!O20:O69,'Xero Invoice Export'!K20:K69))</f>
        <v>JB20231216</v>
      </c>
      <c r="B20" t="str">
        <f>IF(I20="","",_xlfn.XLOOKUP(I20,'Xero Invoice Export'!O20:O69,'Xero Invoice Export'!A20:A69))</f>
        <v>Violet Bennett</v>
      </c>
      <c r="C20" s="65" t="str">
        <f>IF(I20="","",_xlfn.XLOOKUP(I20,'Xero Invoice Export'!O20:O69,'Xero Invoice Export'!L20:L69))</f>
        <v>16/12/2023</v>
      </c>
      <c r="D20" s="65">
        <f>IF(I20="","",_xlfn.XLOOKUP(I20,'Xero Invoice Export'!O20:O69,'Xero Invoice Export'!M20:M69))</f>
        <v>45278</v>
      </c>
      <c r="H20" t="str">
        <f>IF('Xero Invoice Export'!O20&lt;&gt;"","Service Fee","")</f>
        <v>Service Fee</v>
      </c>
      <c r="I20" t="str">
        <f>IF('Xero Invoice Export'!O20&lt;&gt;"",'Xero Invoice Export'!O20,"")</f>
        <v>Jordan Brown</v>
      </c>
      <c r="L20" s="74">
        <f>IF(I20="","",ROUND(_xlfn.XLOOKUP(I20,'Services and Fees'!A$3:A$51,'Services and Fees'!AM$3:AM$51),2))</f>
        <v>295.98</v>
      </c>
      <c r="M20" s="74">
        <f>IF(I20="","",ROUND(_xlfn.XLOOKUP(I20,'Services and Fees'!A$3:A$51,'Services and Fees'!AN$3:AN$51),2))</f>
        <v>29.6</v>
      </c>
      <c r="N20" t="str">
        <f t="shared" si="0"/>
        <v>GST</v>
      </c>
    </row>
    <row r="21" spans="1:14" x14ac:dyDescent="0.25">
      <c r="A21" t="str">
        <f>IF(I21="","",_xlfn.XLOOKUP(I21,'Xero Invoice Export'!O21:O70,'Xero Invoice Export'!K21:K70))</f>
        <v>ML20231216</v>
      </c>
      <c r="B21" t="str">
        <f>IF(I21="","",_xlfn.XLOOKUP(I21,'Xero Invoice Export'!O21:O70,'Xero Invoice Export'!A21:A70))</f>
        <v>Morgan Lewis</v>
      </c>
      <c r="C21" s="65" t="str">
        <f>IF(I21="","",_xlfn.XLOOKUP(I21,'Xero Invoice Export'!O21:O70,'Xero Invoice Export'!L21:L70))</f>
        <v>16/12/2023</v>
      </c>
      <c r="D21" s="65">
        <f>IF(I21="","",_xlfn.XLOOKUP(I21,'Xero Invoice Export'!O21:O70,'Xero Invoice Export'!M21:M70))</f>
        <v>45278</v>
      </c>
      <c r="H21" t="str">
        <f>IF('Xero Invoice Export'!O21&lt;&gt;"","Service Fee","")</f>
        <v>Service Fee</v>
      </c>
      <c r="I21" t="str">
        <f>IF('Xero Invoice Export'!O21&lt;&gt;"",'Xero Invoice Export'!O21,"")</f>
        <v>Morgan Lewis</v>
      </c>
      <c r="L21" s="74">
        <f>IF(I21="","",ROUND(_xlfn.XLOOKUP(I21,'Services and Fees'!A$3:A$51,'Services and Fees'!AM$3:AM$51),2))</f>
        <v>97.5</v>
      </c>
      <c r="M21" s="74">
        <f>IF(I21="","",ROUND(_xlfn.XLOOKUP(I21,'Services and Fees'!A$3:A$51,'Services and Fees'!AN$3:AN$51),2))</f>
        <v>9.75</v>
      </c>
      <c r="N21" t="str">
        <f t="shared" si="0"/>
        <v>GST</v>
      </c>
    </row>
    <row r="22" spans="1:14" x14ac:dyDescent="0.25">
      <c r="A22" t="str">
        <f>IF(I22="","",_xlfn.XLOOKUP(I22,'Xero Invoice Export'!O22:O71,'Xero Invoice Export'!K22:K71))</f>
        <v/>
      </c>
      <c r="B22" t="str">
        <f>IF(I22="","",_xlfn.XLOOKUP(I22,'Xero Invoice Export'!O22:O71,'Xero Invoice Export'!A22:A71))</f>
        <v/>
      </c>
      <c r="C22" s="65" t="str">
        <f>IF(I22="","",_xlfn.XLOOKUP(I22,'Xero Invoice Export'!O22:O71,'Xero Invoice Export'!L22:L71))</f>
        <v/>
      </c>
      <c r="D22" s="65" t="str">
        <f>IF(I22="","",_xlfn.XLOOKUP(I22,'Xero Invoice Export'!O22:O71,'Xero Invoice Export'!M22:M71))</f>
        <v/>
      </c>
      <c r="H22" t="str">
        <f>IF('Xero Invoice Export'!O22&lt;&gt;"","Service Fee","")</f>
        <v/>
      </c>
      <c r="I22" t="str">
        <f>IF('Xero Invoice Export'!O22&lt;&gt;"",'Xero Invoice Export'!O22,"")</f>
        <v/>
      </c>
      <c r="L22" s="74" t="str">
        <f>IF(I22="","",ROUND(_xlfn.XLOOKUP(I22,'Services and Fees'!A$3:A$51,'Services and Fees'!AM$3:AM$51),2))</f>
        <v/>
      </c>
      <c r="M22" s="74" t="str">
        <f>IF(I22="","",ROUND(_xlfn.XLOOKUP(I22,'Services and Fees'!A$3:A$51,'Services and Fees'!AN$3:AN$51),2))</f>
        <v/>
      </c>
      <c r="N22" t="str">
        <f t="shared" si="0"/>
        <v/>
      </c>
    </row>
    <row r="23" spans="1:14" x14ac:dyDescent="0.25">
      <c r="A23" t="str">
        <f>IF(I23="","",_xlfn.XLOOKUP(I23,'Xero Invoice Export'!O23:O72,'Xero Invoice Export'!K23:K72))</f>
        <v/>
      </c>
      <c r="B23" t="str">
        <f>IF(I23="","",_xlfn.XLOOKUP(I23,'Xero Invoice Export'!O23:O72,'Xero Invoice Export'!A23:A72))</f>
        <v/>
      </c>
      <c r="C23" s="65" t="str">
        <f>IF(I23="","",_xlfn.XLOOKUP(I23,'Xero Invoice Export'!O23:O72,'Xero Invoice Export'!L23:L72))</f>
        <v/>
      </c>
      <c r="D23" s="65" t="str">
        <f>IF(I23="","",_xlfn.XLOOKUP(I23,'Xero Invoice Export'!O23:O72,'Xero Invoice Export'!M23:M72))</f>
        <v/>
      </c>
      <c r="H23" t="str">
        <f>IF('Xero Invoice Export'!O23&lt;&gt;"","Service Fee","")</f>
        <v/>
      </c>
      <c r="I23" t="str">
        <f>IF('Xero Invoice Export'!O23&lt;&gt;"",'Xero Invoice Export'!O23,"")</f>
        <v/>
      </c>
      <c r="L23" s="74" t="str">
        <f>IF(I23="","",ROUND(_xlfn.XLOOKUP(I23,'Services and Fees'!A$3:A$51,'Services and Fees'!AM$3:AM$51),2))</f>
        <v/>
      </c>
      <c r="M23" s="74" t="str">
        <f>IF(I23="","",ROUND(_xlfn.XLOOKUP(I23,'Services and Fees'!A$3:A$51,'Services and Fees'!AN$3:AN$51),2))</f>
        <v/>
      </c>
      <c r="N23" t="str">
        <f t="shared" si="0"/>
        <v/>
      </c>
    </row>
    <row r="24" spans="1:14" x14ac:dyDescent="0.25">
      <c r="A24" t="str">
        <f>IF(I24="","",_xlfn.XLOOKUP(I24,'Xero Invoice Export'!O24:O73,'Xero Invoice Export'!K24:K73))</f>
        <v/>
      </c>
      <c r="B24" t="str">
        <f>IF(I24="","",_xlfn.XLOOKUP(I24,'Xero Invoice Export'!O24:O73,'Xero Invoice Export'!A24:A73))</f>
        <v/>
      </c>
      <c r="C24" s="65" t="str">
        <f>IF(I24="","",_xlfn.XLOOKUP(I24,'Xero Invoice Export'!O24:O73,'Xero Invoice Export'!L24:L73))</f>
        <v/>
      </c>
      <c r="D24" s="65" t="str">
        <f>IF(I24="","",_xlfn.XLOOKUP(I24,'Xero Invoice Export'!O24:O73,'Xero Invoice Export'!M24:M73))</f>
        <v/>
      </c>
      <c r="H24" t="str">
        <f>IF('Xero Invoice Export'!O24&lt;&gt;"","Service Fee","")</f>
        <v/>
      </c>
      <c r="I24" t="str">
        <f>IF('Xero Invoice Export'!O24&lt;&gt;"",'Xero Invoice Export'!O24,"")</f>
        <v/>
      </c>
      <c r="L24" s="74" t="str">
        <f>IF(I24="","",ROUND(_xlfn.XLOOKUP(I24,'Services and Fees'!A$3:A$51,'Services and Fees'!AM$3:AM$51),2))</f>
        <v/>
      </c>
      <c r="M24" s="74" t="str">
        <f>IF(I24="","",ROUND(_xlfn.XLOOKUP(I24,'Services and Fees'!A$3:A$51,'Services and Fees'!AN$3:AN$51),2))</f>
        <v/>
      </c>
      <c r="N24" t="str">
        <f t="shared" si="0"/>
        <v/>
      </c>
    </row>
    <row r="25" spans="1:14" x14ac:dyDescent="0.25">
      <c r="A25" t="str">
        <f>IF(I25="","",_xlfn.XLOOKUP(I25,'Xero Invoice Export'!O25:O74,'Xero Invoice Export'!K25:K74))</f>
        <v/>
      </c>
      <c r="B25" t="str">
        <f>IF(I25="","",_xlfn.XLOOKUP(I25,'Xero Invoice Export'!O25:O74,'Xero Invoice Export'!A25:A74))</f>
        <v/>
      </c>
      <c r="C25" s="65" t="str">
        <f>IF(I25="","",_xlfn.XLOOKUP(I25,'Xero Invoice Export'!O25:O74,'Xero Invoice Export'!L25:L74))</f>
        <v/>
      </c>
      <c r="D25" s="65" t="str">
        <f>IF(I25="","",_xlfn.XLOOKUP(I25,'Xero Invoice Export'!O25:O74,'Xero Invoice Export'!M25:M74))</f>
        <v/>
      </c>
      <c r="H25" t="str">
        <f>IF('Xero Invoice Export'!O25&lt;&gt;"","Service Fee","")</f>
        <v/>
      </c>
      <c r="I25" t="str">
        <f>IF('Xero Invoice Export'!O25&lt;&gt;"",'Xero Invoice Export'!O25,"")</f>
        <v/>
      </c>
      <c r="L25" s="74" t="str">
        <f>IF(I25="","",ROUND(_xlfn.XLOOKUP(I25,'Services and Fees'!A$3:A$51,'Services and Fees'!AM$3:AM$51),2))</f>
        <v/>
      </c>
      <c r="M25" s="74" t="str">
        <f>IF(I25="","",ROUND(_xlfn.XLOOKUP(I25,'Services and Fees'!A$3:A$51,'Services and Fees'!AN$3:AN$51),2))</f>
        <v/>
      </c>
      <c r="N25" t="str">
        <f t="shared" si="0"/>
        <v/>
      </c>
    </row>
    <row r="26" spans="1:14" x14ac:dyDescent="0.25">
      <c r="A26" t="str">
        <f>IF(I26="","",_xlfn.XLOOKUP(I26,'Xero Invoice Export'!O26:O75,'Xero Invoice Export'!K26:K75))</f>
        <v/>
      </c>
      <c r="B26" t="str">
        <f>IF(I26="","",_xlfn.XLOOKUP(I26,'Xero Invoice Export'!O26:O75,'Xero Invoice Export'!A26:A75))</f>
        <v/>
      </c>
      <c r="C26" s="65" t="str">
        <f>IF(I26="","",_xlfn.XLOOKUP(I26,'Xero Invoice Export'!O26:O75,'Xero Invoice Export'!L26:L75))</f>
        <v/>
      </c>
      <c r="D26" s="65" t="str">
        <f>IF(I26="","",_xlfn.XLOOKUP(I26,'Xero Invoice Export'!O26:O75,'Xero Invoice Export'!M26:M75))</f>
        <v/>
      </c>
      <c r="H26" t="str">
        <f>IF('Xero Invoice Export'!O26&lt;&gt;"","Service Fee","")</f>
        <v/>
      </c>
      <c r="I26" t="str">
        <f>IF('Xero Invoice Export'!O26&lt;&gt;"",'Xero Invoice Export'!O26,"")</f>
        <v/>
      </c>
      <c r="L26" s="74" t="str">
        <f>IF(I26="","",ROUND(_xlfn.XLOOKUP(I26,'Services and Fees'!A$3:A$51,'Services and Fees'!AM$3:AM$51),2))</f>
        <v/>
      </c>
      <c r="M26" s="74" t="str">
        <f>IF(I26="","",ROUND(_xlfn.XLOOKUP(I26,'Services and Fees'!A$3:A$51,'Services and Fees'!AN$3:AN$51),2))</f>
        <v/>
      </c>
      <c r="N26" t="str">
        <f t="shared" si="0"/>
        <v/>
      </c>
    </row>
    <row r="27" spans="1:14" x14ac:dyDescent="0.25">
      <c r="A27" t="str">
        <f>IF(I27="","",_xlfn.XLOOKUP(I27,'Xero Invoice Export'!O27:O76,'Xero Invoice Export'!K27:K76))</f>
        <v/>
      </c>
      <c r="B27" t="str">
        <f>IF(I27="","",_xlfn.XLOOKUP(I27,'Xero Invoice Export'!O27:O76,'Xero Invoice Export'!A27:A76))</f>
        <v/>
      </c>
      <c r="C27" s="65" t="str">
        <f>IF(I27="","",_xlfn.XLOOKUP(I27,'Xero Invoice Export'!O27:O76,'Xero Invoice Export'!L27:L76))</f>
        <v/>
      </c>
      <c r="D27" s="65" t="str">
        <f>IF(I27="","",_xlfn.XLOOKUP(I27,'Xero Invoice Export'!O27:O76,'Xero Invoice Export'!M27:M76))</f>
        <v/>
      </c>
      <c r="H27" t="str">
        <f>IF('Xero Invoice Export'!O27&lt;&gt;"","Service Fee","")</f>
        <v/>
      </c>
      <c r="I27" t="str">
        <f>IF('Xero Invoice Export'!O27&lt;&gt;"",'Xero Invoice Export'!O27,"")</f>
        <v/>
      </c>
      <c r="L27" s="74" t="str">
        <f>IF(I27="","",ROUND(_xlfn.XLOOKUP(I27,'Services and Fees'!A$3:A$51,'Services and Fees'!AM$3:AM$51),2))</f>
        <v/>
      </c>
      <c r="M27" s="74" t="str">
        <f>IF(I27="","",ROUND(_xlfn.XLOOKUP(I27,'Services and Fees'!A$3:A$51,'Services and Fees'!AN$3:AN$51),2))</f>
        <v/>
      </c>
      <c r="N27" t="str">
        <f t="shared" si="0"/>
        <v/>
      </c>
    </row>
    <row r="28" spans="1:14" x14ac:dyDescent="0.25">
      <c r="A28" t="str">
        <f>IF(I28="","",_xlfn.XLOOKUP(I28,'Xero Invoice Export'!O28:O77,'Xero Invoice Export'!K28:K77))</f>
        <v/>
      </c>
      <c r="B28" t="str">
        <f>IF(I28="","",_xlfn.XLOOKUP(I28,'Xero Invoice Export'!O28:O77,'Xero Invoice Export'!A28:A77))</f>
        <v/>
      </c>
      <c r="C28" s="65" t="str">
        <f>IF(I28="","",_xlfn.XLOOKUP(I28,'Xero Invoice Export'!O28:O77,'Xero Invoice Export'!L28:L77))</f>
        <v/>
      </c>
      <c r="D28" s="65" t="str">
        <f>IF(I28="","",_xlfn.XLOOKUP(I28,'Xero Invoice Export'!O28:O77,'Xero Invoice Export'!M28:M77))</f>
        <v/>
      </c>
      <c r="H28" t="str">
        <f>IF('Xero Invoice Export'!O28&lt;&gt;"","Service Fee","")</f>
        <v/>
      </c>
      <c r="I28" t="str">
        <f>IF('Xero Invoice Export'!O28&lt;&gt;"",'Xero Invoice Export'!O28,"")</f>
        <v/>
      </c>
      <c r="L28" s="74" t="str">
        <f>IF(I28="","",ROUND(_xlfn.XLOOKUP(I28,'Services and Fees'!A$3:A$51,'Services and Fees'!AM$3:AM$51),2))</f>
        <v/>
      </c>
      <c r="M28" s="74" t="str">
        <f>IF(I28="","",ROUND(_xlfn.XLOOKUP(I28,'Services and Fees'!A$3:A$51,'Services and Fees'!AN$3:AN$51),2))</f>
        <v/>
      </c>
      <c r="N28" t="str">
        <f t="shared" si="0"/>
        <v/>
      </c>
    </row>
    <row r="29" spans="1:14" x14ac:dyDescent="0.25">
      <c r="A29" t="str">
        <f>IF(I29="","",_xlfn.XLOOKUP(I29,'Xero Invoice Export'!O29:O78,'Xero Invoice Export'!K29:K78))</f>
        <v/>
      </c>
      <c r="B29" t="str">
        <f>IF(I29="","",_xlfn.XLOOKUP(I29,'Xero Invoice Export'!O29:O78,'Xero Invoice Export'!A29:A78))</f>
        <v/>
      </c>
      <c r="C29" s="65" t="str">
        <f>IF(I29="","",_xlfn.XLOOKUP(I29,'Xero Invoice Export'!O29:O78,'Xero Invoice Export'!L29:L78))</f>
        <v/>
      </c>
      <c r="D29" s="65" t="str">
        <f>IF(I29="","",_xlfn.XLOOKUP(I29,'Xero Invoice Export'!O29:O78,'Xero Invoice Export'!M29:M78))</f>
        <v/>
      </c>
      <c r="H29" t="str">
        <f>IF('Xero Invoice Export'!O29&lt;&gt;"","Service Fee","")</f>
        <v/>
      </c>
      <c r="I29" t="str">
        <f>IF('Xero Invoice Export'!O29&lt;&gt;"",'Xero Invoice Export'!O29,"")</f>
        <v/>
      </c>
      <c r="L29" s="74" t="str">
        <f>IF(I29="","",ROUND(_xlfn.XLOOKUP(I29,'Services and Fees'!A$3:A$51,'Services and Fees'!AM$3:AM$51),2))</f>
        <v/>
      </c>
      <c r="M29" s="74" t="str">
        <f>IF(I29="","",ROUND(_xlfn.XLOOKUP(I29,'Services and Fees'!A$3:A$51,'Services and Fees'!AN$3:AN$51),2))</f>
        <v/>
      </c>
      <c r="N29" t="str">
        <f t="shared" si="0"/>
        <v/>
      </c>
    </row>
    <row r="30" spans="1:14" x14ac:dyDescent="0.25">
      <c r="A30" t="str">
        <f>IF(I30="","",_xlfn.XLOOKUP(I30,'Xero Invoice Export'!O30:O79,'Xero Invoice Export'!K30:K79))</f>
        <v/>
      </c>
      <c r="B30" t="str">
        <f>IF(I30="","",_xlfn.XLOOKUP(I30,'Xero Invoice Export'!O30:O79,'Xero Invoice Export'!A30:A79))</f>
        <v/>
      </c>
      <c r="C30" s="65" t="str">
        <f>IF(I30="","",_xlfn.XLOOKUP(I30,'Xero Invoice Export'!O30:O79,'Xero Invoice Export'!L30:L79))</f>
        <v/>
      </c>
      <c r="D30" s="65" t="str">
        <f>IF(I30="","",_xlfn.XLOOKUP(I30,'Xero Invoice Export'!O30:O79,'Xero Invoice Export'!M30:M79))</f>
        <v/>
      </c>
      <c r="H30" t="str">
        <f>IF('Xero Invoice Export'!O30&lt;&gt;"","Service Fee","")</f>
        <v/>
      </c>
      <c r="I30" t="str">
        <f>IF('Xero Invoice Export'!O30&lt;&gt;"",'Xero Invoice Export'!O30,"")</f>
        <v/>
      </c>
      <c r="L30" s="74" t="str">
        <f>IF(I30="","",ROUND(_xlfn.XLOOKUP(I30,'Services and Fees'!A$3:A$51,'Services and Fees'!AM$3:AM$51),2))</f>
        <v/>
      </c>
      <c r="M30" s="74" t="str">
        <f>IF(I30="","",ROUND(_xlfn.XLOOKUP(I30,'Services and Fees'!A$3:A$51,'Services and Fees'!AN$3:AN$51),2))</f>
        <v/>
      </c>
      <c r="N30" t="str">
        <f t="shared" si="0"/>
        <v/>
      </c>
    </row>
    <row r="31" spans="1:14" x14ac:dyDescent="0.25">
      <c r="A31" t="str">
        <f>IF(I31="","",_xlfn.XLOOKUP(I31,'Xero Invoice Export'!O31:O80,'Xero Invoice Export'!K31:K80))</f>
        <v/>
      </c>
      <c r="B31" t="str">
        <f>IF(I31="","",_xlfn.XLOOKUP(I31,'Xero Invoice Export'!O31:O80,'Xero Invoice Export'!A31:A80))</f>
        <v/>
      </c>
      <c r="C31" s="65" t="str">
        <f>IF(I31="","",_xlfn.XLOOKUP(I31,'Xero Invoice Export'!O31:O80,'Xero Invoice Export'!L31:L80))</f>
        <v/>
      </c>
      <c r="D31" s="65" t="str">
        <f>IF(I31="","",_xlfn.XLOOKUP(I31,'Xero Invoice Export'!O31:O80,'Xero Invoice Export'!M31:M80))</f>
        <v/>
      </c>
      <c r="H31" t="str">
        <f>IF('Xero Invoice Export'!O31&lt;&gt;"","Service Fee","")</f>
        <v/>
      </c>
      <c r="I31" t="str">
        <f>IF('Xero Invoice Export'!O31&lt;&gt;"",'Xero Invoice Export'!O31,"")</f>
        <v/>
      </c>
      <c r="L31" s="74" t="str">
        <f>IF(I31="","",ROUND(_xlfn.XLOOKUP(I31,'Services and Fees'!A$3:A$51,'Services and Fees'!AM$3:AM$51),2))</f>
        <v/>
      </c>
      <c r="M31" s="74" t="str">
        <f>IF(I31="","",ROUND(_xlfn.XLOOKUP(I31,'Services and Fees'!A$3:A$51,'Services and Fees'!AN$3:AN$51),2))</f>
        <v/>
      </c>
      <c r="N31" t="str">
        <f t="shared" si="0"/>
        <v/>
      </c>
    </row>
    <row r="32" spans="1:14" x14ac:dyDescent="0.25">
      <c r="A32" t="str">
        <f>IF(I32="","",_xlfn.XLOOKUP(I32,'Xero Invoice Export'!O32:O81,'Xero Invoice Export'!K32:K81))</f>
        <v/>
      </c>
      <c r="B32" t="str">
        <f>IF(I32="","",_xlfn.XLOOKUP(I32,'Xero Invoice Export'!O32:O81,'Xero Invoice Export'!A32:A81))</f>
        <v/>
      </c>
      <c r="C32" s="65" t="str">
        <f>IF(I32="","",_xlfn.XLOOKUP(I32,'Xero Invoice Export'!O32:O81,'Xero Invoice Export'!L32:L81))</f>
        <v/>
      </c>
      <c r="D32" s="65" t="str">
        <f>IF(I32="","",_xlfn.XLOOKUP(I32,'Xero Invoice Export'!O32:O81,'Xero Invoice Export'!M32:M81))</f>
        <v/>
      </c>
      <c r="H32" t="str">
        <f>IF('Xero Invoice Export'!O32&lt;&gt;"","Service Fee","")</f>
        <v/>
      </c>
      <c r="I32" t="str">
        <f>IF('Xero Invoice Export'!O32&lt;&gt;"",'Xero Invoice Export'!O32,"")</f>
        <v/>
      </c>
      <c r="L32" s="74" t="str">
        <f>IF(I32="","",ROUND(_xlfn.XLOOKUP(I32,'Services and Fees'!A$3:A$51,'Services and Fees'!AM$3:AM$51),2))</f>
        <v/>
      </c>
      <c r="M32" s="74" t="str">
        <f>IF(I32="","",ROUND(_xlfn.XLOOKUP(I32,'Services and Fees'!A$3:A$51,'Services and Fees'!AN$3:AN$51),2))</f>
        <v/>
      </c>
      <c r="N32" t="str">
        <f t="shared" si="0"/>
        <v/>
      </c>
    </row>
    <row r="33" spans="1:14" x14ac:dyDescent="0.25">
      <c r="A33" t="str">
        <f>IF(I33="","",_xlfn.XLOOKUP(I33,'Xero Invoice Export'!O33:O82,'Xero Invoice Export'!K33:K82))</f>
        <v/>
      </c>
      <c r="B33" t="str">
        <f>IF(I33="","",_xlfn.XLOOKUP(I33,'Xero Invoice Export'!O33:O82,'Xero Invoice Export'!A33:A82))</f>
        <v/>
      </c>
      <c r="C33" s="65" t="str">
        <f>IF(I33="","",_xlfn.XLOOKUP(I33,'Xero Invoice Export'!O33:O82,'Xero Invoice Export'!L33:L82))</f>
        <v/>
      </c>
      <c r="D33" s="65" t="str">
        <f>IF(I33="","",_xlfn.XLOOKUP(I33,'Xero Invoice Export'!O33:O82,'Xero Invoice Export'!M33:M82))</f>
        <v/>
      </c>
      <c r="H33" t="str">
        <f>IF('Xero Invoice Export'!O33&lt;&gt;"","Service Fee","")</f>
        <v/>
      </c>
      <c r="I33" t="str">
        <f>IF('Xero Invoice Export'!O33&lt;&gt;"",'Xero Invoice Export'!O33,"")</f>
        <v/>
      </c>
      <c r="L33" s="74" t="str">
        <f>IF(I33="","",ROUND(_xlfn.XLOOKUP(I33,'Services and Fees'!A$3:A$51,'Services and Fees'!AM$3:AM$51),2))</f>
        <v/>
      </c>
      <c r="M33" s="74" t="str">
        <f>IF(I33="","",ROUND(_xlfn.XLOOKUP(I33,'Services and Fees'!A$3:A$51,'Services and Fees'!AN$3:AN$51),2))</f>
        <v/>
      </c>
      <c r="N33" t="str">
        <f t="shared" si="0"/>
        <v/>
      </c>
    </row>
    <row r="34" spans="1:14" x14ac:dyDescent="0.25">
      <c r="A34" t="str">
        <f>IF(I34="","",_xlfn.XLOOKUP(I34,'Xero Invoice Export'!O34:O83,'Xero Invoice Export'!K34:K83))</f>
        <v/>
      </c>
      <c r="B34" t="str">
        <f>IF(I34="","",_xlfn.XLOOKUP(I34,'Xero Invoice Export'!O34:O83,'Xero Invoice Export'!A34:A83))</f>
        <v/>
      </c>
      <c r="C34" s="65" t="str">
        <f>IF(I34="","",_xlfn.XLOOKUP(I34,'Xero Invoice Export'!O34:O83,'Xero Invoice Export'!L34:L83))</f>
        <v/>
      </c>
      <c r="D34" s="65" t="str">
        <f>IF(I34="","",_xlfn.XLOOKUP(I34,'Xero Invoice Export'!O34:O83,'Xero Invoice Export'!M34:M83))</f>
        <v/>
      </c>
      <c r="H34" t="str">
        <f>IF('Xero Invoice Export'!O34&lt;&gt;"","Service Fee","")</f>
        <v/>
      </c>
      <c r="I34" t="str">
        <f>IF('Xero Invoice Export'!O34&lt;&gt;"",'Xero Invoice Export'!O34,"")</f>
        <v/>
      </c>
      <c r="L34" s="74" t="str">
        <f>IF(I34="","",ROUND(_xlfn.XLOOKUP(I34,'Services and Fees'!A$3:A$51,'Services and Fees'!AM$3:AM$51),2))</f>
        <v/>
      </c>
      <c r="M34" s="74" t="str">
        <f>IF(I34="","",ROUND(_xlfn.XLOOKUP(I34,'Services and Fees'!A$3:A$51,'Services and Fees'!AN$3:AN$51),2))</f>
        <v/>
      </c>
      <c r="N34" t="str">
        <f t="shared" si="0"/>
        <v/>
      </c>
    </row>
    <row r="35" spans="1:14" x14ac:dyDescent="0.25">
      <c r="A35" t="str">
        <f>IF(I35="","",_xlfn.XLOOKUP(I35,'Xero Invoice Export'!O35:O84,'Xero Invoice Export'!K35:K84))</f>
        <v/>
      </c>
      <c r="B35" t="str">
        <f>IF(I35="","",_xlfn.XLOOKUP(I35,'Xero Invoice Export'!O35:O84,'Xero Invoice Export'!A35:A84))</f>
        <v/>
      </c>
      <c r="C35" s="65" t="str">
        <f>IF(I35="","",_xlfn.XLOOKUP(I35,'Xero Invoice Export'!O35:O84,'Xero Invoice Export'!L35:L84))</f>
        <v/>
      </c>
      <c r="D35" s="65" t="str">
        <f>IF(I35="","",_xlfn.XLOOKUP(I35,'Xero Invoice Export'!O35:O84,'Xero Invoice Export'!M35:M84))</f>
        <v/>
      </c>
      <c r="H35" t="str">
        <f>IF('Xero Invoice Export'!O35&lt;&gt;"","Service Fee","")</f>
        <v/>
      </c>
      <c r="I35" t="str">
        <f>IF('Xero Invoice Export'!O35&lt;&gt;"",'Xero Invoice Export'!O35,"")</f>
        <v/>
      </c>
      <c r="L35" s="74" t="str">
        <f>IF(I35="","",ROUND(_xlfn.XLOOKUP(I35,'Services and Fees'!A$3:A$51,'Services and Fees'!AM$3:AM$51),2))</f>
        <v/>
      </c>
      <c r="M35" s="74" t="str">
        <f>IF(I35="","",ROUND(_xlfn.XLOOKUP(I35,'Services and Fees'!A$3:A$51,'Services and Fees'!AN$3:AN$51),2))</f>
        <v/>
      </c>
      <c r="N35" t="str">
        <f t="shared" si="0"/>
        <v/>
      </c>
    </row>
    <row r="36" spans="1:14" x14ac:dyDescent="0.25">
      <c r="A36" t="str">
        <f>IF(I36="","",_xlfn.XLOOKUP(I36,'Xero Invoice Export'!O36:O85,'Xero Invoice Export'!K36:K85))</f>
        <v/>
      </c>
      <c r="B36" t="str">
        <f>IF(I36="","",_xlfn.XLOOKUP(I36,'Xero Invoice Export'!O36:O85,'Xero Invoice Export'!A36:A85))</f>
        <v/>
      </c>
      <c r="C36" s="65" t="str">
        <f>IF(I36="","",_xlfn.XLOOKUP(I36,'Xero Invoice Export'!O36:O85,'Xero Invoice Export'!L36:L85))</f>
        <v/>
      </c>
      <c r="D36" s="65" t="str">
        <f>IF(I36="","",_xlfn.XLOOKUP(I36,'Xero Invoice Export'!O36:O85,'Xero Invoice Export'!M36:M85))</f>
        <v/>
      </c>
      <c r="H36" t="str">
        <f>IF('Xero Invoice Export'!O36&lt;&gt;"","Service Fee","")</f>
        <v/>
      </c>
      <c r="I36" t="str">
        <f>IF('Xero Invoice Export'!O36&lt;&gt;"",'Xero Invoice Export'!O36,"")</f>
        <v/>
      </c>
      <c r="L36" s="74" t="str">
        <f>IF(I36="","",ROUND(_xlfn.XLOOKUP(I36,'Services and Fees'!A$3:A$51,'Services and Fees'!AM$3:AM$51),2))</f>
        <v/>
      </c>
      <c r="M36" s="74" t="str">
        <f>IF(I36="","",ROUND(_xlfn.XLOOKUP(I36,'Services and Fees'!A$3:A$51,'Services and Fees'!AN$3:AN$51),2))</f>
        <v/>
      </c>
      <c r="N36" t="str">
        <f t="shared" si="0"/>
        <v/>
      </c>
    </row>
    <row r="37" spans="1:14" x14ac:dyDescent="0.25">
      <c r="A37" t="str">
        <f>IF(I37="","",_xlfn.XLOOKUP(I37,'Xero Invoice Export'!O37:O86,'Xero Invoice Export'!K37:K86))</f>
        <v/>
      </c>
      <c r="B37" t="str">
        <f>IF(I37="","",_xlfn.XLOOKUP(I37,'Xero Invoice Export'!O37:O86,'Xero Invoice Export'!A37:A86))</f>
        <v/>
      </c>
      <c r="C37" s="65" t="str">
        <f>IF(I37="","",_xlfn.XLOOKUP(I37,'Xero Invoice Export'!O37:O86,'Xero Invoice Export'!L37:L86))</f>
        <v/>
      </c>
      <c r="D37" s="65" t="str">
        <f>IF(I37="","",_xlfn.XLOOKUP(I37,'Xero Invoice Export'!O37:O86,'Xero Invoice Export'!M37:M86))</f>
        <v/>
      </c>
      <c r="H37" t="str">
        <f>IF('Xero Invoice Export'!O37&lt;&gt;"","Service Fee","")</f>
        <v/>
      </c>
      <c r="I37" t="str">
        <f>IF('Xero Invoice Export'!O37&lt;&gt;"",'Xero Invoice Export'!O37,"")</f>
        <v/>
      </c>
      <c r="L37" s="74" t="str">
        <f>IF(I37="","",ROUND(_xlfn.XLOOKUP(I37,'Services and Fees'!A$3:A$51,'Services and Fees'!AM$3:AM$51),2))</f>
        <v/>
      </c>
      <c r="M37" s="74" t="str">
        <f>IF(I37="","",ROUND(_xlfn.XLOOKUP(I37,'Services and Fees'!A$3:A$51,'Services and Fees'!AN$3:AN$51),2))</f>
        <v/>
      </c>
      <c r="N37" t="str">
        <f t="shared" si="0"/>
        <v/>
      </c>
    </row>
    <row r="38" spans="1:14" x14ac:dyDescent="0.25">
      <c r="A38" t="str">
        <f>IF(I38="","",_xlfn.XLOOKUP(I38,'Xero Invoice Export'!O38:O87,'Xero Invoice Export'!K38:K87))</f>
        <v/>
      </c>
      <c r="B38" t="str">
        <f>IF(I38="","",_xlfn.XLOOKUP(I38,'Xero Invoice Export'!O38:O87,'Xero Invoice Export'!A38:A87))</f>
        <v/>
      </c>
      <c r="C38" s="65" t="str">
        <f>IF(I38="","",_xlfn.XLOOKUP(I38,'Xero Invoice Export'!O38:O87,'Xero Invoice Export'!L38:L87))</f>
        <v/>
      </c>
      <c r="D38" s="65" t="str">
        <f>IF(I38="","",_xlfn.XLOOKUP(I38,'Xero Invoice Export'!O38:O87,'Xero Invoice Export'!M38:M87))</f>
        <v/>
      </c>
      <c r="H38" t="str">
        <f>IF('Xero Invoice Export'!O38&lt;&gt;"","Service Fee","")</f>
        <v/>
      </c>
      <c r="I38" t="str">
        <f>IF('Xero Invoice Export'!O38&lt;&gt;"",'Xero Invoice Export'!O38,"")</f>
        <v/>
      </c>
      <c r="L38" s="74" t="str">
        <f>IF(I38="","",ROUND(_xlfn.XLOOKUP(I38,'Services and Fees'!A$3:A$51,'Services and Fees'!AM$3:AM$51),2))</f>
        <v/>
      </c>
      <c r="M38" s="74" t="str">
        <f>IF(I38="","",ROUND(_xlfn.XLOOKUP(I38,'Services and Fees'!A$3:A$51,'Services and Fees'!AN$3:AN$51),2))</f>
        <v/>
      </c>
      <c r="N38" t="str">
        <f t="shared" si="0"/>
        <v/>
      </c>
    </row>
    <row r="39" spans="1:14" x14ac:dyDescent="0.25">
      <c r="A39" t="str">
        <f>IF(I39="","",_xlfn.XLOOKUP(I39,'Xero Invoice Export'!O39:O88,'Xero Invoice Export'!K39:K88))</f>
        <v/>
      </c>
      <c r="B39" t="str">
        <f>IF(I39="","",_xlfn.XLOOKUP(I39,'Xero Invoice Export'!O39:O88,'Xero Invoice Export'!A39:A88))</f>
        <v/>
      </c>
      <c r="C39" s="65" t="str">
        <f>IF(I39="","",_xlfn.XLOOKUP(I39,'Xero Invoice Export'!O39:O88,'Xero Invoice Export'!L39:L88))</f>
        <v/>
      </c>
      <c r="D39" s="65" t="str">
        <f>IF(I39="","",_xlfn.XLOOKUP(I39,'Xero Invoice Export'!O39:O88,'Xero Invoice Export'!M39:M88))</f>
        <v/>
      </c>
      <c r="H39" t="str">
        <f>IF('Xero Invoice Export'!O39&lt;&gt;"","Service Fee","")</f>
        <v/>
      </c>
      <c r="I39" t="str">
        <f>IF('Xero Invoice Export'!O39&lt;&gt;"",'Xero Invoice Export'!O39,"")</f>
        <v/>
      </c>
      <c r="L39" s="74" t="str">
        <f>IF(I39="","",ROUND(_xlfn.XLOOKUP(I39,'Services and Fees'!A$3:A$51,'Services and Fees'!AM$3:AM$51),2))</f>
        <v/>
      </c>
      <c r="M39" s="74" t="str">
        <f>IF(I39="","",ROUND(_xlfn.XLOOKUP(I39,'Services and Fees'!A$3:A$51,'Services and Fees'!AN$3:AN$51),2))</f>
        <v/>
      </c>
      <c r="N39" t="str">
        <f t="shared" si="0"/>
        <v/>
      </c>
    </row>
    <row r="40" spans="1:14" x14ac:dyDescent="0.25">
      <c r="A40" t="str">
        <f>IF(I40="","",_xlfn.XLOOKUP(I40,'Xero Invoice Export'!O40:O89,'Xero Invoice Export'!K40:K89))</f>
        <v/>
      </c>
      <c r="B40" t="str">
        <f>IF(I40="","",_xlfn.XLOOKUP(I40,'Xero Invoice Export'!O40:O89,'Xero Invoice Export'!A40:A89))</f>
        <v/>
      </c>
      <c r="C40" s="65" t="str">
        <f>IF(I40="","",_xlfn.XLOOKUP(I40,'Xero Invoice Export'!O40:O89,'Xero Invoice Export'!L40:L89))</f>
        <v/>
      </c>
      <c r="D40" s="65" t="str">
        <f>IF(I40="","",_xlfn.XLOOKUP(I40,'Xero Invoice Export'!O40:O89,'Xero Invoice Export'!M40:M89))</f>
        <v/>
      </c>
      <c r="H40" t="str">
        <f>IF('Xero Invoice Export'!O40&lt;&gt;"","Service Fee","")</f>
        <v/>
      </c>
      <c r="I40" t="str">
        <f>IF('Xero Invoice Export'!O40&lt;&gt;"",'Xero Invoice Export'!O40,"")</f>
        <v/>
      </c>
      <c r="L40" s="74" t="str">
        <f>IF(I40="","",ROUND(_xlfn.XLOOKUP(I40,'Services and Fees'!A$3:A$51,'Services and Fees'!AM$3:AM$51),2))</f>
        <v/>
      </c>
      <c r="M40" s="74" t="str">
        <f>IF(I40="","",ROUND(_xlfn.XLOOKUP(I40,'Services and Fees'!A$3:A$51,'Services and Fees'!AN$3:AN$51),2))</f>
        <v/>
      </c>
      <c r="N40" t="str">
        <f t="shared" si="0"/>
        <v/>
      </c>
    </row>
    <row r="41" spans="1:14" x14ac:dyDescent="0.25">
      <c r="A41" t="str">
        <f>IF(I41="","",_xlfn.XLOOKUP(I41,'Xero Invoice Export'!O41:O90,'Xero Invoice Export'!K41:K90))</f>
        <v/>
      </c>
      <c r="B41" t="str">
        <f>IF(I41="","",_xlfn.XLOOKUP(I41,'Xero Invoice Export'!O41:O90,'Xero Invoice Export'!A41:A90))</f>
        <v/>
      </c>
      <c r="C41" s="65" t="str">
        <f>IF(I41="","",_xlfn.XLOOKUP(I41,'Xero Invoice Export'!O41:O90,'Xero Invoice Export'!L41:L90))</f>
        <v/>
      </c>
      <c r="D41" s="65" t="str">
        <f>IF(I41="","",_xlfn.XLOOKUP(I41,'Xero Invoice Export'!O41:O90,'Xero Invoice Export'!M41:M90))</f>
        <v/>
      </c>
      <c r="H41" t="str">
        <f>IF('Xero Invoice Export'!O41&lt;&gt;"","Service Fee","")</f>
        <v/>
      </c>
      <c r="I41" t="str">
        <f>IF('Xero Invoice Export'!O41&lt;&gt;"",'Xero Invoice Export'!O41,"")</f>
        <v/>
      </c>
      <c r="L41" s="74" t="str">
        <f>IF(I41="","",ROUND(_xlfn.XLOOKUP(I41,'Services and Fees'!A$3:A$51,'Services and Fees'!AM$3:AM$51),2))</f>
        <v/>
      </c>
      <c r="M41" s="74" t="str">
        <f>IF(I41="","",ROUND(_xlfn.XLOOKUP(I41,'Services and Fees'!A$3:A$51,'Services and Fees'!AN$3:AN$51),2))</f>
        <v/>
      </c>
      <c r="N41" t="str">
        <f t="shared" si="0"/>
        <v/>
      </c>
    </row>
    <row r="42" spans="1:14" x14ac:dyDescent="0.25">
      <c r="A42" t="str">
        <f>IF(I42="","",_xlfn.XLOOKUP(I42,'Xero Invoice Export'!O42:O91,'Xero Invoice Export'!K42:K91))</f>
        <v/>
      </c>
      <c r="B42" t="str">
        <f>IF(I42="","",_xlfn.XLOOKUP(I42,'Xero Invoice Export'!O42:O91,'Xero Invoice Export'!A42:A91))</f>
        <v/>
      </c>
      <c r="C42" s="65" t="str">
        <f>IF(I42="","",_xlfn.XLOOKUP(I42,'Xero Invoice Export'!O42:O91,'Xero Invoice Export'!L42:L91))</f>
        <v/>
      </c>
      <c r="D42" s="65" t="str">
        <f>IF(I42="","",_xlfn.XLOOKUP(I42,'Xero Invoice Export'!O42:O91,'Xero Invoice Export'!M42:M91))</f>
        <v/>
      </c>
      <c r="H42" t="str">
        <f>IF('Xero Invoice Export'!O42&lt;&gt;"","Service Fee","")</f>
        <v/>
      </c>
      <c r="I42" t="str">
        <f>IF('Xero Invoice Export'!O42&lt;&gt;"",'Xero Invoice Export'!O42,"")</f>
        <v/>
      </c>
      <c r="L42" s="74" t="str">
        <f>IF(I42="","",ROUND(_xlfn.XLOOKUP(I42,'Services and Fees'!A$3:A$51,'Services and Fees'!AM$3:AM$51),2))</f>
        <v/>
      </c>
      <c r="M42" s="74" t="str">
        <f>IF(I42="","",ROUND(_xlfn.XLOOKUP(I42,'Services and Fees'!A$3:A$51,'Services and Fees'!AN$3:AN$51),2))</f>
        <v/>
      </c>
      <c r="N42" t="str">
        <f t="shared" si="0"/>
        <v/>
      </c>
    </row>
    <row r="43" spans="1:14" x14ac:dyDescent="0.25">
      <c r="A43" t="str">
        <f>IF(I43="","",_xlfn.XLOOKUP(I43,'Xero Invoice Export'!O43:O92,'Xero Invoice Export'!K43:K92))</f>
        <v/>
      </c>
      <c r="B43" t="str">
        <f>IF(I43="","",_xlfn.XLOOKUP(I43,'Xero Invoice Export'!O43:O92,'Xero Invoice Export'!A43:A92))</f>
        <v/>
      </c>
      <c r="C43" s="65" t="str">
        <f>IF(I43="","",_xlfn.XLOOKUP(I43,'Xero Invoice Export'!O43:O92,'Xero Invoice Export'!L43:L92))</f>
        <v/>
      </c>
      <c r="D43" s="65" t="str">
        <f>IF(I43="","",_xlfn.XLOOKUP(I43,'Xero Invoice Export'!O43:O92,'Xero Invoice Export'!M43:M92))</f>
        <v/>
      </c>
      <c r="H43" t="str">
        <f>IF('Xero Invoice Export'!O43&lt;&gt;"","Service Fee","")</f>
        <v/>
      </c>
      <c r="I43" t="str">
        <f>IF('Xero Invoice Export'!O43&lt;&gt;"",'Xero Invoice Export'!O43,"")</f>
        <v/>
      </c>
      <c r="L43" s="74" t="str">
        <f>IF(I43="","",ROUND(_xlfn.XLOOKUP(I43,'Services and Fees'!A$3:A$51,'Services and Fees'!AM$3:AM$51),2))</f>
        <v/>
      </c>
      <c r="M43" s="74" t="str">
        <f>IF(I43="","",ROUND(_xlfn.XLOOKUP(I43,'Services and Fees'!A$3:A$51,'Services and Fees'!AN$3:AN$51),2))</f>
        <v/>
      </c>
      <c r="N43" t="str">
        <f t="shared" si="0"/>
        <v/>
      </c>
    </row>
    <row r="44" spans="1:14" x14ac:dyDescent="0.25">
      <c r="A44" t="str">
        <f>IF(I44="","",_xlfn.XLOOKUP(I44,'Xero Invoice Export'!O44:O93,'Xero Invoice Export'!K44:K93))</f>
        <v/>
      </c>
      <c r="B44" t="str">
        <f>IF(I44="","",_xlfn.XLOOKUP(I44,'Xero Invoice Export'!O44:O93,'Xero Invoice Export'!A44:A93))</f>
        <v/>
      </c>
      <c r="C44" s="65" t="str">
        <f>IF(I44="","",_xlfn.XLOOKUP(I44,'Xero Invoice Export'!O44:O93,'Xero Invoice Export'!L44:L93))</f>
        <v/>
      </c>
      <c r="D44" s="65" t="str">
        <f>IF(I44="","",_xlfn.XLOOKUP(I44,'Xero Invoice Export'!O44:O93,'Xero Invoice Export'!M44:M93))</f>
        <v/>
      </c>
      <c r="H44" t="str">
        <f>IF('Xero Invoice Export'!O44&lt;&gt;"","Service Fee","")</f>
        <v/>
      </c>
      <c r="I44" t="str">
        <f>IF('Xero Invoice Export'!O44&lt;&gt;"",'Xero Invoice Export'!O44,"")</f>
        <v/>
      </c>
      <c r="L44" s="74" t="str">
        <f>IF(I44="","",ROUND(_xlfn.XLOOKUP(I44,'Services and Fees'!A$3:A$51,'Services and Fees'!AM$3:AM$51),2))</f>
        <v/>
      </c>
      <c r="M44" s="74" t="str">
        <f>IF(I44="","",ROUND(_xlfn.XLOOKUP(I44,'Services and Fees'!A$3:A$51,'Services and Fees'!AN$3:AN$51),2))</f>
        <v/>
      </c>
      <c r="N44" t="str">
        <f t="shared" si="0"/>
        <v/>
      </c>
    </row>
    <row r="45" spans="1:14" x14ac:dyDescent="0.25">
      <c r="A45" t="str">
        <f>IF(I45="","",_xlfn.XLOOKUP(I45,'Xero Invoice Export'!O45:O94,'Xero Invoice Export'!K45:K94))</f>
        <v/>
      </c>
      <c r="B45" t="str">
        <f>IF(I45="","",_xlfn.XLOOKUP(I45,'Xero Invoice Export'!O45:O94,'Xero Invoice Export'!A45:A94))</f>
        <v/>
      </c>
      <c r="C45" s="65" t="str">
        <f>IF(I45="","",_xlfn.XLOOKUP(I45,'Xero Invoice Export'!O45:O94,'Xero Invoice Export'!L45:L94))</f>
        <v/>
      </c>
      <c r="D45" s="65" t="str">
        <f>IF(I45="","",_xlfn.XLOOKUP(I45,'Xero Invoice Export'!O45:O94,'Xero Invoice Export'!M45:M94))</f>
        <v/>
      </c>
      <c r="H45" t="str">
        <f>IF('Xero Invoice Export'!O45&lt;&gt;"","Service Fee","")</f>
        <v/>
      </c>
      <c r="I45" t="str">
        <f>IF('Xero Invoice Export'!O45&lt;&gt;"",'Xero Invoice Export'!O45,"")</f>
        <v/>
      </c>
      <c r="L45" s="74" t="str">
        <f>IF(I45="","",ROUND(_xlfn.XLOOKUP(I45,'Services and Fees'!A$3:A$51,'Services and Fees'!AM$3:AM$51),2))</f>
        <v/>
      </c>
      <c r="M45" s="74" t="str">
        <f>IF(I45="","",ROUND(_xlfn.XLOOKUP(I45,'Services and Fees'!A$3:A$51,'Services and Fees'!AN$3:AN$51),2))</f>
        <v/>
      </c>
      <c r="N45" t="str">
        <f t="shared" si="0"/>
        <v/>
      </c>
    </row>
    <row r="46" spans="1:14" x14ac:dyDescent="0.25">
      <c r="A46" t="str">
        <f>IF(I46="","",_xlfn.XLOOKUP(I46,'Xero Invoice Export'!O46:O95,'Xero Invoice Export'!K46:K95))</f>
        <v/>
      </c>
      <c r="B46" t="str">
        <f>IF(I46="","",_xlfn.XLOOKUP(I46,'Xero Invoice Export'!O46:O95,'Xero Invoice Export'!A46:A95))</f>
        <v/>
      </c>
      <c r="C46" s="65" t="str">
        <f>IF(I46="","",_xlfn.XLOOKUP(I46,'Xero Invoice Export'!O46:O95,'Xero Invoice Export'!L46:L95))</f>
        <v/>
      </c>
      <c r="D46" s="65" t="str">
        <f>IF(I46="","",_xlfn.XLOOKUP(I46,'Xero Invoice Export'!O46:O95,'Xero Invoice Export'!M46:M95))</f>
        <v/>
      </c>
      <c r="H46" t="str">
        <f>IF('Xero Invoice Export'!O46&lt;&gt;"","Service Fee","")</f>
        <v/>
      </c>
      <c r="I46" t="str">
        <f>IF('Xero Invoice Export'!O46&lt;&gt;"",'Xero Invoice Export'!O46,"")</f>
        <v/>
      </c>
      <c r="L46" s="74" t="str">
        <f>IF(I46="","",ROUND(_xlfn.XLOOKUP(I46,'Services and Fees'!A$3:A$51,'Services and Fees'!AM$3:AM$51),2))</f>
        <v/>
      </c>
      <c r="M46" s="74" t="str">
        <f>IF(I46="","",ROUND(_xlfn.XLOOKUP(I46,'Services and Fees'!A$3:A$51,'Services and Fees'!AN$3:AN$51),2))</f>
        <v/>
      </c>
      <c r="N46" t="str">
        <f t="shared" si="0"/>
        <v/>
      </c>
    </row>
    <row r="47" spans="1:14" x14ac:dyDescent="0.25">
      <c r="A47" t="str">
        <f>IF(I47="","",_xlfn.XLOOKUP(I47,'Xero Invoice Export'!O47:O96,'Xero Invoice Export'!K47:K96))</f>
        <v/>
      </c>
      <c r="B47" t="str">
        <f>IF(I47="","",_xlfn.XLOOKUP(I47,'Xero Invoice Export'!O47:O96,'Xero Invoice Export'!A47:A96))</f>
        <v/>
      </c>
      <c r="C47" s="65" t="str">
        <f>IF(I47="","",_xlfn.XLOOKUP(I47,'Xero Invoice Export'!O47:O96,'Xero Invoice Export'!L47:L96))</f>
        <v/>
      </c>
      <c r="D47" s="65" t="str">
        <f>IF(I47="","",_xlfn.XLOOKUP(I47,'Xero Invoice Export'!O47:O96,'Xero Invoice Export'!M47:M96))</f>
        <v/>
      </c>
      <c r="H47" t="str">
        <f>IF('Xero Invoice Export'!O47&lt;&gt;"","Service Fee","")</f>
        <v/>
      </c>
      <c r="I47" t="str">
        <f>IF('Xero Invoice Export'!O47&lt;&gt;"",'Xero Invoice Export'!O47,"")</f>
        <v/>
      </c>
      <c r="L47" s="74" t="str">
        <f>IF(I47="","",ROUND(_xlfn.XLOOKUP(I47,'Services and Fees'!A$3:A$51,'Services and Fees'!AM$3:AM$51),2))</f>
        <v/>
      </c>
      <c r="M47" s="74" t="str">
        <f>IF(I47="","",ROUND(_xlfn.XLOOKUP(I47,'Services and Fees'!A$3:A$51,'Services and Fees'!AN$3:AN$51),2))</f>
        <v/>
      </c>
      <c r="N47" t="str">
        <f t="shared" si="0"/>
        <v/>
      </c>
    </row>
    <row r="48" spans="1:14" x14ac:dyDescent="0.25">
      <c r="A48" t="str">
        <f>IF(I48="","",_xlfn.XLOOKUP(I48,'Xero Invoice Export'!O48:O97,'Xero Invoice Export'!K48:K97))</f>
        <v/>
      </c>
      <c r="B48" t="str">
        <f>IF(I48="","",_xlfn.XLOOKUP(I48,'Xero Invoice Export'!O48:O97,'Xero Invoice Export'!A48:A97))</f>
        <v/>
      </c>
      <c r="C48" s="65" t="str">
        <f>IF(I48="","",_xlfn.XLOOKUP(I48,'Xero Invoice Export'!O48:O97,'Xero Invoice Export'!L48:L97))</f>
        <v/>
      </c>
      <c r="D48" s="65" t="str">
        <f>IF(I48="","",_xlfn.XLOOKUP(I48,'Xero Invoice Export'!O48:O97,'Xero Invoice Export'!M48:M97))</f>
        <v/>
      </c>
      <c r="H48" t="str">
        <f>IF('Xero Invoice Export'!O48&lt;&gt;"","Service Fee","")</f>
        <v/>
      </c>
      <c r="I48" t="str">
        <f>IF('Xero Invoice Export'!O48&lt;&gt;"",'Xero Invoice Export'!O48,"")</f>
        <v/>
      </c>
      <c r="L48" s="74" t="str">
        <f>IF(I48="","",ROUND(_xlfn.XLOOKUP(I48,'Services and Fees'!A$3:A$51,'Services and Fees'!AM$3:AM$51),2))</f>
        <v/>
      </c>
      <c r="M48" s="74" t="str">
        <f>IF(I48="","",ROUND(_xlfn.XLOOKUP(I48,'Services and Fees'!A$3:A$51,'Services and Fees'!AN$3:AN$51),2))</f>
        <v/>
      </c>
      <c r="N48" t="str">
        <f t="shared" si="0"/>
        <v/>
      </c>
    </row>
    <row r="49" spans="1:14" x14ac:dyDescent="0.25">
      <c r="A49" t="str">
        <f>IF(I49="","",_xlfn.XLOOKUP(I49,'Xero Invoice Export'!O49:O98,'Xero Invoice Export'!K49:K98))</f>
        <v/>
      </c>
      <c r="B49" t="str">
        <f>IF(I49="","",_xlfn.XLOOKUP(I49,'Xero Invoice Export'!O49:O98,'Xero Invoice Export'!A49:A98))</f>
        <v/>
      </c>
      <c r="C49" s="65" t="str">
        <f>IF(I49="","",_xlfn.XLOOKUP(I49,'Xero Invoice Export'!O49:O98,'Xero Invoice Export'!L49:L98))</f>
        <v/>
      </c>
      <c r="D49" s="65" t="str">
        <f>IF(I49="","",_xlfn.XLOOKUP(I49,'Xero Invoice Export'!O49:O98,'Xero Invoice Export'!M49:M98))</f>
        <v/>
      </c>
      <c r="H49" t="str">
        <f>IF('Xero Invoice Export'!O49&lt;&gt;"","Service Fee","")</f>
        <v/>
      </c>
      <c r="I49" t="str">
        <f>IF('Xero Invoice Export'!O49&lt;&gt;"",'Xero Invoice Export'!O49,"")</f>
        <v/>
      </c>
      <c r="L49" s="74" t="str">
        <f>IF(I49="","",ROUND(_xlfn.XLOOKUP(I49,'Services and Fees'!A$3:A$51,'Services and Fees'!AM$3:AM$51),2))</f>
        <v/>
      </c>
      <c r="M49" s="74" t="str">
        <f>IF(I49="","",ROUND(_xlfn.XLOOKUP(I49,'Services and Fees'!A$3:A$51,'Services and Fees'!AN$3:AN$51),2))</f>
        <v/>
      </c>
      <c r="N49" t="str">
        <f t="shared" si="0"/>
        <v/>
      </c>
    </row>
    <row r="50" spans="1:14" x14ac:dyDescent="0.25">
      <c r="A50" t="str">
        <f>IF(I50="","",_xlfn.XLOOKUP(I50,'Xero Invoice Export'!O50:O99,'Xero Invoice Export'!K50:K99))</f>
        <v/>
      </c>
      <c r="B50" t="str">
        <f>IF(I50="","",_xlfn.XLOOKUP(I50,'Xero Invoice Export'!O50:O99,'Xero Invoice Export'!A50:A99))</f>
        <v/>
      </c>
      <c r="C50" s="65" t="str">
        <f>IF(I50="","",_xlfn.XLOOKUP(I50,'Xero Invoice Export'!O50:O99,'Xero Invoice Export'!L50:L99))</f>
        <v/>
      </c>
      <c r="D50" s="65" t="str">
        <f>IF(I50="","",_xlfn.XLOOKUP(I50,'Xero Invoice Export'!O50:O99,'Xero Invoice Export'!M50:M99))</f>
        <v/>
      </c>
      <c r="H50" t="str">
        <f>IF('Xero Invoice Export'!O50&lt;&gt;"","Service Fee","")</f>
        <v/>
      </c>
      <c r="I50" t="str">
        <f>IF('Xero Invoice Export'!O50&lt;&gt;"",'Xero Invoice Export'!O50,"")</f>
        <v/>
      </c>
      <c r="L50" s="74" t="str">
        <f>IF(I50="","",ROUND(_xlfn.XLOOKUP(I50,'Services and Fees'!A$3:A$51,'Services and Fees'!AM$3:AM$51),2))</f>
        <v/>
      </c>
      <c r="M50" s="74" t="str">
        <f>IF(I50="","",ROUND(_xlfn.XLOOKUP(I50,'Services and Fees'!A$3:A$51,'Services and Fees'!AN$3:AN$51),2))</f>
        <v/>
      </c>
      <c r="N50" t="str">
        <f t="shared" si="0"/>
        <v/>
      </c>
    </row>
    <row r="51" spans="1:14" x14ac:dyDescent="0.25">
      <c r="A51" t="str">
        <f>IF(I51="","",_xlfn.XLOOKUP(I51,'Xero Invoice Export'!O51:O100,'Xero Invoice Export'!K51:K100))</f>
        <v/>
      </c>
      <c r="B51" t="str">
        <f>IF(I51="","",_xlfn.XLOOKUP(I51,'Xero Invoice Export'!O51:O100,'Xero Invoice Export'!A51:A100))</f>
        <v/>
      </c>
      <c r="C51" s="65" t="str">
        <f>IF(I51="","",_xlfn.XLOOKUP(I51,'Xero Invoice Export'!O51:O100,'Xero Invoice Export'!L51:L100))</f>
        <v/>
      </c>
      <c r="D51" s="65" t="str">
        <f>IF(I51="","",_xlfn.XLOOKUP(I51,'Xero Invoice Export'!O51:O100,'Xero Invoice Export'!M51:M100))</f>
        <v/>
      </c>
      <c r="H51" t="str">
        <f>IF('Xero Invoice Export'!O51&lt;&gt;"","Service Fee","")</f>
        <v/>
      </c>
      <c r="I51" t="str">
        <f>IF('Xero Invoice Export'!O51&lt;&gt;"",'Xero Invoice Export'!O51,"")</f>
        <v/>
      </c>
      <c r="L51" s="74" t="str">
        <f>IF(I51="","",ROUND(_xlfn.XLOOKUP(I51,'Services and Fees'!A$3:A$51,'Services and Fees'!AM$3:AM$51),2))</f>
        <v/>
      </c>
      <c r="M51" s="74" t="str">
        <f>IF(I51="","",ROUND(_xlfn.XLOOKUP(I51,'Services and Fees'!A$3:A$51,'Services and Fees'!AN$3:AN$51),2))</f>
        <v/>
      </c>
      <c r="N51"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379</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97.5</v>
      </c>
    </row>
    <row r="19" spans="2:3" x14ac:dyDescent="0.25">
      <c r="B19" s="45" t="s">
        <v>111</v>
      </c>
      <c r="C19" s="46">
        <f>_xlfn.XLOOKUP(B$14,'Services and Fees'!A$3:A$51,'Services and Fees'!AN$3:AN$51)</f>
        <v>9.75</v>
      </c>
    </row>
    <row r="20" spans="2:3" x14ac:dyDescent="0.25">
      <c r="B20" s="45" t="s">
        <v>142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238</v>
      </c>
      <c r="B2" s="94" t="s">
        <v>226</v>
      </c>
      <c r="C2" s="110" t="s">
        <v>227</v>
      </c>
      <c r="D2" s="110" t="s">
        <v>228</v>
      </c>
      <c r="E2" s="110" t="s">
        <v>229</v>
      </c>
      <c r="F2" s="93" t="s">
        <v>230</v>
      </c>
      <c r="G2" s="93" t="s">
        <v>231</v>
      </c>
      <c r="H2" s="89"/>
      <c r="I2" s="121" t="s">
        <v>253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233</v>
      </c>
      <c r="J3" s="98">
        <v>721</v>
      </c>
      <c r="K3" s="98">
        <v>723</v>
      </c>
      <c r="L3" s="98">
        <v>732</v>
      </c>
      <c r="M3" s="99" t="s">
        <v>232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240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243</v>
      </c>
      <c r="B1" s="113" t="s">
        <v>245</v>
      </c>
      <c r="C1" s="114" t="s">
        <v>244</v>
      </c>
      <c r="D1" s="113" t="s">
        <v>247</v>
      </c>
      <c r="E1" s="113" t="s">
        <v>248</v>
      </c>
      <c r="F1" s="119"/>
      <c r="G1" s="118" t="s">
        <v>249</v>
      </c>
      <c r="H1" s="120"/>
      <c r="I1" s="120" t="s">
        <v>252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250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2024-01-05T09:04:03Z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