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YEAR 2016\ANNUAL\"/>
    </mc:Choice>
  </mc:AlternateContent>
  <xr:revisionPtr revIDLastSave="0" documentId="13_ncr:1_{AE3E8EF8-CDAA-45D6-8A44-4871A76DA31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definedNames>
    <definedName name="_xlnm._FilterDatabase" localSheetId="0" hidden="1">'BUILDING PERMIT'!$A$4:$M$144</definedName>
  </definedNames>
  <calcPr calcId="191029"/>
</workbook>
</file>

<file path=xl/calcChain.xml><?xml version="1.0" encoding="utf-8"?>
<calcChain xmlns="http://schemas.openxmlformats.org/spreadsheetml/2006/main">
  <c r="K112" i="3" l="1"/>
  <c r="K92" i="3"/>
  <c r="K93" i="3"/>
  <c r="K94" i="3"/>
  <c r="K95" i="3"/>
  <c r="K96" i="3"/>
  <c r="K97" i="3"/>
  <c r="K98" i="3"/>
  <c r="K99" i="3"/>
  <c r="K100" i="3"/>
  <c r="N105" i="3" s="1"/>
  <c r="K101" i="3"/>
  <c r="K102" i="3"/>
  <c r="K103" i="3"/>
  <c r="K104" i="3"/>
  <c r="K105" i="3"/>
  <c r="K106" i="3"/>
  <c r="K107" i="3"/>
  <c r="K108" i="3"/>
  <c r="K109" i="3"/>
  <c r="K110" i="3"/>
  <c r="O143" i="1"/>
  <c r="O131" i="1"/>
  <c r="O125" i="1"/>
  <c r="K82" i="3"/>
  <c r="K83" i="3"/>
  <c r="K84" i="3"/>
  <c r="K85" i="3"/>
  <c r="K86" i="3"/>
  <c r="N95" i="3" s="1"/>
  <c r="K87" i="3"/>
  <c r="K88" i="3"/>
  <c r="K89" i="3"/>
  <c r="K90" i="3"/>
  <c r="K91" i="3"/>
  <c r="O116" i="1"/>
  <c r="O63" i="1" l="1"/>
  <c r="O113" i="1"/>
  <c r="P107" i="1"/>
  <c r="O101" i="1"/>
  <c r="P94" i="1"/>
  <c r="O89" i="1"/>
  <c r="P84" i="1"/>
  <c r="O79" i="1"/>
  <c r="P78" i="1"/>
  <c r="O72" i="1"/>
  <c r="P69" i="1"/>
  <c r="I144" i="1"/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N85" i="3" s="1"/>
  <c r="K111" i="3"/>
  <c r="K113" i="3"/>
  <c r="K6" i="3"/>
  <c r="N113" i="3" l="1"/>
  <c r="K114" i="3"/>
  <c r="N13" i="3"/>
  <c r="N59" i="3"/>
  <c r="N80" i="3"/>
  <c r="N48" i="3"/>
  <c r="N33" i="3"/>
  <c r="N21" i="3"/>
  <c r="N72" i="3"/>
  <c r="N67" i="3"/>
  <c r="P58" i="1"/>
  <c r="P39" i="1"/>
  <c r="O54" i="1"/>
  <c r="P15" i="1"/>
  <c r="R11" i="1" s="1"/>
  <c r="O27" i="1"/>
  <c r="N116" i="3" l="1"/>
  <c r="O145" i="1"/>
  <c r="T113" i="1"/>
  <c r="I149" i="1"/>
  <c r="I148" i="1" l="1"/>
  <c r="I147" i="1"/>
  <c r="I150" i="1" l="1"/>
  <c r="I119" i="3" l="1"/>
  <c r="I117" i="3"/>
  <c r="I118" i="3"/>
  <c r="I120" i="3" l="1"/>
</calcChain>
</file>

<file path=xl/sharedStrings.xml><?xml version="1.0" encoding="utf-8"?>
<sst xmlns="http://schemas.openxmlformats.org/spreadsheetml/2006/main" count="1769" uniqueCount="1101">
  <si>
    <t>APPLICANTS NAME</t>
  </si>
  <si>
    <t>LOCATION OF CONSTRUCTION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</si>
  <si>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</si>
  <si>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</si>
  <si>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</si>
  <si>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</si>
  <si>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</si>
  <si>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</si>
  <si>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</si>
  <si>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</si>
  <si>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</si>
  <si>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1.</t>
  </si>
  <si>
    <t>RESIDENTIAL</t>
  </si>
  <si>
    <t>2.</t>
  </si>
  <si>
    <t>3.</t>
  </si>
  <si>
    <t>AMOUNT PAID</t>
  </si>
  <si>
    <t>4.</t>
  </si>
  <si>
    <t>5.</t>
  </si>
  <si>
    <t>6.</t>
  </si>
  <si>
    <t>7.</t>
  </si>
  <si>
    <t>COMMERCIAL</t>
  </si>
  <si>
    <t>8.</t>
  </si>
  <si>
    <t>9.</t>
  </si>
  <si>
    <t>10.</t>
  </si>
  <si>
    <t>BRGY. BALAYTIGUE</t>
  </si>
  <si>
    <t>11.</t>
  </si>
  <si>
    <t>12.</t>
  </si>
  <si>
    <t>13.</t>
  </si>
  <si>
    <t>14.</t>
  </si>
  <si>
    <t>15.</t>
  </si>
  <si>
    <t>17.</t>
  </si>
  <si>
    <t>16.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</si>
  <si>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</si>
  <si>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</si>
  <si>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</si>
  <si>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</si>
  <si>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</si>
  <si>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</si>
  <si>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</si>
  <si>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</si>
  <si>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</si>
  <si>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</si>
  <si>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</si>
  <si>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</si>
  <si>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</si>
  <si>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</si>
  <si>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</si>
  <si>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</si>
  <si>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</si>
  <si>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*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</si>
  <si>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</si>
  <si>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</si>
  <si>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</si>
  <si>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</si>
  <si>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</si>
  <si>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</si>
  <si>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</si>
  <si>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</si>
  <si>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</si>
  <si>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</si>
  <si>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</si>
  <si>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</si>
  <si>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</si>
  <si>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</si>
  <si>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</si>
  <si>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</si>
  <si>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</si>
  <si>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</si>
  <si>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</si>
  <si>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</t>
  </si>
  <si>
    <t>55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</si>
  <si>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</si>
  <si>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</si>
  <si>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</si>
  <si>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</si>
  <si>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</si>
  <si>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</si>
  <si>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</si>
  <si>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</si>
  <si>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</si>
  <si>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</si>
  <si>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</si>
  <si>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</si>
  <si>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</si>
  <si>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</si>
  <si>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</si>
  <si>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</si>
  <si>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</si>
  <si>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</si>
  <si>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</si>
  <si>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</si>
  <si>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</si>
  <si>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</si>
  <si>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</si>
  <si>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</si>
  <si>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TOTAL</t>
  </si>
  <si>
    <t>OCCUPANCY PERMIT NO.</t>
  </si>
  <si>
    <t>OCCUPANCY PERMIT FEE O.R. NO</t>
  </si>
  <si>
    <t>CEI       O.R. NO.</t>
  </si>
  <si>
    <t>TOTAL AMOUNT PAID</t>
  </si>
  <si>
    <t>BRGY. LUMBANGAN</t>
  </si>
  <si>
    <t>80.</t>
  </si>
  <si>
    <t>81.</t>
  </si>
  <si>
    <t>82.</t>
  </si>
  <si>
    <t>84.</t>
  </si>
  <si>
    <t>85.</t>
  </si>
  <si>
    <t>86.</t>
  </si>
  <si>
    <t>87.</t>
  </si>
  <si>
    <t>88.</t>
  </si>
  <si>
    <t>89.</t>
  </si>
  <si>
    <t>90.</t>
  </si>
  <si>
    <t>91.</t>
  </si>
  <si>
    <t>52</t>
  </si>
  <si>
    <t>53</t>
  </si>
  <si>
    <t>92</t>
  </si>
  <si>
    <t>93</t>
  </si>
  <si>
    <t>94</t>
  </si>
  <si>
    <t>95</t>
  </si>
  <si>
    <t>96</t>
  </si>
  <si>
    <t>97</t>
  </si>
  <si>
    <t>98</t>
  </si>
  <si>
    <t>56</t>
  </si>
  <si>
    <t>57</t>
  </si>
  <si>
    <t>58</t>
  </si>
  <si>
    <t>59</t>
  </si>
  <si>
    <t>60</t>
  </si>
  <si>
    <t>61</t>
  </si>
  <si>
    <t>99</t>
  </si>
  <si>
    <t>100</t>
  </si>
  <si>
    <t>101</t>
  </si>
  <si>
    <t>102</t>
  </si>
  <si>
    <t>103</t>
  </si>
  <si>
    <t>104</t>
  </si>
  <si>
    <t>105</t>
  </si>
  <si>
    <t>106</t>
  </si>
  <si>
    <t>62</t>
  </si>
  <si>
    <t>63</t>
  </si>
  <si>
    <t>64</t>
  </si>
  <si>
    <t>107</t>
  </si>
  <si>
    <t>65</t>
  </si>
  <si>
    <t>66</t>
  </si>
  <si>
    <t>108</t>
  </si>
  <si>
    <t>109</t>
  </si>
  <si>
    <t>110</t>
  </si>
  <si>
    <t>111</t>
  </si>
  <si>
    <t>112</t>
  </si>
  <si>
    <t>113</t>
  </si>
  <si>
    <t>114</t>
  </si>
  <si>
    <t>67</t>
  </si>
  <si>
    <t>68</t>
  </si>
  <si>
    <t>115</t>
  </si>
  <si>
    <t>116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</si>
  <si>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</si>
  <si>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</si>
  <si>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</si>
  <si>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</si>
  <si>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</si>
  <si>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</si>
  <si>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</si>
  <si>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</si>
  <si>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</si>
  <si>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BUILDING PERMITS</t>
  </si>
  <si>
    <t>OCCUPANCY CERTIFICATE</t>
  </si>
  <si>
    <t>BRGY. 11</t>
  </si>
  <si>
    <t>SANTIAGO R. ELIZALDE</t>
  </si>
  <si>
    <t>BRGY. PANTALAN</t>
  </si>
  <si>
    <t>BRGY. KAYLAWAY</t>
  </si>
  <si>
    <t>BRGY. BILARAN</t>
  </si>
  <si>
    <t>BRGY. 2</t>
  </si>
  <si>
    <t>BRGY. WAWA</t>
  </si>
  <si>
    <t>BRGY. CATANDAAN</t>
  </si>
  <si>
    <t>BRGY. 5</t>
  </si>
  <si>
    <t>BRGY. TALANGAN</t>
  </si>
  <si>
    <t>BRGY. 6</t>
  </si>
  <si>
    <t>GENERAL FUND</t>
  </si>
  <si>
    <t>O.B.O. SHARE</t>
  </si>
  <si>
    <t>N.G.S.</t>
  </si>
  <si>
    <t>80%</t>
  </si>
  <si>
    <t>15%</t>
  </si>
  <si>
    <t>5%</t>
  </si>
  <si>
    <t>=</t>
  </si>
  <si>
    <t>CARLOS M. ORTOLL</t>
  </si>
  <si>
    <t>INDUSTRIAL</t>
  </si>
  <si>
    <t>78</t>
  </si>
  <si>
    <t>79</t>
  </si>
  <si>
    <t>80</t>
  </si>
  <si>
    <t>81</t>
  </si>
  <si>
    <t>LUCINA &amp; PALERMA A. ROMA</t>
  </si>
  <si>
    <t>160100001</t>
  </si>
  <si>
    <t>271600001</t>
  </si>
  <si>
    <t>17739212</t>
  </si>
  <si>
    <t>ARABELLE BAYLOSIS</t>
  </si>
  <si>
    <t>160100002</t>
  </si>
  <si>
    <t>271600002</t>
  </si>
  <si>
    <t>17739209</t>
  </si>
  <si>
    <t>271600003</t>
  </si>
  <si>
    <t>MICHELL T. RABANAL</t>
  </si>
  <si>
    <t>160100003</t>
  </si>
  <si>
    <t>17740120</t>
  </si>
  <si>
    <t>271600005</t>
  </si>
  <si>
    <t>160100004</t>
  </si>
  <si>
    <t>271600004</t>
  </si>
  <si>
    <t>17739712</t>
  </si>
  <si>
    <t>271600006</t>
  </si>
  <si>
    <t>LEONORA / VIRGINIA ORARIO</t>
  </si>
  <si>
    <t>160100005</t>
  </si>
  <si>
    <t>17740109</t>
  </si>
  <si>
    <t>271600007</t>
  </si>
  <si>
    <t>MICHAEL S. LINESES</t>
  </si>
  <si>
    <t>160100006</t>
  </si>
  <si>
    <t>17739738</t>
  </si>
  <si>
    <t>2716000024</t>
  </si>
  <si>
    <t>ERIC G. TUAZON</t>
  </si>
  <si>
    <t>160100007</t>
  </si>
  <si>
    <t>2716000007</t>
  </si>
  <si>
    <t>17739701</t>
  </si>
  <si>
    <t>2716000027</t>
  </si>
  <si>
    <t>PAUL JOHN V. DIMAUNAHAN</t>
  </si>
  <si>
    <t>160100008</t>
  </si>
  <si>
    <t>271600008</t>
  </si>
  <si>
    <t>17741148</t>
  </si>
  <si>
    <t>271600031</t>
  </si>
  <si>
    <t>JOSEPH J. SANTIAGO</t>
  </si>
  <si>
    <t>160100009</t>
  </si>
  <si>
    <t>271600009</t>
  </si>
  <si>
    <t>17741582</t>
  </si>
  <si>
    <t>2716000032</t>
  </si>
  <si>
    <t>EFREN P. PANGANIBAN</t>
  </si>
  <si>
    <t>160100010</t>
  </si>
  <si>
    <t>271600010</t>
  </si>
  <si>
    <t>17741593</t>
  </si>
  <si>
    <t>271600033</t>
  </si>
  <si>
    <t>AMELIA B. BINAY</t>
  </si>
  <si>
    <t>160100011</t>
  </si>
  <si>
    <t>271600011</t>
  </si>
  <si>
    <t>17742717</t>
  </si>
  <si>
    <t>271600048</t>
  </si>
  <si>
    <t>OLIVIA CARMEN ERMITA</t>
  </si>
  <si>
    <t>160100012</t>
  </si>
  <si>
    <t>271600012</t>
  </si>
  <si>
    <t>17743127</t>
  </si>
  <si>
    <t>271600050</t>
  </si>
  <si>
    <t>JOHN ARVIN S. SALANGUIT</t>
  </si>
  <si>
    <t>AGRICULTURAL</t>
  </si>
  <si>
    <t>160100013</t>
  </si>
  <si>
    <t>271600013</t>
  </si>
  <si>
    <t>17743825</t>
  </si>
  <si>
    <t>271600052</t>
  </si>
  <si>
    <t>LEEMON M. DIZON</t>
  </si>
  <si>
    <t>160100014</t>
  </si>
  <si>
    <t>271600014</t>
  </si>
  <si>
    <t>17743836</t>
  </si>
  <si>
    <t>271600053</t>
  </si>
  <si>
    <t>BLOCK &amp; LOT NO.</t>
  </si>
  <si>
    <t>B7,L32, SANDARI</t>
  </si>
  <si>
    <t>L4,B7,PALM ESTATE</t>
  </si>
  <si>
    <t>L37,B5</t>
  </si>
  <si>
    <t>L7,B5, PALM ESTATE</t>
  </si>
  <si>
    <t>160100015</t>
  </si>
  <si>
    <t>271600015</t>
  </si>
  <si>
    <t>17743133</t>
  </si>
  <si>
    <t>17743132</t>
  </si>
  <si>
    <t>271600057</t>
  </si>
  <si>
    <t>271600016</t>
  </si>
  <si>
    <t>17743131</t>
  </si>
  <si>
    <t>271600056</t>
  </si>
  <si>
    <t>L13, B5, ROXACO</t>
  </si>
  <si>
    <t>160100016</t>
  </si>
  <si>
    <t>L28A,28J, B 6D, ROXACO</t>
  </si>
  <si>
    <t>160100017</t>
  </si>
  <si>
    <t>271600017</t>
  </si>
  <si>
    <t>271600058</t>
  </si>
  <si>
    <t>LOT 28D, 28E, B 6D, ROXACO</t>
  </si>
  <si>
    <t>160100018</t>
  </si>
  <si>
    <t>271600018</t>
  </si>
  <si>
    <t>17743134</t>
  </si>
  <si>
    <t>271600059</t>
  </si>
  <si>
    <t>DIONISIO TAN JR.</t>
  </si>
  <si>
    <t>BRGY. 10</t>
  </si>
  <si>
    <t>160100019</t>
  </si>
  <si>
    <t>271600019</t>
  </si>
  <si>
    <t>17744044</t>
  </si>
  <si>
    <t>271600060</t>
  </si>
  <si>
    <t>LOT 22, 24, B 6B</t>
  </si>
  <si>
    <t>160100020</t>
  </si>
  <si>
    <t>271600020</t>
  </si>
  <si>
    <t>17743135</t>
  </si>
  <si>
    <t>271600074</t>
  </si>
  <si>
    <t>RESSURRECION DELIMA</t>
  </si>
  <si>
    <t>BRGY. 7</t>
  </si>
  <si>
    <t>MULINGBAYAN ST.</t>
  </si>
  <si>
    <t>160100021</t>
  </si>
  <si>
    <t>271600021</t>
  </si>
  <si>
    <t>17745309</t>
  </si>
  <si>
    <t>271600075</t>
  </si>
  <si>
    <t>MANUEL Y. FERRY</t>
  </si>
  <si>
    <t>BRGY. BUCANA</t>
  </si>
  <si>
    <t>JOHNDELL SUBD.</t>
  </si>
  <si>
    <t>160100022</t>
  </si>
  <si>
    <t>271600022</t>
  </si>
  <si>
    <t>17746019</t>
  </si>
  <si>
    <t>271600083</t>
  </si>
  <si>
    <t>MARIA LUISA H. BARANGAS</t>
  </si>
  <si>
    <t>BRGY. 4</t>
  </si>
  <si>
    <t>R. VASQUEZ ST.</t>
  </si>
  <si>
    <t xml:space="preserve"> RESIDENTIAL</t>
  </si>
  <si>
    <t>271600023</t>
  </si>
  <si>
    <t>17747351</t>
  </si>
  <si>
    <t>271600088</t>
  </si>
  <si>
    <t>P</t>
  </si>
  <si>
    <t>ANALYN E. PALMAERA</t>
  </si>
  <si>
    <t>JP LAUREL ST.</t>
  </si>
  <si>
    <t>RESIDENTIAL / COMMERCIAL</t>
  </si>
  <si>
    <t>271600024</t>
  </si>
  <si>
    <t>17747357</t>
  </si>
  <si>
    <t>271600089</t>
  </si>
  <si>
    <t>MA. ASUNCION M. IMPERIAL</t>
  </si>
  <si>
    <t>LOT 11, B2, PEAK CIRCLE</t>
  </si>
  <si>
    <t>160200023</t>
  </si>
  <si>
    <t>160200024</t>
  </si>
  <si>
    <t>160200025</t>
  </si>
  <si>
    <t>271600025</t>
  </si>
  <si>
    <t>17746034</t>
  </si>
  <si>
    <t>271600109</t>
  </si>
  <si>
    <t>BERNABEACH RESORT INC.</t>
  </si>
  <si>
    <t>APACIBLE BLVD.</t>
  </si>
  <si>
    <t>APARTELLE</t>
  </si>
  <si>
    <t>160200026</t>
  </si>
  <si>
    <t>271600026</t>
  </si>
  <si>
    <t>17747380</t>
  </si>
  <si>
    <t>MERLITA FLORES</t>
  </si>
  <si>
    <t>ROXACO LANDING SUBD.</t>
  </si>
  <si>
    <t>160200027</t>
  </si>
  <si>
    <t>271600027</t>
  </si>
  <si>
    <t>17748166</t>
  </si>
  <si>
    <t>271600115</t>
  </si>
  <si>
    <t>160200028</t>
  </si>
  <si>
    <t>271600028</t>
  </si>
  <si>
    <t>17748181</t>
  </si>
  <si>
    <t>271600116</t>
  </si>
  <si>
    <t>LIEZL P. TIARKS</t>
  </si>
  <si>
    <t>MIRALLES SUBD.</t>
  </si>
  <si>
    <t>160200029</t>
  </si>
  <si>
    <t>271600029</t>
  </si>
  <si>
    <t>17748824</t>
  </si>
  <si>
    <t>271600118</t>
  </si>
  <si>
    <t>CASSSANDRA K. MARTY</t>
  </si>
  <si>
    <t>160200030</t>
  </si>
  <si>
    <t>271600030</t>
  </si>
  <si>
    <t>17748820</t>
  </si>
  <si>
    <t>EMPERADOR DISTILLERS INC.</t>
  </si>
  <si>
    <t>160200031</t>
  </si>
  <si>
    <t>17742219</t>
  </si>
  <si>
    <t>160200032</t>
  </si>
  <si>
    <t>271600032</t>
  </si>
  <si>
    <t>17742220</t>
  </si>
  <si>
    <t>160200033</t>
  </si>
  <si>
    <t>17742221</t>
  </si>
  <si>
    <t>160200034</t>
  </si>
  <si>
    <t>271600034</t>
  </si>
  <si>
    <t>17742222</t>
  </si>
  <si>
    <t>271600122</t>
  </si>
  <si>
    <t>271600121</t>
  </si>
  <si>
    <t>271600120</t>
  </si>
  <si>
    <t>271600119</t>
  </si>
  <si>
    <t>160200035</t>
  </si>
  <si>
    <t>271600035</t>
  </si>
  <si>
    <t>17742223</t>
  </si>
  <si>
    <t>271600123</t>
  </si>
  <si>
    <t>160200036</t>
  </si>
  <si>
    <t>271600036</t>
  </si>
  <si>
    <t>17742224</t>
  </si>
  <si>
    <t>271600124</t>
  </si>
  <si>
    <t>160200037</t>
  </si>
  <si>
    <t>271600037</t>
  </si>
  <si>
    <t>17742226</t>
  </si>
  <si>
    <t>271600126</t>
  </si>
  <si>
    <t>271600125</t>
  </si>
  <si>
    <t>160200038</t>
  </si>
  <si>
    <t>271600038</t>
  </si>
  <si>
    <t>17742225</t>
  </si>
  <si>
    <t>160200039</t>
  </si>
  <si>
    <t>271600039</t>
  </si>
  <si>
    <t>17742227</t>
  </si>
  <si>
    <t>271600127</t>
  </si>
  <si>
    <t>JOEL E. ZAFRA</t>
  </si>
  <si>
    <t>BRGY. COGUNAN</t>
  </si>
  <si>
    <t>L21,B3, PALM PLACE 3</t>
  </si>
  <si>
    <t>160200040</t>
  </si>
  <si>
    <t>271600040</t>
  </si>
  <si>
    <t>18247327</t>
  </si>
  <si>
    <t>271600135</t>
  </si>
  <si>
    <t>ARNALDO R. LIMETA</t>
  </si>
  <si>
    <t>160200041</t>
  </si>
  <si>
    <t>18247332</t>
  </si>
  <si>
    <t>271600134</t>
  </si>
  <si>
    <t>CELEDONIO CACERES JR.</t>
  </si>
  <si>
    <t>L4,B23</t>
  </si>
  <si>
    <t>160200042</t>
  </si>
  <si>
    <t>271600042</t>
  </si>
  <si>
    <t>271600041</t>
  </si>
  <si>
    <t>17748448</t>
  </si>
  <si>
    <t>ELIZABETH V. BARAL</t>
  </si>
  <si>
    <t>160200043</t>
  </si>
  <si>
    <t>271600043</t>
  </si>
  <si>
    <t>18248356</t>
  </si>
  <si>
    <t>271600141</t>
  </si>
  <si>
    <t>JOEL MARCELO G. JIMENEZ</t>
  </si>
  <si>
    <t>L4, B30,</t>
  </si>
  <si>
    <t>160200044</t>
  </si>
  <si>
    <t>271600044</t>
  </si>
  <si>
    <t>182448361</t>
  </si>
  <si>
    <t>271600142</t>
  </si>
  <si>
    <t>JOY R. GARCES</t>
  </si>
  <si>
    <t>BRGY. AGA</t>
  </si>
  <si>
    <t>160200045</t>
  </si>
  <si>
    <t>271600045</t>
  </si>
  <si>
    <t>18248363</t>
  </si>
  <si>
    <t>271600143</t>
  </si>
  <si>
    <t>PANDA DEVELOPMENT CORP.</t>
  </si>
  <si>
    <t>L10,B15, TALIBEACH SUBD.</t>
  </si>
  <si>
    <t>160200046</t>
  </si>
  <si>
    <t>271600046</t>
  </si>
  <si>
    <t>18249009</t>
  </si>
  <si>
    <t>271600157</t>
  </si>
  <si>
    <t>PURITA M. MENDOZA / RRJ</t>
  </si>
  <si>
    <t>BRGY. 9</t>
  </si>
  <si>
    <t>J.P. LAUREL ST.</t>
  </si>
  <si>
    <t>160200047</t>
  </si>
  <si>
    <t>271600047</t>
  </si>
  <si>
    <t>18248578</t>
  </si>
  <si>
    <t>271600158</t>
  </si>
  <si>
    <t>B3,L315,16,21,22/B5,L7,8,11, ROXACO</t>
  </si>
  <si>
    <t>160200048</t>
  </si>
  <si>
    <t>18249902</t>
  </si>
  <si>
    <t>18249903</t>
  </si>
  <si>
    <t>271600177</t>
  </si>
  <si>
    <t>B2,L4,9,27,31/ B6,L7,8,12,19</t>
  </si>
  <si>
    <t>160200049</t>
  </si>
  <si>
    <t>271600049</t>
  </si>
  <si>
    <t>271600178</t>
  </si>
  <si>
    <t>JOHN NINO A. BARCELON</t>
  </si>
  <si>
    <t>160300050</t>
  </si>
  <si>
    <t>18249914</t>
  </si>
  <si>
    <t>271600181</t>
  </si>
  <si>
    <t>RESIDENTIAL COMMERCIAL</t>
  </si>
  <si>
    <t>160300050A</t>
  </si>
  <si>
    <t>271600050A</t>
  </si>
  <si>
    <t>MARIA JESSICA P. DE GUZMAN</t>
  </si>
  <si>
    <t>L8A,B29, ROXACO</t>
  </si>
  <si>
    <t>18251251</t>
  </si>
  <si>
    <t>271600189</t>
  </si>
  <si>
    <t>DOLORES A. MONTANO</t>
  </si>
  <si>
    <t>BRGY. 3</t>
  </si>
  <si>
    <t xml:space="preserve"> C. ALVAREZ ST.</t>
  </si>
  <si>
    <t>160300051</t>
  </si>
  <si>
    <t>271600051</t>
  </si>
  <si>
    <t>18251254</t>
  </si>
  <si>
    <t>271600190</t>
  </si>
  <si>
    <t>ADELAIDA E. BARAL</t>
  </si>
  <si>
    <t>MARGARITA ST.</t>
  </si>
  <si>
    <t>160300052</t>
  </si>
  <si>
    <t>18251267</t>
  </si>
  <si>
    <t>271600191</t>
  </si>
  <si>
    <t>VERDANT TREASURE INC.</t>
  </si>
  <si>
    <t>L26,B31,</t>
  </si>
  <si>
    <t>160300053</t>
  </si>
  <si>
    <t>18251292</t>
  </si>
  <si>
    <t>MIRANDA MATSUSHITA</t>
  </si>
  <si>
    <t>BRGY. NATIPUAN</t>
  </si>
  <si>
    <t>L2, B38, TERRAZAS DE PUNTA FUEGO</t>
  </si>
  <si>
    <t>160300054</t>
  </si>
  <si>
    <t>271600054</t>
  </si>
  <si>
    <t>18252103</t>
  </si>
  <si>
    <t>271600213</t>
  </si>
  <si>
    <t>JANUARIO MENDOZA</t>
  </si>
  <si>
    <t>L24, B 2A,</t>
  </si>
  <si>
    <t>160300055</t>
  </si>
  <si>
    <t>271600055</t>
  </si>
  <si>
    <t>18253171</t>
  </si>
  <si>
    <t>271600215</t>
  </si>
  <si>
    <t>ARNOLD A. SARMIENTO</t>
  </si>
  <si>
    <t>160300056</t>
  </si>
  <si>
    <t>18253754</t>
  </si>
  <si>
    <t>271600216</t>
  </si>
  <si>
    <t>ELVIRA A. BAILEY</t>
  </si>
  <si>
    <t>160300057</t>
  </si>
  <si>
    <t>18253777</t>
  </si>
  <si>
    <t>271600225</t>
  </si>
  <si>
    <t>ROXAS GREEN ENERGY CORP.</t>
  </si>
  <si>
    <t>BRGY. BANILAD</t>
  </si>
  <si>
    <t>18256953</t>
  </si>
  <si>
    <t>160400058</t>
  </si>
  <si>
    <t>ALEXANDER VERGARA / ANTONIO CHUA</t>
  </si>
  <si>
    <t>L1-3, B13</t>
  </si>
  <si>
    <t>160400059</t>
  </si>
  <si>
    <t>18255793</t>
  </si>
  <si>
    <t>271600244</t>
  </si>
  <si>
    <t>MARIA ROSA VI R. ALCALA</t>
  </si>
  <si>
    <t>BRGY. 8</t>
  </si>
  <si>
    <t>160400060</t>
  </si>
  <si>
    <t>18256618</t>
  </si>
  <si>
    <t>271600257</t>
  </si>
  <si>
    <t>IMMA ABIAD</t>
  </si>
  <si>
    <t>160400061</t>
  </si>
  <si>
    <t>271600061</t>
  </si>
  <si>
    <t>18485018</t>
  </si>
  <si>
    <t>271600271</t>
  </si>
  <si>
    <t>JENNIE R. REIFSNYDER</t>
  </si>
  <si>
    <t>LOT16, B9, SEASIDE DRIVE</t>
  </si>
  <si>
    <t>160400062</t>
  </si>
  <si>
    <t>271600062</t>
  </si>
  <si>
    <t>18485510</t>
  </si>
  <si>
    <t>2716000272</t>
  </si>
  <si>
    <t>ANGELO BALILI</t>
  </si>
  <si>
    <t>#52 SEASIDE DRIVE, TALIBEACH</t>
  </si>
  <si>
    <t>160400063</t>
  </si>
  <si>
    <t>271600063</t>
  </si>
  <si>
    <t>18485511</t>
  </si>
  <si>
    <t>271600273</t>
  </si>
  <si>
    <t>ELLISER ITUM</t>
  </si>
  <si>
    <t>L5,B2, PALM ESTATE</t>
  </si>
  <si>
    <t>160400064</t>
  </si>
  <si>
    <t>271600064</t>
  </si>
  <si>
    <t>18485820</t>
  </si>
  <si>
    <t>271600276</t>
  </si>
  <si>
    <t>EXEMPTED</t>
  </si>
  <si>
    <t>RICHARD T. RUFFY</t>
  </si>
  <si>
    <t>SAMANIEGO ST.</t>
  </si>
  <si>
    <t>160400065</t>
  </si>
  <si>
    <t>271600065</t>
  </si>
  <si>
    <t>18486518</t>
  </si>
  <si>
    <t>B6,L28C,L28H</t>
  </si>
  <si>
    <t>160400066</t>
  </si>
  <si>
    <t>271600066</t>
  </si>
  <si>
    <t>18486513</t>
  </si>
  <si>
    <t>271600282</t>
  </si>
  <si>
    <t>271600283</t>
  </si>
  <si>
    <t>ALFONZO RUIZ</t>
  </si>
  <si>
    <t>L3,B2</t>
  </si>
  <si>
    <t>160500067</t>
  </si>
  <si>
    <t>27160067</t>
  </si>
  <si>
    <t>18487642</t>
  </si>
  <si>
    <t>271600326</t>
  </si>
  <si>
    <t>PATTERN FARM DESIGNS INC. / ROBERTO BENARES</t>
  </si>
  <si>
    <t>160500068</t>
  </si>
  <si>
    <t>271600068</t>
  </si>
  <si>
    <t>18487924</t>
  </si>
  <si>
    <t>271600327</t>
  </si>
  <si>
    <t>RAMILITO N. FIRME</t>
  </si>
  <si>
    <t>BL4,L9, PALM PLACE 3</t>
  </si>
  <si>
    <t>160500069</t>
  </si>
  <si>
    <t>271600069</t>
  </si>
  <si>
    <t>18487989</t>
  </si>
  <si>
    <t>271600328</t>
  </si>
  <si>
    <t>MARIA ROSARIO CAPEDING</t>
  </si>
  <si>
    <t>L24,B6, PENINSULA DE PUNTA FUEGO</t>
  </si>
  <si>
    <t>160500070</t>
  </si>
  <si>
    <t>271600070</t>
  </si>
  <si>
    <t>18489036</t>
  </si>
  <si>
    <t>271600357</t>
  </si>
  <si>
    <t>MARY JANE H. HERRERA</t>
  </si>
  <si>
    <t>TANIGUE ST.</t>
  </si>
  <si>
    <t>GROUP B. (BOARDING HOUSE)</t>
  </si>
  <si>
    <t>160500071</t>
  </si>
  <si>
    <t>271600071</t>
  </si>
  <si>
    <t>18628872</t>
  </si>
  <si>
    <t>271600400</t>
  </si>
  <si>
    <t>VANKEE DE ORO FARM CORP.</t>
  </si>
  <si>
    <t>160500072</t>
  </si>
  <si>
    <t>271600072</t>
  </si>
  <si>
    <t>17735890</t>
  </si>
  <si>
    <t>271600407</t>
  </si>
  <si>
    <t>271600067</t>
  </si>
  <si>
    <t>BATANGAS STATE UNIVERSITY ARASOF NASUGBU CAMPUS</t>
  </si>
  <si>
    <t>R. MARTINEZ ST.</t>
  </si>
  <si>
    <t>INSTITUTIONAL</t>
  </si>
  <si>
    <t>160500073</t>
  </si>
  <si>
    <t>271600073</t>
  </si>
  <si>
    <t>271600409</t>
  </si>
  <si>
    <t>AZEL A. VILLARBA</t>
  </si>
  <si>
    <t>BRGY. 12</t>
  </si>
  <si>
    <t>APARTMENT</t>
  </si>
  <si>
    <t>18631012</t>
  </si>
  <si>
    <t>271600410</t>
  </si>
  <si>
    <t>160600074</t>
  </si>
  <si>
    <t>B2,L1,6,14,26,33,B4,L21,B6,L4</t>
  </si>
  <si>
    <t>160600075</t>
  </si>
  <si>
    <t>MARIB EL R. CALINGASAN</t>
  </si>
  <si>
    <t>160600076</t>
  </si>
  <si>
    <t>18631782</t>
  </si>
  <si>
    <t>271600411</t>
  </si>
  <si>
    <t>271600076</t>
  </si>
  <si>
    <t>18632901</t>
  </si>
  <si>
    <t>271600417</t>
  </si>
  <si>
    <t>LEO MARCO/SANDY BASCUGUIN</t>
  </si>
  <si>
    <t>VICTORIA VILLE SUBD.</t>
  </si>
  <si>
    <t>160600077</t>
  </si>
  <si>
    <t>271600077</t>
  </si>
  <si>
    <t>18632912</t>
  </si>
  <si>
    <t>271600430</t>
  </si>
  <si>
    <t>LAURITO TESORO</t>
  </si>
  <si>
    <t>160600078</t>
  </si>
  <si>
    <t>271600078</t>
  </si>
  <si>
    <t>18632917</t>
  </si>
  <si>
    <t>271600433</t>
  </si>
  <si>
    <t>JACQUILINE S. ALDAY</t>
  </si>
  <si>
    <t>B3,L10,PH3</t>
  </si>
  <si>
    <t>160600079</t>
  </si>
  <si>
    <t>271600079</t>
  </si>
  <si>
    <t>18633259</t>
  </si>
  <si>
    <t>271600434</t>
  </si>
  <si>
    <t>ALEXANDER D. ABARY</t>
  </si>
  <si>
    <t>L30,B4A, TERRAZAS</t>
  </si>
  <si>
    <t>CHERRYL U. BAUYON</t>
  </si>
  <si>
    <t>L51,B5</t>
  </si>
  <si>
    <t>ROMMELITO S. DIAZ</t>
  </si>
  <si>
    <t>L30, B6</t>
  </si>
  <si>
    <t>VICTORIA R. TURGO</t>
  </si>
  <si>
    <t>CORAZON B. HERRERA</t>
  </si>
  <si>
    <t>DARIUS ROSTRATA</t>
  </si>
  <si>
    <t>ALBERTO SANDOVAL</t>
  </si>
  <si>
    <t>PEBBLE BEACH, TALIBEACH SUBD.</t>
  </si>
  <si>
    <t>CATTY LYN M.VILLALUNA</t>
  </si>
  <si>
    <t>L6, B1</t>
  </si>
  <si>
    <t>DIVINA N. CALAPATIA</t>
  </si>
  <si>
    <t>ACM WOODSTUCK</t>
  </si>
  <si>
    <t>RIZAL MICROBANK</t>
  </si>
  <si>
    <t>ARTHUR D. MENDOZA</t>
  </si>
  <si>
    <t>CHRISTIAN Q. MULINGBAYAN</t>
  </si>
  <si>
    <t>COMIA HOME SUBD. B1,L17,18,21,22</t>
  </si>
  <si>
    <t>B1,L15,16</t>
  </si>
  <si>
    <t>B1,L19,20</t>
  </si>
  <si>
    <t xml:space="preserve">BRGY. </t>
  </si>
  <si>
    <t>B6D,L28D,28E</t>
  </si>
  <si>
    <t>B6D, 28A,28J</t>
  </si>
  <si>
    <t>B2, L21</t>
  </si>
  <si>
    <t>B6,L31,32,33</t>
  </si>
  <si>
    <t>B5, L1,L2</t>
  </si>
  <si>
    <t>RUBEN. J. BEARIS</t>
  </si>
  <si>
    <t>ISAGANI APACIBLE</t>
  </si>
  <si>
    <t>L7,B5, PALM ESTATE SUBD.</t>
  </si>
  <si>
    <t>FEDERICO M. GARCIA</t>
  </si>
  <si>
    <t>PENINSULA DE PUNTA FUEGO, L6A,7,B31</t>
  </si>
  <si>
    <t>MARIA FE R. HAYAG</t>
  </si>
  <si>
    <t>ROXAS ST. COR. BRIAS ST.</t>
  </si>
  <si>
    <t>FIDEL T. PAJINAG</t>
  </si>
  <si>
    <t>L9,B5, PALM ESTATE SUBD.</t>
  </si>
  <si>
    <t>MARICHELLE C. FELICIANO</t>
  </si>
  <si>
    <t>B6,L8, PALM ESTATE SUBD.</t>
  </si>
  <si>
    <t>LORISSSA JOANA E. BUENAS</t>
  </si>
  <si>
    <t>CASSANDRA K. MARTY</t>
  </si>
  <si>
    <t>JS MARINA INC.</t>
  </si>
  <si>
    <t>LOT 26, B10</t>
  </si>
  <si>
    <t>EDWIN A. SIA / RRJ BOTIQUE</t>
  </si>
  <si>
    <t>STELLA MARIA GARCIA</t>
  </si>
  <si>
    <t>TALIBEACH SUBD.</t>
  </si>
  <si>
    <t>MARCELO G. ROLDAN</t>
  </si>
  <si>
    <t>ANA MARIA F. VILLAROSA</t>
  </si>
  <si>
    <t>BRGY. REPARO</t>
  </si>
  <si>
    <t>B6A,L9,L20,L21</t>
  </si>
  <si>
    <t>B5,L13</t>
  </si>
  <si>
    <t>B65,L22,24</t>
  </si>
  <si>
    <t>B6B,L26,27</t>
  </si>
  <si>
    <t>JP. LAUREL ST.</t>
  </si>
  <si>
    <t>DARLENE WEBB ZSHORNACK</t>
  </si>
  <si>
    <t>JOSEPH SANTIAGO</t>
  </si>
  <si>
    <t>PHOENIX PETROLEUM PHILS. INC.</t>
  </si>
  <si>
    <t>MARLON O. MACALINTAL</t>
  </si>
  <si>
    <t>ROMEO GUEVARA</t>
  </si>
  <si>
    <t>L10,B5</t>
  </si>
  <si>
    <t>B4,L2, PALM ESTATE</t>
  </si>
  <si>
    <t>L1,B12, VICTORIA VILLE SUBD.</t>
  </si>
  <si>
    <t>B6,L7,8,12,19, B2,L4,9,10,27,31</t>
  </si>
  <si>
    <t>SHERYLL R. AVENA</t>
  </si>
  <si>
    <t>NORAYDA D. BLACKEBY</t>
  </si>
  <si>
    <t>MARIA C. SCHMITFRANZ</t>
  </si>
  <si>
    <t>BENIGNO R. SAJONA</t>
  </si>
  <si>
    <t>YOLANDO S. SAPICO</t>
  </si>
  <si>
    <t>VICENTE SIBAYAN JR.</t>
  </si>
  <si>
    <t>SONYA GRACE M. PEREZ</t>
  </si>
  <si>
    <t>BRGY.11</t>
  </si>
  <si>
    <t>BRIAS ST.</t>
  </si>
  <si>
    <t>LOT14,B5, CANYON COVE</t>
  </si>
  <si>
    <t>F.CASTRO ST.</t>
  </si>
  <si>
    <t>FERNANDO P. TEODORO</t>
  </si>
  <si>
    <t>CHRISTIAN BAYOT</t>
  </si>
  <si>
    <t>ARABELLE MENDOZA</t>
  </si>
  <si>
    <t>LTR HOLDINGS INC.</t>
  </si>
  <si>
    <t>BRGY. 1</t>
  </si>
  <si>
    <t>B3,L15,16,21,3,22 B5, L7,8,11</t>
  </si>
  <si>
    <t>B25,L11 TALIBEACH SUBD.</t>
  </si>
  <si>
    <t>B3,L2 PALM PLACE 3</t>
  </si>
  <si>
    <t>L12,B15, KAWAYAN COVE</t>
  </si>
  <si>
    <t>ANDREA EMILIA P. ANG</t>
  </si>
  <si>
    <t>SANDARI</t>
  </si>
  <si>
    <t>160600080</t>
  </si>
  <si>
    <t>271600080</t>
  </si>
  <si>
    <t>18634634</t>
  </si>
  <si>
    <t>271600459</t>
  </si>
  <si>
    <t>GREGORIA VIDAL</t>
  </si>
  <si>
    <t>L5, B30</t>
  </si>
  <si>
    <t>160600081</t>
  </si>
  <si>
    <t>271600081</t>
  </si>
  <si>
    <t>18634913</t>
  </si>
  <si>
    <t>271600481</t>
  </si>
  <si>
    <t>83.</t>
  </si>
  <si>
    <t>ARNOLD B. ANTER</t>
  </si>
  <si>
    <t>160600082</t>
  </si>
  <si>
    <t>271600082</t>
  </si>
  <si>
    <t>18634943</t>
  </si>
  <si>
    <t>271600482</t>
  </si>
  <si>
    <t>NASUGBU BUS TERMINAL INC. RENE PEDRO C. BALTASAR</t>
  </si>
  <si>
    <t>160600083</t>
  </si>
  <si>
    <t>18634946</t>
  </si>
  <si>
    <t>271600483</t>
  </si>
  <si>
    <t>CONRADO V. APACIBLE</t>
  </si>
  <si>
    <t>271600084</t>
  </si>
  <si>
    <t>18635366</t>
  </si>
  <si>
    <t>271600487</t>
  </si>
  <si>
    <t>27160079</t>
  </si>
  <si>
    <t>LUCENA POLICARPIO</t>
  </si>
  <si>
    <t>JOSE P. CEPEDA</t>
  </si>
  <si>
    <t>160600084</t>
  </si>
  <si>
    <t>18634633</t>
  </si>
  <si>
    <t>271600485</t>
  </si>
  <si>
    <t>160700085</t>
  </si>
  <si>
    <t>271600085</t>
  </si>
  <si>
    <t>160700086</t>
  </si>
  <si>
    <t>271600086</t>
  </si>
  <si>
    <t>18635382</t>
  </si>
  <si>
    <t>271600491</t>
  </si>
  <si>
    <t>CLUB PUNTA FUEGO INC.</t>
  </si>
  <si>
    <t>MAIN CLUB HOUSE</t>
  </si>
  <si>
    <t>160700087</t>
  </si>
  <si>
    <t>271600087</t>
  </si>
  <si>
    <t>18635385</t>
  </si>
  <si>
    <t>271600492</t>
  </si>
  <si>
    <t>MEI F. PESIGAN</t>
  </si>
  <si>
    <t>160700088</t>
  </si>
  <si>
    <t>18637453</t>
  </si>
  <si>
    <t>271600493</t>
  </si>
  <si>
    <t>DANILO S. LIRASAN</t>
  </si>
  <si>
    <t xml:space="preserve"> BRGY. WAWA</t>
  </si>
  <si>
    <t>160700089</t>
  </si>
  <si>
    <t>18636880</t>
  </si>
  <si>
    <t>271600500</t>
  </si>
  <si>
    <t>PATRICK TERRENCE C. CANDELARIA</t>
  </si>
  <si>
    <t>TERRAZAS DE PUNTA FUEGO</t>
  </si>
  <si>
    <t>160700090</t>
  </si>
  <si>
    <t>271600090</t>
  </si>
  <si>
    <t>18636898</t>
  </si>
  <si>
    <t>271600505</t>
  </si>
  <si>
    <t>MAYBEL D. SAPICO</t>
  </si>
  <si>
    <t>L32, 33, B8</t>
  </si>
  <si>
    <t>160700091</t>
  </si>
  <si>
    <t>271600091</t>
  </si>
  <si>
    <t>271600506</t>
  </si>
  <si>
    <t>GABRIELE / JULIE BOSCHI</t>
  </si>
  <si>
    <t>160700092</t>
  </si>
  <si>
    <t>271600092</t>
  </si>
  <si>
    <t>18946898</t>
  </si>
  <si>
    <t>18949704</t>
  </si>
  <si>
    <t>271600537</t>
  </si>
  <si>
    <t>ALFAMART TRADING PHIL. INC.</t>
  </si>
  <si>
    <t>160700093</t>
  </si>
  <si>
    <t>271600093</t>
  </si>
  <si>
    <t>18949711</t>
  </si>
  <si>
    <t>271600538</t>
  </si>
  <si>
    <t>ASEAGAS CORPORATION</t>
  </si>
  <si>
    <t>271600536</t>
  </si>
  <si>
    <t>160700093-A</t>
  </si>
  <si>
    <t>271600094</t>
  </si>
  <si>
    <t>18948418</t>
  </si>
  <si>
    <t>MA. VICTORIA DIGNOL</t>
  </si>
  <si>
    <t>160700094</t>
  </si>
  <si>
    <t>271600093-A</t>
  </si>
  <si>
    <t>18949713</t>
  </si>
  <si>
    <t>271600539</t>
  </si>
  <si>
    <t>EDWIN M. ILAO</t>
  </si>
  <si>
    <t>271600095</t>
  </si>
  <si>
    <t>18949725</t>
  </si>
  <si>
    <t>271600556</t>
  </si>
  <si>
    <t>160800095</t>
  </si>
  <si>
    <t>ANTONIO S. VENTOSA</t>
  </si>
  <si>
    <t>160800096</t>
  </si>
  <si>
    <t>271600096</t>
  </si>
  <si>
    <t>18950506</t>
  </si>
  <si>
    <t>271600557</t>
  </si>
  <si>
    <t>ALTHEA T. VASQUEZ</t>
  </si>
  <si>
    <t>B3, L3 PALM ESTATE</t>
  </si>
  <si>
    <t>160800097</t>
  </si>
  <si>
    <t>271600097</t>
  </si>
  <si>
    <t>18950505</t>
  </si>
  <si>
    <t>271600558</t>
  </si>
  <si>
    <t>ERLINDA BASCON</t>
  </si>
  <si>
    <t>160800098</t>
  </si>
  <si>
    <t>271600098</t>
  </si>
  <si>
    <t>18949728</t>
  </si>
  <si>
    <t>271600559</t>
  </si>
  <si>
    <t>JILLINA G. BORJA</t>
  </si>
  <si>
    <t>BRGY. CALAYO</t>
  </si>
  <si>
    <t>160800099</t>
  </si>
  <si>
    <t>271600099</t>
  </si>
  <si>
    <t>18948429</t>
  </si>
  <si>
    <t>271600560</t>
  </si>
  <si>
    <t>ALFAMART TRADINGS PHIL. INC.</t>
  </si>
  <si>
    <t>160800100</t>
  </si>
  <si>
    <t>271600100</t>
  </si>
  <si>
    <t>18950356</t>
  </si>
  <si>
    <t>271600563</t>
  </si>
  <si>
    <t>PAPAYA YATCH CHARTERS AND SERVICES INC.</t>
  </si>
  <si>
    <t>BRGY. PAPAYA</t>
  </si>
  <si>
    <t>160800101</t>
  </si>
  <si>
    <t>271600101</t>
  </si>
  <si>
    <t>18951204</t>
  </si>
  <si>
    <t>271600564</t>
  </si>
  <si>
    <t>RONALD M. ORCUSE</t>
  </si>
  <si>
    <t>SAN ROQUE ST.</t>
  </si>
  <si>
    <t>SCHOOL</t>
  </si>
  <si>
    <t>160800102</t>
  </si>
  <si>
    <t>271600102</t>
  </si>
  <si>
    <t>18950361</t>
  </si>
  <si>
    <t>271600569</t>
  </si>
  <si>
    <t>GIOVANNI O. OLIVAREZ</t>
  </si>
  <si>
    <t>L1, B37, KAWAYAN COVE</t>
  </si>
  <si>
    <t>160800103</t>
  </si>
  <si>
    <t>271600103</t>
  </si>
  <si>
    <t>18950376</t>
  </si>
  <si>
    <t>271600581</t>
  </si>
  <si>
    <t>ROLANDO P. GIPULAN</t>
  </si>
  <si>
    <t>L12, B37</t>
  </si>
  <si>
    <t>160800104</t>
  </si>
  <si>
    <t>271600104</t>
  </si>
  <si>
    <t>18952519</t>
  </si>
  <si>
    <t>271600588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</si>
  <si>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</si>
  <si>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</si>
  <si>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</si>
  <si>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</si>
  <si>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</si>
  <si>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</si>
  <si>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</si>
  <si>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</si>
  <si>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</si>
  <si>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</si>
  <si>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</si>
  <si>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</si>
  <si>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</si>
  <si>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</si>
  <si>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HERVE LEMONON</t>
  </si>
  <si>
    <t>L13, B9, KAWAYAN COVE</t>
  </si>
  <si>
    <t>160800105</t>
  </si>
  <si>
    <t>271600105</t>
  </si>
  <si>
    <t>18952547</t>
  </si>
  <si>
    <t>271600595</t>
  </si>
  <si>
    <t>JAYSON BUEN</t>
  </si>
  <si>
    <t>L8,B10, VICTORIA VILLE SUBD.</t>
  </si>
  <si>
    <t>160800106</t>
  </si>
  <si>
    <t>271600106</t>
  </si>
  <si>
    <t>18953127</t>
  </si>
  <si>
    <t>271600597</t>
  </si>
  <si>
    <t>RES</t>
  </si>
  <si>
    <t>COM</t>
  </si>
  <si>
    <t>INS</t>
  </si>
  <si>
    <t>CARMELITA BOTONES</t>
  </si>
  <si>
    <t>PALM ESTATE SUBD.</t>
  </si>
  <si>
    <t>MA. ROSA VI R. ALCALA</t>
  </si>
  <si>
    <t>CONCEPCION ST.</t>
  </si>
  <si>
    <t>JULITA M. DUENAS</t>
  </si>
  <si>
    <t>L76, B17, ROXACO SUBD.</t>
  </si>
  <si>
    <t>JOHN NINO BARCELON</t>
  </si>
  <si>
    <t>IMMA S. ABIAD</t>
  </si>
  <si>
    <t>MA. ASUNCION IMPERIAL</t>
  </si>
  <si>
    <t>L11, B2, TALIBEACH SUBD.</t>
  </si>
  <si>
    <t>ROLAND E. ESCALATE</t>
  </si>
  <si>
    <t>L10,B41</t>
  </si>
  <si>
    <t>ARTURO ATAYDE</t>
  </si>
  <si>
    <t>L38, B2-A</t>
  </si>
  <si>
    <t>MEI PESIGAN</t>
  </si>
  <si>
    <t>ROXACO SUBD.</t>
  </si>
  <si>
    <t>VILLA MARIQUITA SUBD.</t>
  </si>
  <si>
    <t>ROMEO V. SECRETO</t>
  </si>
  <si>
    <t>L6 B5</t>
  </si>
  <si>
    <t>REGINALD BORGE</t>
  </si>
  <si>
    <t>THERESA E. TEE</t>
  </si>
  <si>
    <t>271600107</t>
  </si>
  <si>
    <t>18954982</t>
  </si>
  <si>
    <t>271600619</t>
  </si>
  <si>
    <t>RUBEN BEARIS</t>
  </si>
  <si>
    <t>160900107</t>
  </si>
  <si>
    <t>160900108</t>
  </si>
  <si>
    <t>18957679</t>
  </si>
  <si>
    <t>271600632</t>
  </si>
  <si>
    <t>SMART COMMUNICATIONS INC.</t>
  </si>
  <si>
    <t>COMMERCIAL/ TOWER</t>
  </si>
  <si>
    <t>160900109</t>
  </si>
  <si>
    <t>271600108</t>
  </si>
  <si>
    <t>19242586</t>
  </si>
  <si>
    <t>271600636</t>
  </si>
  <si>
    <t>RONALD R. RELLIN</t>
  </si>
  <si>
    <t>PERIMETER FENCE W/ NIPA HUT</t>
  </si>
  <si>
    <t>271600110</t>
  </si>
  <si>
    <t>19243995</t>
  </si>
  <si>
    <t>271600656</t>
  </si>
  <si>
    <t>WILLIN SALES INC./ WALTERMART SUPERMARKET INC.</t>
  </si>
  <si>
    <t>161000110</t>
  </si>
  <si>
    <t>161000111</t>
  </si>
  <si>
    <t>271600111</t>
  </si>
  <si>
    <t>19242556</t>
  </si>
  <si>
    <t>271600657</t>
  </si>
  <si>
    <t>B2,L2,5,32</t>
  </si>
  <si>
    <t>161000112</t>
  </si>
  <si>
    <t>271600112</t>
  </si>
  <si>
    <t>19243998</t>
  </si>
  <si>
    <t>271600658</t>
  </si>
  <si>
    <t>MANUEL S. DAVID</t>
  </si>
  <si>
    <t>L2, B35</t>
  </si>
  <si>
    <t>161000113</t>
  </si>
  <si>
    <t>271600113</t>
  </si>
  <si>
    <t>19244605</t>
  </si>
  <si>
    <t>271600659</t>
  </si>
  <si>
    <t>BENJAMIN D. DELCASTILLO</t>
  </si>
  <si>
    <t>L33, B34</t>
  </si>
  <si>
    <t>161000114</t>
  </si>
  <si>
    <t>271600114</t>
  </si>
  <si>
    <t>19243278</t>
  </si>
  <si>
    <t>ORLANDO AGUSTIN</t>
  </si>
  <si>
    <t>SITIO HULO</t>
  </si>
  <si>
    <t>RESIDENTIAL/APARTMENT</t>
  </si>
  <si>
    <t>161000115</t>
  </si>
  <si>
    <t>19245513</t>
  </si>
  <si>
    <t>271600667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</si>
  <si>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</si>
  <si>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</si>
  <si>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</si>
  <si>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</si>
  <si>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</si>
  <si>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</si>
  <si>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</si>
  <si>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</si>
  <si>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</si>
  <si>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</si>
  <si>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LA ROCCIA ITALO FILIPINA REALTY CORP.</t>
  </si>
  <si>
    <t>MARIANO MALABANAN JR.</t>
  </si>
  <si>
    <t>COSTA DELM HAMILO INC.</t>
  </si>
  <si>
    <t>ELEONORA GRANADOS</t>
  </si>
  <si>
    <t>B10, L24</t>
  </si>
  <si>
    <t>FRANCISCO MENDOZA</t>
  </si>
  <si>
    <t>JAYSON M. BUEN</t>
  </si>
  <si>
    <t>MARIA JESSICA DE GUZMAN</t>
  </si>
  <si>
    <t>L8A,8B, B29</t>
  </si>
  <si>
    <t>EMELITO GAMEZ</t>
  </si>
  <si>
    <t>RODERICK SABLE</t>
  </si>
  <si>
    <t>BATANGAS STATE UNIVERSITY ARASOF NASUGBU BATANGAS</t>
  </si>
  <si>
    <t>LOT 5, R MARTINEZ ST.</t>
  </si>
  <si>
    <t>PANDA DEVELOPMENT CORPORATION</t>
  </si>
  <si>
    <t>ARNOLD ANTER</t>
  </si>
  <si>
    <t>BRGY. BALYTIGUE</t>
  </si>
  <si>
    <t>PENINSULA DE PUNTA FUEGO</t>
  </si>
  <si>
    <t>TERENCE T. TAJAN</t>
  </si>
  <si>
    <t>161000116</t>
  </si>
  <si>
    <t>19246162</t>
  </si>
  <si>
    <t>271600674</t>
  </si>
  <si>
    <t>JHON ROSS S. GAMBOA</t>
  </si>
  <si>
    <t>L9, B4</t>
  </si>
  <si>
    <t>161000117</t>
  </si>
  <si>
    <t>271600117</t>
  </si>
  <si>
    <t>19246501</t>
  </si>
  <si>
    <t>271600682</t>
  </si>
  <si>
    <t>L14, B37</t>
  </si>
  <si>
    <t>161000118</t>
  </si>
  <si>
    <t>19247234</t>
  </si>
  <si>
    <t>271600688</t>
  </si>
  <si>
    <t>EDWARD C. YANG</t>
  </si>
  <si>
    <t>L28, B 1</t>
  </si>
  <si>
    <t>19247345</t>
  </si>
  <si>
    <t>271600695</t>
  </si>
  <si>
    <t>161100119</t>
  </si>
  <si>
    <t>CARMINA L. CAUREZ</t>
  </si>
  <si>
    <t>161100120</t>
  </si>
  <si>
    <t>19248695</t>
  </si>
  <si>
    <t>271600698</t>
  </si>
  <si>
    <t>IGLESIA NI CRISTO / JOEL FEDEROSO SR.</t>
  </si>
  <si>
    <t>BRGY. BULIHAN</t>
  </si>
  <si>
    <t>CHAPEL / INSTITUTIONAL</t>
  </si>
  <si>
    <t>161100121</t>
  </si>
  <si>
    <t>19249501</t>
  </si>
  <si>
    <t>271600705</t>
  </si>
  <si>
    <t>UNITED METHODIST CHURCH</t>
  </si>
  <si>
    <t xml:space="preserve">P. HUGO ST. </t>
  </si>
  <si>
    <t>161100122</t>
  </si>
  <si>
    <t>19249518</t>
  </si>
  <si>
    <t>271600708</t>
  </si>
  <si>
    <t>131</t>
  </si>
  <si>
    <t>132</t>
  </si>
  <si>
    <t>133</t>
  </si>
  <si>
    <t>134</t>
  </si>
  <si>
    <t>135</t>
  </si>
  <si>
    <t>136</t>
  </si>
  <si>
    <t>137</t>
  </si>
  <si>
    <t>138</t>
  </si>
  <si>
    <t>EDEL A. REMOLACIO</t>
  </si>
  <si>
    <t>161100123</t>
  </si>
  <si>
    <t>19249522</t>
  </si>
  <si>
    <t>271600716</t>
  </si>
  <si>
    <t>JOSE PAULO P. LORENZO</t>
  </si>
  <si>
    <t>161100124</t>
  </si>
  <si>
    <t>19249527</t>
  </si>
  <si>
    <t>271600719</t>
  </si>
  <si>
    <t>MA. VICTORIA P. CELDRAN</t>
  </si>
  <si>
    <t>19251755</t>
  </si>
  <si>
    <t>271600756</t>
  </si>
  <si>
    <t>161200125</t>
  </si>
  <si>
    <t>PHILIPPINE AMERICAN LIFE INSURANCE COMPANY</t>
  </si>
  <si>
    <t>161200126</t>
  </si>
  <si>
    <t>19251111</t>
  </si>
  <si>
    <t>271600758</t>
  </si>
  <si>
    <t>J &amp; C LUCKY MANAGEMENT &amp; DEVT. INC.</t>
  </si>
  <si>
    <t>F. ALIX COR. BRIAS ST.</t>
  </si>
  <si>
    <t>161200127</t>
  </si>
  <si>
    <t>19251115</t>
  </si>
  <si>
    <t>271600771</t>
  </si>
  <si>
    <t>DARIUS G. ROSTRATA</t>
  </si>
  <si>
    <t>161200128</t>
  </si>
  <si>
    <t>271600128</t>
  </si>
  <si>
    <t>19251116</t>
  </si>
  <si>
    <t>271600772</t>
  </si>
  <si>
    <t>SANTHONY M. YANG</t>
  </si>
  <si>
    <t>161200129</t>
  </si>
  <si>
    <t>271600129</t>
  </si>
  <si>
    <t>19466907</t>
  </si>
  <si>
    <t>271600774</t>
  </si>
  <si>
    <t>EFREN C. BATHAN</t>
  </si>
  <si>
    <t>L 23, B 5, PALM PLACE 3</t>
  </si>
  <si>
    <t>161200130</t>
  </si>
  <si>
    <t>271600130</t>
  </si>
  <si>
    <t>19466916</t>
  </si>
  <si>
    <t>271600785</t>
  </si>
  <si>
    <t>MILONIL DEVELOPMENT CORPORATION</t>
  </si>
  <si>
    <t>161200131</t>
  </si>
  <si>
    <t>271600131</t>
  </si>
  <si>
    <t>271600790</t>
  </si>
  <si>
    <t>CHRISTIAN UGUIS</t>
  </si>
  <si>
    <t>161200132</t>
  </si>
  <si>
    <t>271600132</t>
  </si>
  <si>
    <t>19466925</t>
  </si>
  <si>
    <t>MA. ANGELICA F. MAGDA</t>
  </si>
  <si>
    <t>L10, B 2</t>
  </si>
  <si>
    <t>19466919</t>
  </si>
  <si>
    <t>271600789</t>
  </si>
  <si>
    <t>161200133</t>
  </si>
  <si>
    <t>271600133</t>
  </si>
  <si>
    <t>19466931</t>
  </si>
  <si>
    <t>271600796</t>
  </si>
  <si>
    <t>ONOFRE B. MACALALAD</t>
  </si>
  <si>
    <t>C. ALVAREZ ST.</t>
  </si>
  <si>
    <t>161200134</t>
  </si>
  <si>
    <t>19467868</t>
  </si>
  <si>
    <t>271600798</t>
  </si>
  <si>
    <t>ROCHELLE M. VILLAJIN</t>
  </si>
  <si>
    <t>L7, B9 VICTORIA VILLE SUBD.</t>
  </si>
  <si>
    <t>161200135</t>
  </si>
  <si>
    <t>19468551</t>
  </si>
  <si>
    <t>271600799</t>
  </si>
  <si>
    <t>ROMMEL LAPITAN</t>
  </si>
  <si>
    <t>P. RINOZA ST.</t>
  </si>
  <si>
    <t>161200136</t>
  </si>
  <si>
    <t>271600136</t>
  </si>
  <si>
    <t>19467880</t>
  </si>
  <si>
    <t>271600800</t>
  </si>
  <si>
    <t>COMM</t>
  </si>
  <si>
    <t>OTHERS</t>
  </si>
  <si>
    <t>SCHOOL / INSTITUTIONAL</t>
  </si>
  <si>
    <t>ALFAMART TRADING PHILIPPINES INC.</t>
  </si>
  <si>
    <t>MICHAEL E. DE JESUS</t>
  </si>
  <si>
    <t>LOT 10, BLK. 15, PH 1, TALIBEACH SUBD.</t>
  </si>
  <si>
    <t>B2,L1,6,14,26,33/ B6,L4 / B4 L21</t>
  </si>
  <si>
    <t>B6D,L28C,28H</t>
  </si>
  <si>
    <t>B2,L2,5,12</t>
  </si>
  <si>
    <t>LOT 4, BLK. 7, PALM ESTATE SUBD.</t>
  </si>
  <si>
    <t>F CASTRO ST.</t>
  </si>
  <si>
    <t>ALFONSO C. RUIZ</t>
  </si>
  <si>
    <t>JHONDEL SUBD.</t>
  </si>
  <si>
    <t>CELEDONIO O. CACERES JR.</t>
  </si>
  <si>
    <t>RODERICK NAVARRO</t>
  </si>
  <si>
    <t>PALM ESTATE SUBD. BLK. 4 LOT 9</t>
  </si>
  <si>
    <t>GINA REYES</t>
  </si>
  <si>
    <t>L3,B20, PENINSULA DE PUNTA FUEGO</t>
  </si>
  <si>
    <t>CONSUELO ST.</t>
  </si>
  <si>
    <t>RUBEN Z. SAMONTE</t>
  </si>
  <si>
    <t>MELITA Z. MANGIDUYOS</t>
  </si>
  <si>
    <t>P3B,L3,BLK45,</t>
  </si>
  <si>
    <t>FORTUNATO DELAREA</t>
  </si>
  <si>
    <t>BRGY.  BILARAN</t>
  </si>
  <si>
    <t>L1,3 BLK. 19, VICTORIA VILLE SUBD.</t>
  </si>
  <si>
    <t>F. CASTRO ST.</t>
  </si>
  <si>
    <t>IGLESIA NI CRISTO</t>
  </si>
  <si>
    <t>MOISES M. AQUINO</t>
  </si>
  <si>
    <t>RES / COM</t>
  </si>
  <si>
    <t>TREVOR CHIANG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</si>
</sst>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#,##0.00;[Red]#,##0.0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39" fontId="2" fillId="0" borderId="0" xfId="0" applyNumberFormat="1" applyFont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39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9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9" fontId="2" fillId="0" borderId="11" xfId="0" applyNumberFormat="1" applyFont="1" applyBorder="1" applyAlignment="1">
      <alignment horizontal="center" vertical="center" wrapText="1"/>
    </xf>
    <xf numFmtId="39" fontId="1" fillId="0" borderId="11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16" xfId="0" applyNumberFormat="1" applyFont="1" applyBorder="1" applyAlignment="1">
      <alignment horizontal="center" wrapText="1"/>
    </xf>
    <xf numFmtId="39" fontId="1" fillId="0" borderId="17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vertical="top" wrapText="1"/>
    </xf>
    <xf numFmtId="39" fontId="5" fillId="0" borderId="0" xfId="0" applyNumberFormat="1" applyFont="1" applyAlignment="1">
      <alignment horizontal="center" vertical="top" wrapText="1"/>
    </xf>
    <xf numFmtId="14" fontId="5" fillId="0" borderId="0" xfId="0" applyNumberFormat="1" applyFont="1" applyAlignment="1">
      <alignment horizontal="center" wrapText="1"/>
    </xf>
    <xf numFmtId="49" fontId="4" fillId="0" borderId="4" xfId="0" applyNumberFormat="1" applyFont="1" applyBorder="1" applyAlignment="1">
      <alignment horizontal="center" vertical="center" wrapText="1"/>
    </xf>
    <xf numFmtId="39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wrapText="1"/>
    </xf>
    <xf numFmtId="39" fontId="5" fillId="0" borderId="1" xfId="0" applyNumberFormat="1" applyFont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  <xf numFmtId="164" fontId="5" fillId="0" borderId="0" xfId="0" quotePrefix="1" applyNumberFormat="1" applyFont="1" applyAlignment="1">
      <alignment horizontal="center" wrapText="1"/>
    </xf>
    <xf numFmtId="49" fontId="4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39" fontId="5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39" fontId="4" fillId="0" borderId="11" xfId="0" applyNumberFormat="1" applyFont="1" applyBorder="1" applyAlignment="1">
      <alignment horizontal="center" wrapText="1"/>
    </xf>
    <xf numFmtId="39" fontId="5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wrapText="1"/>
    </xf>
    <xf numFmtId="39" fontId="4" fillId="0" borderId="15" xfId="0" applyNumberFormat="1" applyFont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166" fontId="4" fillId="0" borderId="0" xfId="0" applyNumberFormat="1" applyFont="1" applyAlignment="1">
      <alignment horizontal="center" vertical="center" wrapText="1"/>
    </xf>
    <xf numFmtId="166" fontId="5" fillId="0" borderId="0" xfId="0" quotePrefix="1" applyNumberFormat="1" applyFont="1" applyAlignment="1">
      <alignment horizontal="center" wrapText="1"/>
    </xf>
    <xf numFmtId="166" fontId="5" fillId="0" borderId="19" xfId="0" applyNumberFormat="1" applyFont="1" applyBorder="1" applyAlignment="1">
      <alignment horizontal="center" wrapText="1"/>
    </xf>
    <xf numFmtId="166" fontId="5" fillId="0" borderId="21" xfId="0" applyNumberFormat="1" applyFont="1" applyBorder="1" applyAlignment="1">
      <alignment horizontal="center" wrapText="1"/>
    </xf>
    <xf numFmtId="166" fontId="4" fillId="0" borderId="23" xfId="0" applyNumberFormat="1" applyFont="1" applyBorder="1" applyAlignment="1">
      <alignment horizontal="center" wrapText="1"/>
    </xf>
    <xf numFmtId="166" fontId="5" fillId="0" borderId="0" xfId="0" applyNumberFormat="1" applyFont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49" fontId="5" fillId="2" borderId="1" xfId="0" applyNumberFormat="1" applyFont="1" applyFill="1" applyBorder="1" applyAlignment="1">
      <alignment horizontal="center" wrapText="1"/>
    </xf>
    <xf numFmtId="39" fontId="5" fillId="2" borderId="1" xfId="0" applyNumberFormat="1" applyFont="1" applyFill="1" applyBorder="1" applyAlignment="1">
      <alignment horizontal="center" wrapText="1"/>
    </xf>
    <xf numFmtId="14" fontId="5" fillId="2" borderId="1" xfId="0" applyNumberFormat="1" applyFont="1" applyFill="1" applyBorder="1" applyAlignment="1">
      <alignment horizontal="center" wrapText="1"/>
    </xf>
    <xf numFmtId="164" fontId="5" fillId="2" borderId="0" xfId="0" applyNumberFormat="1" applyFont="1" applyFill="1" applyAlignment="1">
      <alignment horizontal="center" wrapText="1"/>
    </xf>
    <xf numFmtId="166" fontId="5" fillId="2" borderId="0" xfId="0" applyNumberFormat="1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4" fillId="2" borderId="0" xfId="0" quotePrefix="1" applyNumberFormat="1" applyFont="1" applyFill="1" applyAlignment="1">
      <alignment horizontal="center" vertical="center" wrapText="1"/>
    </xf>
    <xf numFmtId="166" fontId="4" fillId="0" borderId="0" xfId="0" applyNumberFormat="1" applyFont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49" fontId="5" fillId="3" borderId="1" xfId="0" applyNumberFormat="1" applyFont="1" applyFill="1" applyBorder="1" applyAlignment="1">
      <alignment horizontal="center" wrapText="1"/>
    </xf>
    <xf numFmtId="39" fontId="5" fillId="3" borderId="1" xfId="0" applyNumberFormat="1" applyFont="1" applyFill="1" applyBorder="1" applyAlignment="1">
      <alignment horizontal="center" wrapText="1"/>
    </xf>
    <xf numFmtId="14" fontId="5" fillId="3" borderId="1" xfId="0" applyNumberFormat="1" applyFont="1" applyFill="1" applyBorder="1" applyAlignment="1">
      <alignment horizontal="center" wrapText="1"/>
    </xf>
    <xf numFmtId="164" fontId="5" fillId="3" borderId="0" xfId="0" quotePrefix="1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166" fontId="5" fillId="3" borderId="0" xfId="0" applyNumberFormat="1" applyFont="1" applyFill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 vertical="center" wrapText="1"/>
    </xf>
    <xf numFmtId="165" fontId="5" fillId="0" borderId="0" xfId="0" quotePrefix="1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wrapText="1"/>
    </xf>
    <xf numFmtId="165" fontId="5" fillId="0" borderId="20" xfId="0" applyNumberFormat="1" applyFont="1" applyBorder="1" applyAlignment="1">
      <alignment horizontal="center" wrapText="1"/>
    </xf>
    <xf numFmtId="165" fontId="5" fillId="0" borderId="22" xfId="0" applyNumberFormat="1" applyFont="1" applyBorder="1" applyAlignment="1">
      <alignment horizontal="center" wrapText="1"/>
    </xf>
    <xf numFmtId="165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165" fontId="5" fillId="3" borderId="0" xfId="0" applyNumberFormat="1" applyFont="1" applyFill="1" applyAlignment="1">
      <alignment horizontal="center" wrapText="1"/>
    </xf>
    <xf numFmtId="164" fontId="4" fillId="2" borderId="0" xfId="0" quotePrefix="1" applyNumberFormat="1" applyFont="1" applyFill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66" fontId="5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9" fontId="2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9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6" fillId="0" borderId="0" xfId="0" applyNumberFormat="1" applyFont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66"/>
  <sheetViews>
    <sheetView topLeftCell="A118" workbookViewId="0">
      <selection activeCell="C129" sqref="C129"/>
    </sheetView>
  </sheetViews>
  <sheetFormatPr defaultRowHeight="11.25" x14ac:dyDescent="0.2"/>
  <cols>
    <col min="1" max="1" width="5.85546875" style="1" customWidth="1"/>
    <col min="2" max="2" width="16.42578125" style="2" customWidth="1"/>
    <col min="3" max="3" width="16.28515625" style="63" customWidth="1"/>
    <col min="4" max="4" width="11.140625" style="63" customWidth="1"/>
    <col min="5" max="5" width="13.28515625" style="2" customWidth="1"/>
    <col min="6" max="6" width="12.5703125" style="5" customWidth="1"/>
    <col min="7" max="7" width="11.5703125" style="5" customWidth="1"/>
    <col min="8" max="8" width="10.42578125" style="5" customWidth="1"/>
    <col min="9" max="9" width="11.5703125" style="3" customWidth="1"/>
    <col min="10" max="10" width="10.140625" style="5" customWidth="1"/>
    <col min="11" max="11" width="10" style="5" customWidth="1"/>
    <col min="12" max="13" width="10.140625" style="30" customWidth="1"/>
    <col min="14" max="14" width="9.140625" style="2"/>
    <col min="15" max="15" width="11.7109375" style="95" customWidth="1"/>
    <col min="16" max="16" width="9.140625" style="67"/>
    <col min="17" max="18" width="9.42578125" style="2" bestFit="1" customWidth="1"/>
    <col min="19" max="19" width="9.140625" style="2"/>
    <col min="20" max="20" width="9.42578125" style="2" bestFit="1" customWidth="1"/>
    <col min="21" max="16384" width="9.140625" style="2"/>
  </cols>
  <sheetData>
    <row r="2" spans="1:18" ht="18.75" customHeight="1" x14ac:dyDescent="0.35">
      <c r="C2" s="127" t="s">
        <v>161</v>
      </c>
      <c r="D2" s="127"/>
      <c r="E2" s="127"/>
      <c r="F2" s="127"/>
      <c r="G2" s="127"/>
      <c r="H2" s="127"/>
      <c r="I2" s="127"/>
    </row>
    <row r="3" spans="1:18" s="34" customFormat="1" ht="13.5" thickBot="1" x14ac:dyDescent="0.25">
      <c r="A3" s="26"/>
      <c r="C3" s="60"/>
      <c r="D3" s="60"/>
      <c r="F3" s="35"/>
      <c r="G3" s="35"/>
      <c r="H3" s="36"/>
      <c r="I3" s="37"/>
      <c r="J3" s="35"/>
      <c r="K3" s="35"/>
      <c r="L3" s="38"/>
      <c r="M3" s="38"/>
      <c r="O3" s="96"/>
      <c r="P3" s="68"/>
    </row>
    <row r="4" spans="1:18" s="26" customFormat="1" ht="38.25" x14ac:dyDescent="0.25">
      <c r="A4" s="24"/>
      <c r="B4" s="29" t="s">
        <v>0</v>
      </c>
      <c r="C4" s="61" t="s">
        <v>1</v>
      </c>
      <c r="D4" s="61" t="s">
        <v>253</v>
      </c>
      <c r="E4" s="25" t="s">
        <v>2</v>
      </c>
      <c r="F4" s="39" t="s">
        <v>3</v>
      </c>
      <c r="G4" s="39" t="s">
        <v>4</v>
      </c>
      <c r="H4" s="39" t="s">
        <v>5</v>
      </c>
      <c r="I4" s="40" t="s">
        <v>15</v>
      </c>
      <c r="J4" s="39" t="s">
        <v>6</v>
      </c>
      <c r="K4" s="39" t="s">
        <v>7</v>
      </c>
      <c r="L4" s="41" t="s">
        <v>8</v>
      </c>
      <c r="M4" s="42" t="s">
        <v>9</v>
      </c>
      <c r="O4" s="97"/>
      <c r="P4" s="69"/>
    </row>
    <row r="5" spans="1:18" s="34" customFormat="1" ht="12.75" x14ac:dyDescent="0.2">
      <c r="A5" s="43" t="s">
        <v>10</v>
      </c>
      <c r="B5" s="44"/>
      <c r="C5" s="62"/>
      <c r="D5" s="62"/>
      <c r="E5" s="44"/>
      <c r="F5" s="45"/>
      <c r="G5" s="45"/>
      <c r="H5" s="45"/>
      <c r="I5" s="46"/>
      <c r="J5" s="45"/>
      <c r="K5" s="45"/>
      <c r="L5" s="47"/>
      <c r="M5" s="47"/>
      <c r="O5" s="96"/>
      <c r="P5" s="68"/>
    </row>
    <row r="6" spans="1:18" s="34" customFormat="1" ht="25.5" x14ac:dyDescent="0.2">
      <c r="A6" s="43" t="s">
        <v>11</v>
      </c>
      <c r="B6" s="44" t="s">
        <v>187</v>
      </c>
      <c r="C6" s="62" t="s">
        <v>171</v>
      </c>
      <c r="D6" s="62"/>
      <c r="E6" s="44" t="s">
        <v>12</v>
      </c>
      <c r="F6" s="45" t="s">
        <v>188</v>
      </c>
      <c r="G6" s="45" t="s">
        <v>189</v>
      </c>
      <c r="H6" s="45" t="s">
        <v>190</v>
      </c>
      <c r="I6" s="46">
        <v>1633</v>
      </c>
      <c r="J6" s="45" t="s">
        <v>189</v>
      </c>
      <c r="K6" s="45" t="s">
        <v>189</v>
      </c>
      <c r="L6" s="47">
        <v>42367</v>
      </c>
      <c r="M6" s="47">
        <v>42374</v>
      </c>
      <c r="N6" s="48"/>
      <c r="O6" s="98"/>
      <c r="P6" s="70"/>
    </row>
    <row r="7" spans="1:18" s="34" customFormat="1" ht="12.75" x14ac:dyDescent="0.2">
      <c r="A7" s="43" t="s">
        <v>13</v>
      </c>
      <c r="B7" s="44" t="s">
        <v>191</v>
      </c>
      <c r="C7" s="62" t="s">
        <v>172</v>
      </c>
      <c r="D7" s="62"/>
      <c r="E7" s="44" t="s">
        <v>12</v>
      </c>
      <c r="F7" s="45" t="s">
        <v>192</v>
      </c>
      <c r="G7" s="45" t="s">
        <v>193</v>
      </c>
      <c r="H7" s="45" t="s">
        <v>194</v>
      </c>
      <c r="I7" s="46">
        <v>1874</v>
      </c>
      <c r="J7" s="45" t="s">
        <v>195</v>
      </c>
      <c r="K7" s="45" t="s">
        <v>193</v>
      </c>
      <c r="L7" s="47">
        <v>42357</v>
      </c>
      <c r="M7" s="47">
        <v>42374</v>
      </c>
      <c r="N7" s="48"/>
      <c r="O7" s="96"/>
      <c r="P7" s="68"/>
    </row>
    <row r="8" spans="1:18" s="34" customFormat="1" ht="25.5" x14ac:dyDescent="0.2">
      <c r="A8" s="43" t="s">
        <v>14</v>
      </c>
      <c r="B8" s="44" t="s">
        <v>196</v>
      </c>
      <c r="C8" s="62" t="s">
        <v>169</v>
      </c>
      <c r="D8" s="62"/>
      <c r="E8" s="44" t="s">
        <v>12</v>
      </c>
      <c r="F8" s="45" t="s">
        <v>197</v>
      </c>
      <c r="G8" s="45" t="s">
        <v>195</v>
      </c>
      <c r="H8" s="45" t="s">
        <v>198</v>
      </c>
      <c r="I8" s="46">
        <v>3548</v>
      </c>
      <c r="J8" s="45" t="s">
        <v>199</v>
      </c>
      <c r="K8" s="45" t="s">
        <v>195</v>
      </c>
      <c r="L8" s="47">
        <v>42347</v>
      </c>
      <c r="M8" s="47">
        <v>42377</v>
      </c>
      <c r="N8" s="48"/>
      <c r="O8" s="96"/>
      <c r="P8" s="68"/>
    </row>
    <row r="9" spans="1:18" s="34" customFormat="1" ht="12.75" x14ac:dyDescent="0.2">
      <c r="A9" s="43" t="s">
        <v>16</v>
      </c>
      <c r="B9" s="44" t="s">
        <v>181</v>
      </c>
      <c r="C9" s="62" t="s">
        <v>24</v>
      </c>
      <c r="D9" s="62"/>
      <c r="E9" s="44" t="s">
        <v>12</v>
      </c>
      <c r="F9" s="45" t="s">
        <v>200</v>
      </c>
      <c r="G9" s="45" t="s">
        <v>201</v>
      </c>
      <c r="H9" s="45" t="s">
        <v>202</v>
      </c>
      <c r="I9" s="46">
        <v>772</v>
      </c>
      <c r="J9" s="45" t="s">
        <v>203</v>
      </c>
      <c r="K9" s="45" t="s">
        <v>201</v>
      </c>
      <c r="L9" s="47">
        <v>42367</v>
      </c>
      <c r="M9" s="47">
        <v>42377</v>
      </c>
      <c r="N9" s="48"/>
      <c r="O9" s="96"/>
      <c r="P9" s="68"/>
    </row>
    <row r="10" spans="1:18" s="34" customFormat="1" ht="26.25" thickBot="1" x14ac:dyDescent="0.25">
      <c r="A10" s="43" t="s">
        <v>17</v>
      </c>
      <c r="B10" s="44" t="s">
        <v>204</v>
      </c>
      <c r="C10" s="62" t="s">
        <v>173</v>
      </c>
      <c r="D10" s="62"/>
      <c r="E10" s="44" t="s">
        <v>12</v>
      </c>
      <c r="F10" s="45" t="s">
        <v>205</v>
      </c>
      <c r="G10" s="45" t="s">
        <v>199</v>
      </c>
      <c r="H10" s="45" t="s">
        <v>206</v>
      </c>
      <c r="I10" s="46">
        <v>1916</v>
      </c>
      <c r="J10" s="45" t="s">
        <v>207</v>
      </c>
      <c r="K10" s="45" t="s">
        <v>199</v>
      </c>
      <c r="L10" s="47">
        <v>42367</v>
      </c>
      <c r="M10" s="47">
        <v>42377</v>
      </c>
      <c r="N10" s="48"/>
      <c r="O10" s="99"/>
      <c r="P10" s="68"/>
    </row>
    <row r="11" spans="1:18" s="34" customFormat="1" ht="25.5" x14ac:dyDescent="0.2">
      <c r="A11" s="43" t="s">
        <v>18</v>
      </c>
      <c r="B11" s="44" t="s">
        <v>208</v>
      </c>
      <c r="C11" s="62" t="s">
        <v>166</v>
      </c>
      <c r="D11" s="62" t="s">
        <v>254</v>
      </c>
      <c r="E11" s="44" t="s">
        <v>12</v>
      </c>
      <c r="F11" s="45" t="s">
        <v>209</v>
      </c>
      <c r="G11" s="45" t="s">
        <v>203</v>
      </c>
      <c r="H11" s="45" t="s">
        <v>210</v>
      </c>
      <c r="I11" s="46">
        <v>6712</v>
      </c>
      <c r="J11" s="45" t="s">
        <v>211</v>
      </c>
      <c r="K11" s="45" t="s">
        <v>203</v>
      </c>
      <c r="L11" s="47">
        <v>42373</v>
      </c>
      <c r="M11" s="47">
        <v>42380</v>
      </c>
      <c r="N11" s="48"/>
      <c r="O11" s="100" t="s">
        <v>12</v>
      </c>
      <c r="P11" s="71">
        <v>16</v>
      </c>
      <c r="R11" s="34">
        <f>SUM(P15,P39,P58)</f>
        <v>58</v>
      </c>
    </row>
    <row r="12" spans="1:18" s="34" customFormat="1" ht="25.5" x14ac:dyDescent="0.2">
      <c r="A12" s="43" t="s">
        <v>19</v>
      </c>
      <c r="B12" s="44" t="s">
        <v>212</v>
      </c>
      <c r="C12" s="62" t="s">
        <v>100</v>
      </c>
      <c r="D12" s="62"/>
      <c r="E12" s="44" t="s">
        <v>182</v>
      </c>
      <c r="F12" s="45" t="s">
        <v>213</v>
      </c>
      <c r="G12" s="45" t="s">
        <v>214</v>
      </c>
      <c r="H12" s="45" t="s">
        <v>215</v>
      </c>
      <c r="I12" s="46">
        <v>3990</v>
      </c>
      <c r="J12" s="45" t="s">
        <v>216</v>
      </c>
      <c r="K12" s="45" t="s">
        <v>207</v>
      </c>
      <c r="L12" s="47">
        <v>42374</v>
      </c>
      <c r="M12" s="47">
        <v>42381</v>
      </c>
      <c r="O12" s="101" t="s">
        <v>20</v>
      </c>
      <c r="P12" s="72">
        <v>4</v>
      </c>
    </row>
    <row r="13" spans="1:18" s="34" customFormat="1" ht="25.5" x14ac:dyDescent="0.2">
      <c r="A13" s="43" t="s">
        <v>21</v>
      </c>
      <c r="B13" s="44" t="s">
        <v>217</v>
      </c>
      <c r="C13" s="62" t="s">
        <v>168</v>
      </c>
      <c r="D13" s="62"/>
      <c r="E13" s="44" t="s">
        <v>12</v>
      </c>
      <c r="F13" s="45" t="s">
        <v>218</v>
      </c>
      <c r="G13" s="45" t="s">
        <v>219</v>
      </c>
      <c r="H13" s="45" t="s">
        <v>220</v>
      </c>
      <c r="I13" s="46">
        <v>1022</v>
      </c>
      <c r="J13" s="45" t="s">
        <v>221</v>
      </c>
      <c r="K13" s="45" t="s">
        <v>219</v>
      </c>
      <c r="L13" s="47">
        <v>42375</v>
      </c>
      <c r="M13" s="47">
        <v>42382</v>
      </c>
      <c r="N13" s="48"/>
      <c r="O13" s="101" t="s">
        <v>182</v>
      </c>
      <c r="P13" s="72">
        <v>1</v>
      </c>
    </row>
    <row r="14" spans="1:18" s="34" customFormat="1" ht="25.5" x14ac:dyDescent="0.2">
      <c r="A14" s="43" t="s">
        <v>22</v>
      </c>
      <c r="B14" s="44" t="s">
        <v>222</v>
      </c>
      <c r="C14" s="62" t="s">
        <v>167</v>
      </c>
      <c r="D14" s="62"/>
      <c r="E14" s="44" t="s">
        <v>12</v>
      </c>
      <c r="F14" s="45" t="s">
        <v>223</v>
      </c>
      <c r="G14" s="45" t="s">
        <v>224</v>
      </c>
      <c r="H14" s="45" t="s">
        <v>225</v>
      </c>
      <c r="I14" s="46">
        <v>983</v>
      </c>
      <c r="J14" s="45" t="s">
        <v>226</v>
      </c>
      <c r="K14" s="45" t="s">
        <v>224</v>
      </c>
      <c r="L14" s="47">
        <v>42376</v>
      </c>
      <c r="M14" s="47">
        <v>42383</v>
      </c>
      <c r="N14" s="48"/>
      <c r="O14" s="101" t="s">
        <v>243</v>
      </c>
      <c r="P14" s="72">
        <v>1</v>
      </c>
    </row>
    <row r="15" spans="1:18" s="34" customFormat="1" ht="26.25" thickBot="1" x14ac:dyDescent="0.25">
      <c r="A15" s="43" t="s">
        <v>23</v>
      </c>
      <c r="B15" s="44" t="s">
        <v>227</v>
      </c>
      <c r="C15" s="62" t="s">
        <v>163</v>
      </c>
      <c r="D15" s="62"/>
      <c r="E15" s="44" t="s">
        <v>12</v>
      </c>
      <c r="F15" s="45" t="s">
        <v>228</v>
      </c>
      <c r="G15" s="45" t="s">
        <v>229</v>
      </c>
      <c r="H15" s="45" t="s">
        <v>230</v>
      </c>
      <c r="I15" s="46">
        <v>3443</v>
      </c>
      <c r="J15" s="45" t="s">
        <v>231</v>
      </c>
      <c r="K15" s="45" t="s">
        <v>229</v>
      </c>
      <c r="L15" s="47">
        <v>42376</v>
      </c>
      <c r="M15" s="47">
        <v>42383</v>
      </c>
      <c r="N15" s="48"/>
      <c r="O15" s="102"/>
      <c r="P15" s="73">
        <f>SUM(P11:P14)</f>
        <v>22</v>
      </c>
    </row>
    <row r="16" spans="1:18" s="34" customFormat="1" ht="25.5" x14ac:dyDescent="0.2">
      <c r="A16" s="43" t="s">
        <v>25</v>
      </c>
      <c r="B16" s="44" t="s">
        <v>232</v>
      </c>
      <c r="C16" s="62" t="s">
        <v>100</v>
      </c>
      <c r="D16" s="62" t="s">
        <v>255</v>
      </c>
      <c r="E16" s="44" t="s">
        <v>12</v>
      </c>
      <c r="F16" s="45" t="s">
        <v>233</v>
      </c>
      <c r="G16" s="45" t="s">
        <v>234</v>
      </c>
      <c r="H16" s="45" t="s">
        <v>235</v>
      </c>
      <c r="I16" s="46">
        <v>1236</v>
      </c>
      <c r="J16" s="45" t="s">
        <v>236</v>
      </c>
      <c r="K16" s="45" t="s">
        <v>234</v>
      </c>
      <c r="L16" s="47">
        <v>42380</v>
      </c>
      <c r="M16" s="47">
        <v>42387</v>
      </c>
      <c r="N16" s="48"/>
      <c r="O16" s="96"/>
      <c r="P16" s="68"/>
    </row>
    <row r="17" spans="1:16" s="34" customFormat="1" ht="25.5" x14ac:dyDescent="0.2">
      <c r="A17" s="43" t="s">
        <v>26</v>
      </c>
      <c r="B17" s="44" t="s">
        <v>237</v>
      </c>
      <c r="C17" s="62" t="s">
        <v>168</v>
      </c>
      <c r="D17" s="62" t="s">
        <v>256</v>
      </c>
      <c r="E17" s="44" t="s">
        <v>12</v>
      </c>
      <c r="F17" s="45" t="s">
        <v>238</v>
      </c>
      <c r="G17" s="45" t="s">
        <v>239</v>
      </c>
      <c r="H17" s="45" t="s">
        <v>240</v>
      </c>
      <c r="I17" s="46">
        <v>1482</v>
      </c>
      <c r="J17" s="45" t="s">
        <v>241</v>
      </c>
      <c r="K17" s="45" t="s">
        <v>239</v>
      </c>
      <c r="L17" s="47">
        <v>42381</v>
      </c>
      <c r="M17" s="47">
        <v>42388</v>
      </c>
      <c r="N17" s="48"/>
      <c r="O17" s="96"/>
      <c r="P17" s="68"/>
    </row>
    <row r="18" spans="1:16" s="34" customFormat="1" ht="25.5" x14ac:dyDescent="0.2">
      <c r="A18" s="43" t="s">
        <v>27</v>
      </c>
      <c r="B18" s="44" t="s">
        <v>242</v>
      </c>
      <c r="C18" s="62" t="s">
        <v>170</v>
      </c>
      <c r="D18" s="62"/>
      <c r="E18" s="44" t="s">
        <v>243</v>
      </c>
      <c r="F18" s="45" t="s">
        <v>244</v>
      </c>
      <c r="G18" s="45" t="s">
        <v>245</v>
      </c>
      <c r="H18" s="45" t="s">
        <v>246</v>
      </c>
      <c r="I18" s="46">
        <v>3448</v>
      </c>
      <c r="J18" s="45" t="s">
        <v>247</v>
      </c>
      <c r="K18" s="45" t="s">
        <v>245</v>
      </c>
      <c r="L18" s="47">
        <v>42383</v>
      </c>
      <c r="M18" s="47">
        <v>42390</v>
      </c>
      <c r="N18" s="48"/>
      <c r="O18" s="96"/>
      <c r="P18" s="68"/>
    </row>
    <row r="19" spans="1:16" s="34" customFormat="1" ht="25.5" x14ac:dyDescent="0.2">
      <c r="A19" s="43" t="s">
        <v>28</v>
      </c>
      <c r="B19" s="44" t="s">
        <v>248</v>
      </c>
      <c r="C19" s="62" t="s">
        <v>100</v>
      </c>
      <c r="D19" s="62" t="s">
        <v>257</v>
      </c>
      <c r="E19" s="44" t="s">
        <v>12</v>
      </c>
      <c r="F19" s="45" t="s">
        <v>249</v>
      </c>
      <c r="G19" s="45" t="s">
        <v>250</v>
      </c>
      <c r="H19" s="45" t="s">
        <v>251</v>
      </c>
      <c r="I19" s="46">
        <v>1375</v>
      </c>
      <c r="J19" s="45" t="s">
        <v>252</v>
      </c>
      <c r="K19" s="45" t="s">
        <v>250</v>
      </c>
      <c r="L19" s="47">
        <v>42383</v>
      </c>
      <c r="M19" s="47">
        <v>42390</v>
      </c>
      <c r="N19" s="48"/>
      <c r="O19" s="96"/>
      <c r="P19" s="68"/>
    </row>
    <row r="20" spans="1:16" s="34" customFormat="1" ht="25.5" x14ac:dyDescent="0.2">
      <c r="A20" s="43" t="s">
        <v>29</v>
      </c>
      <c r="B20" s="44" t="s">
        <v>164</v>
      </c>
      <c r="C20" s="62" t="s">
        <v>165</v>
      </c>
      <c r="D20" s="62"/>
      <c r="E20" s="44" t="s">
        <v>12</v>
      </c>
      <c r="F20" s="45" t="s">
        <v>258</v>
      </c>
      <c r="G20" s="45" t="s">
        <v>259</v>
      </c>
      <c r="H20" s="45" t="s">
        <v>264</v>
      </c>
      <c r="I20" s="46">
        <v>2306</v>
      </c>
      <c r="J20" s="45" t="s">
        <v>265</v>
      </c>
      <c r="K20" s="45" t="s">
        <v>259</v>
      </c>
      <c r="L20" s="47">
        <v>42382</v>
      </c>
      <c r="M20" s="47">
        <v>42389</v>
      </c>
      <c r="N20" s="48"/>
      <c r="O20" s="96"/>
      <c r="P20" s="68"/>
    </row>
    <row r="21" spans="1:16" s="34" customFormat="1" ht="25.5" x14ac:dyDescent="0.2">
      <c r="A21" s="43" t="s">
        <v>31</v>
      </c>
      <c r="B21" s="44" t="s">
        <v>164</v>
      </c>
      <c r="C21" s="62" t="s">
        <v>165</v>
      </c>
      <c r="D21" s="62" t="s">
        <v>266</v>
      </c>
      <c r="E21" s="44" t="s">
        <v>12</v>
      </c>
      <c r="F21" s="45" t="s">
        <v>267</v>
      </c>
      <c r="G21" s="45" t="s">
        <v>263</v>
      </c>
      <c r="H21" s="45" t="s">
        <v>261</v>
      </c>
      <c r="I21" s="46">
        <v>2056</v>
      </c>
      <c r="J21" s="45" t="s">
        <v>262</v>
      </c>
      <c r="K21" s="45" t="s">
        <v>263</v>
      </c>
      <c r="L21" s="47">
        <v>42382</v>
      </c>
      <c r="M21" s="47">
        <v>42389</v>
      </c>
      <c r="O21" s="96"/>
      <c r="P21" s="68"/>
    </row>
    <row r="22" spans="1:16" s="34" customFormat="1" ht="25.5" x14ac:dyDescent="0.2">
      <c r="A22" s="43" t="s">
        <v>30</v>
      </c>
      <c r="B22" s="44" t="s">
        <v>164</v>
      </c>
      <c r="C22" s="62" t="s">
        <v>165</v>
      </c>
      <c r="D22" s="62" t="s">
        <v>268</v>
      </c>
      <c r="E22" s="44" t="s">
        <v>20</v>
      </c>
      <c r="F22" s="45" t="s">
        <v>269</v>
      </c>
      <c r="G22" s="45" t="s">
        <v>270</v>
      </c>
      <c r="H22" s="45" t="s">
        <v>260</v>
      </c>
      <c r="I22" s="46">
        <v>4191</v>
      </c>
      <c r="J22" s="45" t="s">
        <v>271</v>
      </c>
      <c r="K22" s="45" t="s">
        <v>270</v>
      </c>
      <c r="L22" s="47">
        <v>42382</v>
      </c>
      <c r="M22" s="47">
        <v>42389</v>
      </c>
      <c r="N22" s="48"/>
      <c r="O22" s="96"/>
      <c r="P22" s="68"/>
    </row>
    <row r="23" spans="1:16" s="34" customFormat="1" ht="38.25" x14ac:dyDescent="0.2">
      <c r="A23" s="43" t="s">
        <v>32</v>
      </c>
      <c r="B23" s="44" t="s">
        <v>164</v>
      </c>
      <c r="C23" s="62" t="s">
        <v>165</v>
      </c>
      <c r="D23" s="62" t="s">
        <v>272</v>
      </c>
      <c r="E23" s="44" t="s">
        <v>20</v>
      </c>
      <c r="F23" s="45" t="s">
        <v>273</v>
      </c>
      <c r="G23" s="45" t="s">
        <v>274</v>
      </c>
      <c r="H23" s="45" t="s">
        <v>275</v>
      </c>
      <c r="I23" s="46">
        <v>4191</v>
      </c>
      <c r="J23" s="45" t="s">
        <v>276</v>
      </c>
      <c r="K23" s="45" t="s">
        <v>274</v>
      </c>
      <c r="L23" s="47">
        <v>42382</v>
      </c>
      <c r="M23" s="47">
        <v>42389</v>
      </c>
      <c r="N23" s="48"/>
      <c r="O23" s="96"/>
      <c r="P23" s="68"/>
    </row>
    <row r="24" spans="1:16" s="34" customFormat="1" ht="12.75" x14ac:dyDescent="0.2">
      <c r="A24" s="43" t="s">
        <v>33</v>
      </c>
      <c r="B24" s="44" t="s">
        <v>277</v>
      </c>
      <c r="C24" s="62" t="s">
        <v>278</v>
      </c>
      <c r="D24" s="62"/>
      <c r="E24" s="44" t="s">
        <v>20</v>
      </c>
      <c r="F24" s="45" t="s">
        <v>279</v>
      </c>
      <c r="G24" s="45" t="s">
        <v>280</v>
      </c>
      <c r="H24" s="45" t="s">
        <v>281</v>
      </c>
      <c r="I24" s="46">
        <v>2135</v>
      </c>
      <c r="J24" s="45" t="s">
        <v>282</v>
      </c>
      <c r="K24" s="45" t="s">
        <v>280</v>
      </c>
      <c r="L24" s="47">
        <v>42384</v>
      </c>
      <c r="M24" s="47">
        <v>42391</v>
      </c>
      <c r="N24" s="48"/>
      <c r="O24" s="96"/>
      <c r="P24" s="68"/>
    </row>
    <row r="25" spans="1:16" s="34" customFormat="1" ht="25.5" x14ac:dyDescent="0.2">
      <c r="A25" s="43" t="s">
        <v>34</v>
      </c>
      <c r="B25" s="44" t="s">
        <v>164</v>
      </c>
      <c r="C25" s="62" t="s">
        <v>165</v>
      </c>
      <c r="D25" s="62" t="s">
        <v>283</v>
      </c>
      <c r="E25" s="44" t="s">
        <v>20</v>
      </c>
      <c r="F25" s="45" t="s">
        <v>284</v>
      </c>
      <c r="G25" s="45" t="s">
        <v>285</v>
      </c>
      <c r="H25" s="45" t="s">
        <v>286</v>
      </c>
      <c r="I25" s="46">
        <v>4191</v>
      </c>
      <c r="J25" s="45" t="s">
        <v>287</v>
      </c>
      <c r="K25" s="45" t="s">
        <v>285</v>
      </c>
      <c r="L25" s="47">
        <v>42389</v>
      </c>
      <c r="M25" s="47">
        <v>42396</v>
      </c>
      <c r="O25" s="96"/>
      <c r="P25" s="68"/>
    </row>
    <row r="26" spans="1:16" s="34" customFormat="1" ht="25.5" x14ac:dyDescent="0.2">
      <c r="A26" s="43" t="s">
        <v>35</v>
      </c>
      <c r="B26" s="44" t="s">
        <v>288</v>
      </c>
      <c r="C26" s="62" t="s">
        <v>289</v>
      </c>
      <c r="D26" s="62" t="s">
        <v>290</v>
      </c>
      <c r="E26" s="44" t="s">
        <v>12</v>
      </c>
      <c r="F26" s="45" t="s">
        <v>291</v>
      </c>
      <c r="G26" s="45" t="s">
        <v>292</v>
      </c>
      <c r="H26" s="45" t="s">
        <v>293</v>
      </c>
      <c r="I26" s="46">
        <v>2417</v>
      </c>
      <c r="J26" s="45" t="s">
        <v>294</v>
      </c>
      <c r="K26" s="45" t="s">
        <v>292</v>
      </c>
      <c r="L26" s="47">
        <v>42389</v>
      </c>
      <c r="M26" s="47">
        <v>42396</v>
      </c>
      <c r="N26" s="48"/>
      <c r="O26" s="96"/>
      <c r="P26" s="68"/>
    </row>
    <row r="27" spans="1:16" s="81" customFormat="1" ht="25.5" x14ac:dyDescent="0.2">
      <c r="A27" s="75" t="s">
        <v>36</v>
      </c>
      <c r="B27" s="76" t="s">
        <v>295</v>
      </c>
      <c r="C27" s="77" t="s">
        <v>296</v>
      </c>
      <c r="D27" s="77" t="s">
        <v>297</v>
      </c>
      <c r="E27" s="76" t="s">
        <v>12</v>
      </c>
      <c r="F27" s="78" t="s">
        <v>298</v>
      </c>
      <c r="G27" s="78" t="s">
        <v>299</v>
      </c>
      <c r="H27" s="78" t="s">
        <v>300</v>
      </c>
      <c r="I27" s="79">
        <v>4092</v>
      </c>
      <c r="J27" s="78" t="s">
        <v>301</v>
      </c>
      <c r="K27" s="78" t="s">
        <v>299</v>
      </c>
      <c r="L27" s="80">
        <v>42391</v>
      </c>
      <c r="M27" s="80">
        <v>42398</v>
      </c>
      <c r="N27" s="84" t="s">
        <v>309</v>
      </c>
      <c r="O27" s="103">
        <f>SUM(I6:I27)</f>
        <v>59013</v>
      </c>
      <c r="P27" s="82"/>
    </row>
    <row r="28" spans="1:16" s="34" customFormat="1" ht="25.5" x14ac:dyDescent="0.2">
      <c r="A28" s="43" t="s">
        <v>37</v>
      </c>
      <c r="B28" s="44" t="s">
        <v>302</v>
      </c>
      <c r="C28" s="62" t="s">
        <v>303</v>
      </c>
      <c r="D28" s="62" t="s">
        <v>304</v>
      </c>
      <c r="E28" s="44" t="s">
        <v>305</v>
      </c>
      <c r="F28" s="45" t="s">
        <v>318</v>
      </c>
      <c r="G28" s="45" t="s">
        <v>306</v>
      </c>
      <c r="H28" s="45" t="s">
        <v>307</v>
      </c>
      <c r="I28" s="46">
        <v>2999</v>
      </c>
      <c r="J28" s="45" t="s">
        <v>308</v>
      </c>
      <c r="K28" s="45" t="s">
        <v>306</v>
      </c>
      <c r="L28" s="47">
        <v>42397</v>
      </c>
      <c r="M28" s="47">
        <v>42404</v>
      </c>
      <c r="N28" s="48"/>
      <c r="O28" s="96"/>
      <c r="P28" s="68"/>
    </row>
    <row r="29" spans="1:16" s="34" customFormat="1" ht="25.5" x14ac:dyDescent="0.2">
      <c r="A29" s="43" t="s">
        <v>38</v>
      </c>
      <c r="B29" s="44" t="s">
        <v>310</v>
      </c>
      <c r="C29" s="62" t="s">
        <v>168</v>
      </c>
      <c r="D29" s="62" t="s">
        <v>311</v>
      </c>
      <c r="E29" s="44" t="s">
        <v>312</v>
      </c>
      <c r="F29" s="45" t="s">
        <v>319</v>
      </c>
      <c r="G29" s="45" t="s">
        <v>313</v>
      </c>
      <c r="H29" s="45" t="s">
        <v>314</v>
      </c>
      <c r="I29" s="46">
        <v>6601</v>
      </c>
      <c r="J29" s="45" t="s">
        <v>315</v>
      </c>
      <c r="K29" s="45" t="s">
        <v>313</v>
      </c>
      <c r="L29" s="47">
        <v>42398</v>
      </c>
      <c r="M29" s="47">
        <v>42405</v>
      </c>
      <c r="O29" s="96"/>
      <c r="P29" s="68"/>
    </row>
    <row r="30" spans="1:16" s="34" customFormat="1" ht="25.5" x14ac:dyDescent="0.2">
      <c r="A30" s="43" t="s">
        <v>39</v>
      </c>
      <c r="B30" s="44" t="s">
        <v>316</v>
      </c>
      <c r="C30" s="62" t="s">
        <v>24</v>
      </c>
      <c r="D30" s="62" t="s">
        <v>317</v>
      </c>
      <c r="E30" s="44" t="s">
        <v>12</v>
      </c>
      <c r="F30" s="45" t="s">
        <v>320</v>
      </c>
      <c r="G30" s="45" t="s">
        <v>321</v>
      </c>
      <c r="H30" s="45" t="s">
        <v>322</v>
      </c>
      <c r="I30" s="46">
        <v>8627</v>
      </c>
      <c r="J30" s="45" t="s">
        <v>323</v>
      </c>
      <c r="K30" s="45" t="s">
        <v>321</v>
      </c>
      <c r="L30" s="47">
        <v>42394</v>
      </c>
      <c r="M30" s="47">
        <v>42405</v>
      </c>
      <c r="O30" s="96"/>
      <c r="P30" s="68"/>
    </row>
    <row r="31" spans="1:16" s="34" customFormat="1" ht="25.5" x14ac:dyDescent="0.2">
      <c r="A31" s="43" t="s">
        <v>40</v>
      </c>
      <c r="B31" s="44" t="s">
        <v>324</v>
      </c>
      <c r="C31" s="62" t="s">
        <v>296</v>
      </c>
      <c r="D31" s="62" t="s">
        <v>325</v>
      </c>
      <c r="E31" s="44" t="s">
        <v>326</v>
      </c>
      <c r="F31" s="45" t="s">
        <v>327</v>
      </c>
      <c r="G31" s="45" t="s">
        <v>328</v>
      </c>
      <c r="H31" s="45" t="s">
        <v>329</v>
      </c>
      <c r="I31" s="46">
        <v>47774</v>
      </c>
      <c r="J31" s="45" t="s">
        <v>323</v>
      </c>
      <c r="K31" s="45" t="s">
        <v>328</v>
      </c>
      <c r="L31" s="47">
        <v>42402</v>
      </c>
      <c r="M31" s="47">
        <v>42409</v>
      </c>
      <c r="N31" s="48"/>
      <c r="O31" s="96"/>
      <c r="P31" s="68"/>
    </row>
    <row r="32" spans="1:16" s="34" customFormat="1" ht="38.25" x14ac:dyDescent="0.2">
      <c r="A32" s="43" t="s">
        <v>41</v>
      </c>
      <c r="B32" s="44" t="s">
        <v>330</v>
      </c>
      <c r="C32" s="62" t="s">
        <v>165</v>
      </c>
      <c r="D32" s="62" t="s">
        <v>331</v>
      </c>
      <c r="E32" s="44" t="s">
        <v>12</v>
      </c>
      <c r="F32" s="45" t="s">
        <v>332</v>
      </c>
      <c r="G32" s="45" t="s">
        <v>333</v>
      </c>
      <c r="H32" s="45" t="s">
        <v>334</v>
      </c>
      <c r="I32" s="46">
        <v>2824</v>
      </c>
      <c r="J32" s="45" t="s">
        <v>335</v>
      </c>
      <c r="K32" s="45" t="s">
        <v>333</v>
      </c>
      <c r="L32" s="47">
        <v>42402</v>
      </c>
      <c r="M32" s="47">
        <v>42409</v>
      </c>
      <c r="N32" s="48"/>
      <c r="O32" s="96"/>
      <c r="P32" s="68"/>
    </row>
    <row r="33" spans="1:16" s="34" customFormat="1" ht="25.5" x14ac:dyDescent="0.2">
      <c r="A33" s="43" t="s">
        <v>42</v>
      </c>
      <c r="B33" s="44" t="s">
        <v>242</v>
      </c>
      <c r="C33" s="62" t="s">
        <v>170</v>
      </c>
      <c r="D33" s="62"/>
      <c r="E33" s="44" t="s">
        <v>12</v>
      </c>
      <c r="F33" s="45" t="s">
        <v>336</v>
      </c>
      <c r="G33" s="45" t="s">
        <v>337</v>
      </c>
      <c r="H33" s="45" t="s">
        <v>338</v>
      </c>
      <c r="I33" s="46">
        <v>2960</v>
      </c>
      <c r="J33" s="45" t="s">
        <v>339</v>
      </c>
      <c r="K33" s="45" t="s">
        <v>337</v>
      </c>
      <c r="L33" s="47">
        <v>42403</v>
      </c>
      <c r="M33" s="47">
        <v>42410</v>
      </c>
      <c r="N33" s="48"/>
      <c r="O33" s="96"/>
      <c r="P33" s="68"/>
    </row>
    <row r="34" spans="1:16" s="34" customFormat="1" ht="25.5" x14ac:dyDescent="0.2">
      <c r="A34" s="43" t="s">
        <v>43</v>
      </c>
      <c r="B34" s="44" t="s">
        <v>340</v>
      </c>
      <c r="C34" s="62" t="s">
        <v>169</v>
      </c>
      <c r="D34" s="62" t="s">
        <v>341</v>
      </c>
      <c r="E34" s="44" t="s">
        <v>12</v>
      </c>
      <c r="F34" s="45" t="s">
        <v>342</v>
      </c>
      <c r="G34" s="45" t="s">
        <v>343</v>
      </c>
      <c r="H34" s="45" t="s">
        <v>344</v>
      </c>
      <c r="I34" s="46">
        <v>3754</v>
      </c>
      <c r="J34" s="45" t="s">
        <v>345</v>
      </c>
      <c r="K34" s="45" t="s">
        <v>343</v>
      </c>
      <c r="L34" s="47">
        <v>42404</v>
      </c>
      <c r="M34" s="47">
        <v>42411</v>
      </c>
      <c r="N34" s="48"/>
      <c r="O34" s="96"/>
      <c r="P34" s="68"/>
    </row>
    <row r="35" spans="1:16" s="34" customFormat="1" ht="25.5" x14ac:dyDescent="0.2">
      <c r="A35" s="43" t="s">
        <v>44</v>
      </c>
      <c r="B35" s="44" t="s">
        <v>346</v>
      </c>
      <c r="C35" s="62" t="s">
        <v>24</v>
      </c>
      <c r="D35" s="62"/>
      <c r="E35" s="44" t="s">
        <v>12</v>
      </c>
      <c r="F35" s="45" t="s">
        <v>347</v>
      </c>
      <c r="G35" s="45" t="s">
        <v>348</v>
      </c>
      <c r="H35" s="45" t="s">
        <v>349</v>
      </c>
      <c r="I35" s="46">
        <v>8608</v>
      </c>
      <c r="J35" s="45" t="s">
        <v>364</v>
      </c>
      <c r="K35" s="45" t="s">
        <v>348</v>
      </c>
      <c r="L35" s="47">
        <v>42404</v>
      </c>
      <c r="M35" s="47">
        <v>42411</v>
      </c>
      <c r="N35" s="48"/>
      <c r="O35" s="96" t="s">
        <v>12</v>
      </c>
      <c r="P35" s="68">
        <v>14</v>
      </c>
    </row>
    <row r="36" spans="1:16" s="34" customFormat="1" ht="25.5" x14ac:dyDescent="0.2">
      <c r="A36" s="43" t="s">
        <v>45</v>
      </c>
      <c r="B36" s="44" t="s">
        <v>350</v>
      </c>
      <c r="C36" s="62" t="s">
        <v>100</v>
      </c>
      <c r="D36" s="62"/>
      <c r="E36" s="44" t="s">
        <v>182</v>
      </c>
      <c r="F36" s="45" t="s">
        <v>351</v>
      </c>
      <c r="G36" s="45" t="s">
        <v>221</v>
      </c>
      <c r="H36" s="45" t="s">
        <v>352</v>
      </c>
      <c r="I36" s="46">
        <v>3247</v>
      </c>
      <c r="J36" s="45" t="s">
        <v>363</v>
      </c>
      <c r="K36" s="45" t="s">
        <v>221</v>
      </c>
      <c r="L36" s="47">
        <v>42408</v>
      </c>
      <c r="M36" s="47">
        <v>42415</v>
      </c>
      <c r="O36" s="99" t="s">
        <v>445</v>
      </c>
      <c r="P36" s="68">
        <v>1</v>
      </c>
    </row>
    <row r="37" spans="1:16" s="34" customFormat="1" ht="25.5" x14ac:dyDescent="0.2">
      <c r="A37" s="43" t="s">
        <v>46</v>
      </c>
      <c r="B37" s="44" t="s">
        <v>350</v>
      </c>
      <c r="C37" s="62" t="s">
        <v>100</v>
      </c>
      <c r="D37" s="62"/>
      <c r="E37" s="44" t="s">
        <v>182</v>
      </c>
      <c r="F37" s="45" t="s">
        <v>353</v>
      </c>
      <c r="G37" s="45" t="s">
        <v>354</v>
      </c>
      <c r="H37" s="45" t="s">
        <v>355</v>
      </c>
      <c r="I37" s="46">
        <v>117504</v>
      </c>
      <c r="J37" s="45"/>
      <c r="K37" s="45"/>
      <c r="L37" s="47">
        <v>42408</v>
      </c>
      <c r="M37" s="47">
        <v>42415</v>
      </c>
      <c r="N37" s="48"/>
      <c r="O37" s="96" t="s">
        <v>182</v>
      </c>
      <c r="P37" s="68">
        <v>9</v>
      </c>
    </row>
    <row r="38" spans="1:16" s="34" customFormat="1" ht="25.5" x14ac:dyDescent="0.2">
      <c r="A38" s="43" t="s">
        <v>47</v>
      </c>
      <c r="B38" s="44" t="s">
        <v>350</v>
      </c>
      <c r="C38" s="62" t="s">
        <v>100</v>
      </c>
      <c r="D38" s="62"/>
      <c r="E38" s="44" t="s">
        <v>182</v>
      </c>
      <c r="F38" s="45" t="s">
        <v>356</v>
      </c>
      <c r="G38" s="45" t="s">
        <v>231</v>
      </c>
      <c r="H38" s="45" t="s">
        <v>357</v>
      </c>
      <c r="I38" s="46">
        <v>11704</v>
      </c>
      <c r="J38" s="45" t="s">
        <v>362</v>
      </c>
      <c r="K38" s="45" t="s">
        <v>354</v>
      </c>
      <c r="L38" s="47">
        <v>42408</v>
      </c>
      <c r="M38" s="47">
        <v>42415</v>
      </c>
      <c r="N38" s="48"/>
      <c r="O38" s="96" t="s">
        <v>20</v>
      </c>
      <c r="P38" s="68">
        <v>3</v>
      </c>
    </row>
    <row r="39" spans="1:16" s="34" customFormat="1" ht="25.5" x14ac:dyDescent="0.2">
      <c r="A39" s="43" t="s">
        <v>48</v>
      </c>
      <c r="B39" s="44" t="s">
        <v>350</v>
      </c>
      <c r="C39" s="62" t="s">
        <v>100</v>
      </c>
      <c r="D39" s="62"/>
      <c r="E39" s="44" t="s">
        <v>182</v>
      </c>
      <c r="F39" s="45" t="s">
        <v>358</v>
      </c>
      <c r="G39" s="45" t="s">
        <v>359</v>
      </c>
      <c r="H39" s="45" t="s">
        <v>360</v>
      </c>
      <c r="I39" s="46">
        <v>3572</v>
      </c>
      <c r="J39" s="45" t="s">
        <v>361</v>
      </c>
      <c r="K39" s="45"/>
      <c r="L39" s="47">
        <v>42408</v>
      </c>
      <c r="M39" s="47">
        <v>42415</v>
      </c>
      <c r="N39" s="48"/>
      <c r="O39" s="96"/>
      <c r="P39" s="68">
        <f>SUM(P35:P38)</f>
        <v>27</v>
      </c>
    </row>
    <row r="40" spans="1:16" s="34" customFormat="1" ht="25.5" x14ac:dyDescent="0.2">
      <c r="A40" s="43" t="s">
        <v>50</v>
      </c>
      <c r="B40" s="44" t="s">
        <v>350</v>
      </c>
      <c r="C40" s="62" t="s">
        <v>100</v>
      </c>
      <c r="D40" s="62"/>
      <c r="E40" s="44" t="s">
        <v>182</v>
      </c>
      <c r="F40" s="45" t="s">
        <v>365</v>
      </c>
      <c r="G40" s="45" t="s">
        <v>366</v>
      </c>
      <c r="H40" s="45" t="s">
        <v>367</v>
      </c>
      <c r="I40" s="46">
        <v>1127</v>
      </c>
      <c r="J40" s="45" t="s">
        <v>368</v>
      </c>
      <c r="K40" s="45" t="s">
        <v>231</v>
      </c>
      <c r="L40" s="47">
        <v>42408</v>
      </c>
      <c r="M40" s="47">
        <v>42415</v>
      </c>
      <c r="O40" s="96"/>
      <c r="P40" s="68"/>
    </row>
    <row r="41" spans="1:16" s="34" customFormat="1" ht="25.5" x14ac:dyDescent="0.2">
      <c r="A41" s="43" t="s">
        <v>51</v>
      </c>
      <c r="B41" s="44" t="s">
        <v>350</v>
      </c>
      <c r="C41" s="62" t="s">
        <v>100</v>
      </c>
      <c r="D41" s="62"/>
      <c r="E41" s="44" t="s">
        <v>182</v>
      </c>
      <c r="F41" s="45" t="s">
        <v>369</v>
      </c>
      <c r="G41" s="45" t="s">
        <v>370</v>
      </c>
      <c r="H41" s="45" t="s">
        <v>371</v>
      </c>
      <c r="I41" s="46">
        <v>1195</v>
      </c>
      <c r="J41" s="45" t="s">
        <v>372</v>
      </c>
      <c r="K41" s="45" t="s">
        <v>359</v>
      </c>
      <c r="L41" s="47">
        <v>42408</v>
      </c>
      <c r="M41" s="47">
        <v>42415</v>
      </c>
      <c r="N41" s="48"/>
      <c r="O41" s="96"/>
      <c r="P41" s="68"/>
    </row>
    <row r="42" spans="1:16" s="34" customFormat="1" ht="25.5" x14ac:dyDescent="0.2">
      <c r="A42" s="43" t="s">
        <v>52</v>
      </c>
      <c r="B42" s="44" t="s">
        <v>350</v>
      </c>
      <c r="C42" s="62" t="s">
        <v>100</v>
      </c>
      <c r="D42" s="62"/>
      <c r="E42" s="44" t="s">
        <v>182</v>
      </c>
      <c r="F42" s="45" t="s">
        <v>373</v>
      </c>
      <c r="G42" s="45" t="s">
        <v>374</v>
      </c>
      <c r="H42" s="45" t="s">
        <v>380</v>
      </c>
      <c r="I42" s="46">
        <v>4930</v>
      </c>
      <c r="J42" s="45" t="s">
        <v>377</v>
      </c>
      <c r="K42" s="45" t="s">
        <v>366</v>
      </c>
      <c r="L42" s="47">
        <v>42408</v>
      </c>
      <c r="M42" s="47">
        <v>42415</v>
      </c>
      <c r="N42" s="48"/>
      <c r="O42" s="96"/>
      <c r="P42" s="68"/>
    </row>
    <row r="43" spans="1:16" s="34" customFormat="1" ht="25.5" x14ac:dyDescent="0.2">
      <c r="A43" s="43" t="s">
        <v>53</v>
      </c>
      <c r="B43" s="44" t="s">
        <v>350</v>
      </c>
      <c r="C43" s="62" t="s">
        <v>100</v>
      </c>
      <c r="D43" s="62"/>
      <c r="E43" s="44" t="s">
        <v>182</v>
      </c>
      <c r="F43" s="45" t="s">
        <v>378</v>
      </c>
      <c r="G43" s="45" t="s">
        <v>379</v>
      </c>
      <c r="H43" s="45" t="s">
        <v>375</v>
      </c>
      <c r="I43" s="46">
        <v>5784</v>
      </c>
      <c r="J43" s="45" t="s">
        <v>376</v>
      </c>
      <c r="K43" s="45" t="s">
        <v>370</v>
      </c>
      <c r="L43" s="47">
        <v>42408</v>
      </c>
      <c r="M43" s="47">
        <v>42415</v>
      </c>
      <c r="N43" s="48"/>
      <c r="O43" s="96"/>
      <c r="P43" s="68"/>
    </row>
    <row r="44" spans="1:16" s="34" customFormat="1" ht="25.5" x14ac:dyDescent="0.2">
      <c r="A44" s="43" t="s">
        <v>54</v>
      </c>
      <c r="B44" s="44" t="s">
        <v>350</v>
      </c>
      <c r="C44" s="62" t="s">
        <v>100</v>
      </c>
      <c r="D44" s="62"/>
      <c r="E44" s="44" t="s">
        <v>182</v>
      </c>
      <c r="F44" s="45" t="s">
        <v>381</v>
      </c>
      <c r="G44" s="45" t="s">
        <v>382</v>
      </c>
      <c r="H44" s="45" t="s">
        <v>383</v>
      </c>
      <c r="I44" s="46">
        <v>10841</v>
      </c>
      <c r="J44" s="45" t="s">
        <v>384</v>
      </c>
      <c r="K44" s="45"/>
      <c r="L44" s="47">
        <v>42408</v>
      </c>
      <c r="M44" s="47">
        <v>42415</v>
      </c>
      <c r="O44" s="96"/>
      <c r="P44" s="68"/>
    </row>
    <row r="45" spans="1:16" s="34" customFormat="1" ht="38.25" x14ac:dyDescent="0.2">
      <c r="A45" s="43" t="s">
        <v>55</v>
      </c>
      <c r="B45" s="44" t="s">
        <v>385</v>
      </c>
      <c r="C45" s="62" t="s">
        <v>386</v>
      </c>
      <c r="D45" s="62" t="s">
        <v>387</v>
      </c>
      <c r="E45" s="44" t="s">
        <v>12</v>
      </c>
      <c r="F45" s="45" t="s">
        <v>388</v>
      </c>
      <c r="G45" s="45" t="s">
        <v>389</v>
      </c>
      <c r="H45" s="45" t="s">
        <v>390</v>
      </c>
      <c r="I45" s="46">
        <v>550</v>
      </c>
      <c r="J45" s="45" t="s">
        <v>391</v>
      </c>
      <c r="K45" s="45" t="s">
        <v>374</v>
      </c>
      <c r="L45" s="47">
        <v>42408</v>
      </c>
      <c r="M45" s="47">
        <v>42415</v>
      </c>
      <c r="N45" s="48"/>
      <c r="O45" s="96"/>
      <c r="P45" s="68"/>
    </row>
    <row r="46" spans="1:16" s="34" customFormat="1" ht="12.75" x14ac:dyDescent="0.2">
      <c r="A46" s="43" t="s">
        <v>56</v>
      </c>
      <c r="B46" s="44" t="s">
        <v>392</v>
      </c>
      <c r="C46" s="62" t="s">
        <v>168</v>
      </c>
      <c r="D46" s="62"/>
      <c r="E46" s="44" t="s">
        <v>20</v>
      </c>
      <c r="F46" s="45" t="s">
        <v>393</v>
      </c>
      <c r="G46" s="45" t="s">
        <v>400</v>
      </c>
      <c r="H46" s="45" t="s">
        <v>394</v>
      </c>
      <c r="I46" s="46">
        <v>5952</v>
      </c>
      <c r="J46" s="45" t="s">
        <v>395</v>
      </c>
      <c r="K46" s="45" t="s">
        <v>379</v>
      </c>
      <c r="L46" s="47">
        <v>42409</v>
      </c>
      <c r="M46" s="47">
        <v>42416</v>
      </c>
      <c r="N46" s="48"/>
      <c r="O46" s="96"/>
      <c r="P46" s="68"/>
    </row>
    <row r="47" spans="1:16" s="34" customFormat="1" ht="25.5" x14ac:dyDescent="0.2">
      <c r="A47" s="43" t="s">
        <v>57</v>
      </c>
      <c r="B47" s="44" t="s">
        <v>396</v>
      </c>
      <c r="C47" s="62" t="s">
        <v>167</v>
      </c>
      <c r="D47" s="62" t="s">
        <v>397</v>
      </c>
      <c r="E47" s="44" t="s">
        <v>12</v>
      </c>
      <c r="F47" s="45" t="s">
        <v>398</v>
      </c>
      <c r="G47" s="45" t="s">
        <v>399</v>
      </c>
      <c r="H47" s="45" t="s">
        <v>401</v>
      </c>
      <c r="I47" s="46">
        <v>1781</v>
      </c>
      <c r="J47" s="45" t="s">
        <v>391</v>
      </c>
      <c r="K47" s="45" t="s">
        <v>382</v>
      </c>
      <c r="L47" s="47">
        <v>42409</v>
      </c>
      <c r="M47" s="47">
        <v>42416</v>
      </c>
      <c r="O47" s="96"/>
      <c r="P47" s="68"/>
    </row>
    <row r="48" spans="1:16" s="34" customFormat="1" ht="12.75" x14ac:dyDescent="0.2">
      <c r="A48" s="43" t="s">
        <v>58</v>
      </c>
      <c r="B48" s="44" t="s">
        <v>402</v>
      </c>
      <c r="C48" s="62" t="s">
        <v>168</v>
      </c>
      <c r="D48" s="62"/>
      <c r="E48" s="44" t="s">
        <v>12</v>
      </c>
      <c r="F48" s="45" t="s">
        <v>403</v>
      </c>
      <c r="G48" s="45" t="s">
        <v>404</v>
      </c>
      <c r="H48" s="45" t="s">
        <v>405</v>
      </c>
      <c r="I48" s="46">
        <v>943</v>
      </c>
      <c r="J48" s="45" t="s">
        <v>406</v>
      </c>
      <c r="K48" s="45" t="s">
        <v>389</v>
      </c>
      <c r="L48" s="47">
        <v>42410</v>
      </c>
      <c r="M48" s="47">
        <v>42417</v>
      </c>
      <c r="N48" s="48"/>
      <c r="O48" s="96"/>
      <c r="P48" s="68"/>
    </row>
    <row r="49" spans="1:16" s="34" customFormat="1" ht="25.5" x14ac:dyDescent="0.2">
      <c r="A49" s="43" t="s">
        <v>59</v>
      </c>
      <c r="B49" s="44" t="s">
        <v>407</v>
      </c>
      <c r="C49" s="62" t="s">
        <v>24</v>
      </c>
      <c r="D49" s="62" t="s">
        <v>408</v>
      </c>
      <c r="E49" s="44" t="s">
        <v>12</v>
      </c>
      <c r="F49" s="45" t="s">
        <v>409</v>
      </c>
      <c r="G49" s="45" t="s">
        <v>410</v>
      </c>
      <c r="H49" s="45" t="s">
        <v>411</v>
      </c>
      <c r="I49" s="46">
        <v>11144</v>
      </c>
      <c r="J49" s="45" t="s">
        <v>412</v>
      </c>
      <c r="K49" s="45" t="s">
        <v>400</v>
      </c>
      <c r="L49" s="47">
        <v>42411</v>
      </c>
      <c r="M49" s="47">
        <v>42418</v>
      </c>
      <c r="N49" s="48"/>
      <c r="O49" s="96"/>
      <c r="P49" s="68"/>
    </row>
    <row r="50" spans="1:16" s="34" customFormat="1" ht="12.75" x14ac:dyDescent="0.2">
      <c r="A50" s="43" t="s">
        <v>60</v>
      </c>
      <c r="B50" s="44" t="s">
        <v>413</v>
      </c>
      <c r="C50" s="62" t="s">
        <v>414</v>
      </c>
      <c r="D50" s="62"/>
      <c r="E50" s="44" t="s">
        <v>20</v>
      </c>
      <c r="F50" s="45" t="s">
        <v>415</v>
      </c>
      <c r="G50" s="45" t="s">
        <v>416</v>
      </c>
      <c r="H50" s="45" t="s">
        <v>417</v>
      </c>
      <c r="I50" s="46">
        <v>8616</v>
      </c>
      <c r="J50" s="45" t="s">
        <v>418</v>
      </c>
      <c r="K50" s="45" t="s">
        <v>399</v>
      </c>
      <c r="L50" s="47">
        <v>42411</v>
      </c>
      <c r="M50" s="47">
        <v>42418</v>
      </c>
      <c r="O50" s="96"/>
      <c r="P50" s="68"/>
    </row>
    <row r="51" spans="1:16" s="34" customFormat="1" ht="38.25" x14ac:dyDescent="0.2">
      <c r="A51" s="43" t="s">
        <v>61</v>
      </c>
      <c r="B51" s="44" t="s">
        <v>419</v>
      </c>
      <c r="C51" s="62" t="s">
        <v>24</v>
      </c>
      <c r="D51" s="62" t="s">
        <v>420</v>
      </c>
      <c r="E51" s="44" t="s">
        <v>12</v>
      </c>
      <c r="F51" s="45" t="s">
        <v>421</v>
      </c>
      <c r="G51" s="45" t="s">
        <v>422</v>
      </c>
      <c r="H51" s="45" t="s">
        <v>423</v>
      </c>
      <c r="I51" s="46">
        <v>5662</v>
      </c>
      <c r="J51" s="45" t="s">
        <v>424</v>
      </c>
      <c r="K51" s="45" t="s">
        <v>404</v>
      </c>
      <c r="L51" s="47">
        <v>42416</v>
      </c>
      <c r="M51" s="47">
        <v>42423</v>
      </c>
      <c r="O51" s="96"/>
      <c r="P51" s="68"/>
    </row>
    <row r="52" spans="1:16" s="34" customFormat="1" ht="25.5" x14ac:dyDescent="0.2">
      <c r="A52" s="43" t="s">
        <v>62</v>
      </c>
      <c r="B52" s="44" t="s">
        <v>425</v>
      </c>
      <c r="C52" s="62" t="s">
        <v>426</v>
      </c>
      <c r="D52" s="62" t="s">
        <v>427</v>
      </c>
      <c r="E52" s="44" t="s">
        <v>20</v>
      </c>
      <c r="F52" s="45" t="s">
        <v>428</v>
      </c>
      <c r="G52" s="45" t="s">
        <v>429</v>
      </c>
      <c r="H52" s="45" t="s">
        <v>430</v>
      </c>
      <c r="I52" s="46">
        <v>4848</v>
      </c>
      <c r="J52" s="45" t="s">
        <v>431</v>
      </c>
      <c r="K52" s="45"/>
      <c r="L52" s="47">
        <v>42416</v>
      </c>
      <c r="M52" s="47">
        <v>42423</v>
      </c>
      <c r="N52" s="48"/>
      <c r="O52" s="96"/>
      <c r="P52" s="68"/>
    </row>
    <row r="53" spans="1:16" s="34" customFormat="1" ht="38.25" x14ac:dyDescent="0.2">
      <c r="A53" s="43" t="s">
        <v>63</v>
      </c>
      <c r="B53" s="44" t="s">
        <v>164</v>
      </c>
      <c r="C53" s="62" t="s">
        <v>165</v>
      </c>
      <c r="D53" s="62" t="s">
        <v>432</v>
      </c>
      <c r="E53" s="44" t="s">
        <v>12</v>
      </c>
      <c r="F53" s="45" t="s">
        <v>433</v>
      </c>
      <c r="G53" s="45" t="s">
        <v>236</v>
      </c>
      <c r="H53" s="45" t="s">
        <v>435</v>
      </c>
      <c r="I53" s="46">
        <v>16448</v>
      </c>
      <c r="J53" s="45" t="s">
        <v>436</v>
      </c>
      <c r="K53" s="45" t="s">
        <v>410</v>
      </c>
      <c r="L53" s="47">
        <v>42422</v>
      </c>
      <c r="M53" s="47">
        <v>42429</v>
      </c>
      <c r="O53" s="96"/>
      <c r="P53" s="68"/>
    </row>
    <row r="54" spans="1:16" s="81" customFormat="1" ht="51" x14ac:dyDescent="0.2">
      <c r="A54" s="75" t="s">
        <v>64</v>
      </c>
      <c r="B54" s="76" t="s">
        <v>164</v>
      </c>
      <c r="C54" s="77" t="s">
        <v>165</v>
      </c>
      <c r="D54" s="77" t="s">
        <v>437</v>
      </c>
      <c r="E54" s="76" t="s">
        <v>12</v>
      </c>
      <c r="F54" s="78" t="s">
        <v>438</v>
      </c>
      <c r="G54" s="78" t="s">
        <v>439</v>
      </c>
      <c r="H54" s="78" t="s">
        <v>434</v>
      </c>
      <c r="I54" s="79">
        <v>20754</v>
      </c>
      <c r="J54" s="78" t="s">
        <v>440</v>
      </c>
      <c r="K54" s="78" t="s">
        <v>416</v>
      </c>
      <c r="L54" s="80">
        <v>42422</v>
      </c>
      <c r="M54" s="80">
        <v>42429</v>
      </c>
      <c r="N54" s="84" t="s">
        <v>309</v>
      </c>
      <c r="O54" s="104">
        <f>SUM(I28:I54)</f>
        <v>320749</v>
      </c>
      <c r="P54" s="82"/>
    </row>
    <row r="55" spans="1:16" s="34" customFormat="1" ht="25.5" x14ac:dyDescent="0.2">
      <c r="A55" s="43" t="s">
        <v>65</v>
      </c>
      <c r="B55" s="44" t="s">
        <v>441</v>
      </c>
      <c r="C55" s="62" t="s">
        <v>289</v>
      </c>
      <c r="D55" s="62" t="s">
        <v>289</v>
      </c>
      <c r="E55" s="44" t="s">
        <v>12</v>
      </c>
      <c r="F55" s="45" t="s">
        <v>446</v>
      </c>
      <c r="G55" s="45" t="s">
        <v>447</v>
      </c>
      <c r="H55" s="45" t="s">
        <v>443</v>
      </c>
      <c r="I55" s="46">
        <v>6325</v>
      </c>
      <c r="J55" s="45" t="s">
        <v>444</v>
      </c>
      <c r="K55" s="45" t="s">
        <v>422</v>
      </c>
      <c r="L55" s="47">
        <v>42423</v>
      </c>
      <c r="M55" s="47">
        <v>42430</v>
      </c>
      <c r="N55" s="48"/>
      <c r="O55" s="96"/>
      <c r="P55" s="68"/>
    </row>
    <row r="56" spans="1:16" s="34" customFormat="1" ht="25.5" x14ac:dyDescent="0.2">
      <c r="A56" s="43" t="s">
        <v>66</v>
      </c>
      <c r="B56" s="44" t="s">
        <v>448</v>
      </c>
      <c r="C56" s="62" t="s">
        <v>165</v>
      </c>
      <c r="D56" s="62" t="s">
        <v>449</v>
      </c>
      <c r="E56" s="44" t="s">
        <v>12</v>
      </c>
      <c r="F56" s="45" t="s">
        <v>442</v>
      </c>
      <c r="G56" s="45" t="s">
        <v>241</v>
      </c>
      <c r="H56" s="45" t="s">
        <v>450</v>
      </c>
      <c r="I56" s="46">
        <v>1205</v>
      </c>
      <c r="J56" s="45" t="s">
        <v>451</v>
      </c>
      <c r="K56" s="45" t="s">
        <v>429</v>
      </c>
      <c r="L56" s="47">
        <v>42424</v>
      </c>
      <c r="M56" s="47">
        <v>42432</v>
      </c>
      <c r="N56" s="48"/>
      <c r="O56" s="96" t="s">
        <v>12</v>
      </c>
      <c r="P56" s="68">
        <v>8</v>
      </c>
    </row>
    <row r="57" spans="1:16" s="34" customFormat="1" ht="25.5" x14ac:dyDescent="0.2">
      <c r="A57" s="43" t="s">
        <v>67</v>
      </c>
      <c r="B57" s="44" t="s">
        <v>452</v>
      </c>
      <c r="C57" s="62" t="s">
        <v>453</v>
      </c>
      <c r="D57" s="62" t="s">
        <v>454</v>
      </c>
      <c r="E57" s="44" t="s">
        <v>12</v>
      </c>
      <c r="F57" s="45" t="s">
        <v>455</v>
      </c>
      <c r="G57" s="45" t="s">
        <v>456</v>
      </c>
      <c r="H57" s="45" t="s">
        <v>457</v>
      </c>
      <c r="I57" s="46">
        <v>4466</v>
      </c>
      <c r="J57" s="45" t="s">
        <v>458</v>
      </c>
      <c r="K57" s="45" t="s">
        <v>236</v>
      </c>
      <c r="L57" s="47">
        <v>42424</v>
      </c>
      <c r="M57" s="47">
        <v>42432</v>
      </c>
      <c r="N57" s="48"/>
      <c r="O57" s="96" t="s">
        <v>20</v>
      </c>
      <c r="P57" s="68">
        <v>1</v>
      </c>
    </row>
    <row r="58" spans="1:16" s="34" customFormat="1" ht="25.5" x14ac:dyDescent="0.2">
      <c r="A58" s="43" t="s">
        <v>68</v>
      </c>
      <c r="B58" s="44" t="s">
        <v>459</v>
      </c>
      <c r="C58" s="62" t="s">
        <v>289</v>
      </c>
      <c r="D58" s="62" t="s">
        <v>460</v>
      </c>
      <c r="E58" s="44" t="s">
        <v>20</v>
      </c>
      <c r="F58" s="45" t="s">
        <v>461</v>
      </c>
      <c r="G58" s="45" t="s">
        <v>247</v>
      </c>
      <c r="H58" s="45" t="s">
        <v>462</v>
      </c>
      <c r="I58" s="46">
        <v>812</v>
      </c>
      <c r="J58" s="45" t="s">
        <v>463</v>
      </c>
      <c r="K58" s="45" t="s">
        <v>439</v>
      </c>
      <c r="L58" s="47">
        <v>42426</v>
      </c>
      <c r="M58" s="47">
        <v>42433</v>
      </c>
      <c r="N58" s="48"/>
      <c r="O58" s="96"/>
      <c r="P58" s="68">
        <f>SUM(P56:P57)</f>
        <v>9</v>
      </c>
    </row>
    <row r="59" spans="1:16" s="34" customFormat="1" ht="25.5" x14ac:dyDescent="0.2">
      <c r="A59" s="43" t="s">
        <v>69</v>
      </c>
      <c r="B59" s="44" t="s">
        <v>464</v>
      </c>
      <c r="C59" s="62" t="s">
        <v>24</v>
      </c>
      <c r="D59" s="62" t="s">
        <v>465</v>
      </c>
      <c r="E59" s="44" t="s">
        <v>12</v>
      </c>
      <c r="F59" s="45" t="s">
        <v>466</v>
      </c>
      <c r="G59" s="45" t="s">
        <v>252</v>
      </c>
      <c r="H59" s="45" t="s">
        <v>467</v>
      </c>
      <c r="I59" s="46">
        <v>8484</v>
      </c>
      <c r="J59" s="45"/>
      <c r="K59" s="45"/>
      <c r="L59" s="47">
        <v>42430</v>
      </c>
      <c r="M59" s="47">
        <v>42437</v>
      </c>
      <c r="N59" s="48"/>
      <c r="O59" s="96"/>
      <c r="P59" s="68"/>
    </row>
    <row r="60" spans="1:16" s="34" customFormat="1" ht="51" x14ac:dyDescent="0.2">
      <c r="A60" s="43" t="s">
        <v>70</v>
      </c>
      <c r="B60" s="44" t="s">
        <v>468</v>
      </c>
      <c r="C60" s="62" t="s">
        <v>469</v>
      </c>
      <c r="D60" s="62" t="s">
        <v>470</v>
      </c>
      <c r="E60" s="44" t="s">
        <v>12</v>
      </c>
      <c r="F60" s="45" t="s">
        <v>471</v>
      </c>
      <c r="G60" s="45" t="s">
        <v>472</v>
      </c>
      <c r="H60" s="45" t="s">
        <v>473</v>
      </c>
      <c r="I60" s="46">
        <v>4198</v>
      </c>
      <c r="J60" s="45" t="s">
        <v>474</v>
      </c>
      <c r="K60" s="45" t="s">
        <v>241</v>
      </c>
      <c r="L60" s="47">
        <v>42431</v>
      </c>
      <c r="M60" s="47">
        <v>42438</v>
      </c>
      <c r="N60" s="48"/>
      <c r="O60" s="96"/>
      <c r="P60" s="68"/>
    </row>
    <row r="61" spans="1:16" s="34" customFormat="1" ht="25.5" x14ac:dyDescent="0.2">
      <c r="A61" s="43" t="s">
        <v>71</v>
      </c>
      <c r="B61" s="44" t="s">
        <v>475</v>
      </c>
      <c r="C61" s="62" t="s">
        <v>24</v>
      </c>
      <c r="D61" s="62" t="s">
        <v>476</v>
      </c>
      <c r="E61" s="44" t="s">
        <v>12</v>
      </c>
      <c r="F61" s="45" t="s">
        <v>477</v>
      </c>
      <c r="G61" s="45" t="s">
        <v>478</v>
      </c>
      <c r="H61" s="45" t="s">
        <v>479</v>
      </c>
      <c r="I61" s="46">
        <v>5598</v>
      </c>
      <c r="J61" s="45" t="s">
        <v>480</v>
      </c>
      <c r="K61" s="45" t="s">
        <v>456</v>
      </c>
      <c r="L61" s="47">
        <v>42437</v>
      </c>
      <c r="M61" s="47">
        <v>42444</v>
      </c>
      <c r="N61" s="48"/>
      <c r="O61" s="105"/>
      <c r="P61" s="68"/>
    </row>
    <row r="62" spans="1:16" s="34" customFormat="1" ht="25.5" x14ac:dyDescent="0.2">
      <c r="A62" s="43" t="s">
        <v>72</v>
      </c>
      <c r="B62" s="44" t="s">
        <v>481</v>
      </c>
      <c r="C62" s="62" t="s">
        <v>171</v>
      </c>
      <c r="D62" s="62"/>
      <c r="E62" s="44" t="s">
        <v>12</v>
      </c>
      <c r="F62" s="45" t="s">
        <v>482</v>
      </c>
      <c r="G62" s="45" t="s">
        <v>265</v>
      </c>
      <c r="H62" s="45" t="s">
        <v>483</v>
      </c>
      <c r="I62" s="46">
        <v>3515</v>
      </c>
      <c r="J62" s="45" t="s">
        <v>484</v>
      </c>
      <c r="K62" s="45" t="s">
        <v>247</v>
      </c>
      <c r="L62" s="47">
        <v>42440</v>
      </c>
      <c r="M62" s="47">
        <v>42447</v>
      </c>
      <c r="O62" s="96"/>
      <c r="P62" s="68"/>
    </row>
    <row r="63" spans="1:16" s="81" customFormat="1" ht="12.75" x14ac:dyDescent="0.2">
      <c r="A63" s="75" t="s">
        <v>73</v>
      </c>
      <c r="B63" s="76" t="s">
        <v>485</v>
      </c>
      <c r="C63" s="77" t="s">
        <v>469</v>
      </c>
      <c r="D63" s="77"/>
      <c r="E63" s="76" t="s">
        <v>12</v>
      </c>
      <c r="F63" s="78" t="s">
        <v>486</v>
      </c>
      <c r="G63" s="78" t="s">
        <v>262</v>
      </c>
      <c r="H63" s="78" t="s">
        <v>487</v>
      </c>
      <c r="I63" s="79">
        <v>8399</v>
      </c>
      <c r="J63" s="78" t="s">
        <v>488</v>
      </c>
      <c r="K63" s="78" t="s">
        <v>252</v>
      </c>
      <c r="L63" s="80">
        <v>42443</v>
      </c>
      <c r="M63" s="80">
        <v>42450</v>
      </c>
      <c r="N63" s="83" t="s">
        <v>309</v>
      </c>
      <c r="O63" s="104">
        <f>SUM(I55:I63)</f>
        <v>43002</v>
      </c>
      <c r="P63" s="82"/>
    </row>
    <row r="64" spans="1:16" s="34" customFormat="1" ht="25.5" x14ac:dyDescent="0.2">
      <c r="A64" s="43" t="s">
        <v>74</v>
      </c>
      <c r="B64" s="44" t="s">
        <v>489</v>
      </c>
      <c r="C64" s="62" t="s">
        <v>490</v>
      </c>
      <c r="D64" s="62"/>
      <c r="E64" s="44" t="s">
        <v>182</v>
      </c>
      <c r="F64" s="45" t="s">
        <v>492</v>
      </c>
      <c r="G64" s="45" t="s">
        <v>271</v>
      </c>
      <c r="H64" s="45" t="s">
        <v>491</v>
      </c>
      <c r="I64" s="46">
        <v>26925</v>
      </c>
      <c r="J64" s="45"/>
      <c r="K64" s="45"/>
      <c r="L64" s="47">
        <v>42461</v>
      </c>
      <c r="M64" s="47">
        <v>42468</v>
      </c>
      <c r="N64" s="48"/>
      <c r="O64" s="96"/>
      <c r="P64" s="68"/>
    </row>
    <row r="65" spans="1:16" s="34" customFormat="1" ht="38.25" x14ac:dyDescent="0.2">
      <c r="A65" s="43" t="s">
        <v>75</v>
      </c>
      <c r="B65" s="44" t="s">
        <v>493</v>
      </c>
      <c r="C65" s="62" t="s">
        <v>166</v>
      </c>
      <c r="D65" s="62" t="s">
        <v>494</v>
      </c>
      <c r="E65" s="44" t="s">
        <v>12</v>
      </c>
      <c r="F65" s="45" t="s">
        <v>495</v>
      </c>
      <c r="G65" s="45" t="s">
        <v>276</v>
      </c>
      <c r="H65" s="45" t="s">
        <v>496</v>
      </c>
      <c r="I65" s="46">
        <v>9385</v>
      </c>
      <c r="J65" s="45" t="s">
        <v>497</v>
      </c>
      <c r="K65" s="45" t="s">
        <v>472</v>
      </c>
      <c r="L65" s="47">
        <v>42461</v>
      </c>
      <c r="M65" s="47">
        <v>42468</v>
      </c>
      <c r="O65" s="96"/>
      <c r="P65" s="68"/>
    </row>
    <row r="66" spans="1:16" s="34" customFormat="1" ht="25.5" x14ac:dyDescent="0.2">
      <c r="A66" s="43" t="s">
        <v>76</v>
      </c>
      <c r="B66" s="44" t="s">
        <v>498</v>
      </c>
      <c r="C66" s="62" t="s">
        <v>499</v>
      </c>
      <c r="D66" s="62"/>
      <c r="E66" s="44" t="s">
        <v>12</v>
      </c>
      <c r="F66" s="45" t="s">
        <v>500</v>
      </c>
      <c r="G66" s="45" t="s">
        <v>282</v>
      </c>
      <c r="H66" s="45" t="s">
        <v>501</v>
      </c>
      <c r="I66" s="46">
        <v>7640</v>
      </c>
      <c r="J66" s="45" t="s">
        <v>502</v>
      </c>
      <c r="K66" s="45" t="s">
        <v>478</v>
      </c>
      <c r="L66" s="47">
        <v>42464</v>
      </c>
      <c r="M66" s="47">
        <v>42471</v>
      </c>
      <c r="O66" s="96" t="s">
        <v>12</v>
      </c>
      <c r="P66" s="68">
        <v>8</v>
      </c>
    </row>
    <row r="67" spans="1:16" s="34" customFormat="1" ht="12.75" x14ac:dyDescent="0.2">
      <c r="A67" s="43" t="s">
        <v>77</v>
      </c>
      <c r="B67" s="44" t="s">
        <v>503</v>
      </c>
      <c r="C67" s="62" t="s">
        <v>169</v>
      </c>
      <c r="D67" s="62"/>
      <c r="E67" s="44" t="s">
        <v>12</v>
      </c>
      <c r="F67" s="45" t="s">
        <v>504</v>
      </c>
      <c r="G67" s="45" t="s">
        <v>505</v>
      </c>
      <c r="H67" s="45" t="s">
        <v>506</v>
      </c>
      <c r="I67" s="46">
        <v>1217</v>
      </c>
      <c r="J67" s="45" t="s">
        <v>507</v>
      </c>
      <c r="K67" s="45" t="s">
        <v>265</v>
      </c>
      <c r="L67" s="47">
        <v>42468</v>
      </c>
      <c r="M67" s="47">
        <v>42475</v>
      </c>
      <c r="O67" s="99"/>
      <c r="P67" s="68"/>
    </row>
    <row r="68" spans="1:16" s="34" customFormat="1" ht="38.25" x14ac:dyDescent="0.2">
      <c r="A68" s="43" t="s">
        <v>78</v>
      </c>
      <c r="B68" s="44" t="s">
        <v>508</v>
      </c>
      <c r="C68" s="62" t="s">
        <v>24</v>
      </c>
      <c r="D68" s="62" t="s">
        <v>509</v>
      </c>
      <c r="E68" s="44" t="s">
        <v>12</v>
      </c>
      <c r="F68" s="45" t="s">
        <v>510</v>
      </c>
      <c r="G68" s="45" t="s">
        <v>511</v>
      </c>
      <c r="H68" s="45" t="s">
        <v>512</v>
      </c>
      <c r="I68" s="46">
        <v>1683</v>
      </c>
      <c r="J68" s="45" t="s">
        <v>513</v>
      </c>
      <c r="K68" s="45" t="s">
        <v>262</v>
      </c>
      <c r="L68" s="47">
        <v>42471</v>
      </c>
      <c r="M68" s="47">
        <v>42478</v>
      </c>
      <c r="O68" s="96" t="s">
        <v>182</v>
      </c>
      <c r="P68" s="68">
        <v>1</v>
      </c>
    </row>
    <row r="69" spans="1:16" s="34" customFormat="1" ht="38.25" x14ac:dyDescent="0.2">
      <c r="A69" s="43" t="s">
        <v>79</v>
      </c>
      <c r="B69" s="44" t="s">
        <v>514</v>
      </c>
      <c r="C69" s="62" t="s">
        <v>24</v>
      </c>
      <c r="D69" s="62" t="s">
        <v>515</v>
      </c>
      <c r="E69" s="44" t="s">
        <v>12</v>
      </c>
      <c r="F69" s="45" t="s">
        <v>516</v>
      </c>
      <c r="G69" s="45" t="s">
        <v>517</v>
      </c>
      <c r="H69" s="45" t="s">
        <v>518</v>
      </c>
      <c r="I69" s="46">
        <v>5862</v>
      </c>
      <c r="J69" s="45" t="s">
        <v>519</v>
      </c>
      <c r="K69" s="45" t="s">
        <v>271</v>
      </c>
      <c r="L69" s="47">
        <v>42471</v>
      </c>
      <c r="M69" s="47">
        <v>42478</v>
      </c>
      <c r="O69" s="96"/>
      <c r="P69" s="85">
        <f>SUM(P66:P68)</f>
        <v>9</v>
      </c>
    </row>
    <row r="70" spans="1:16" s="34" customFormat="1" ht="25.5" x14ac:dyDescent="0.2">
      <c r="A70" s="43" t="s">
        <v>80</v>
      </c>
      <c r="B70" s="44" t="s">
        <v>520</v>
      </c>
      <c r="C70" s="62" t="s">
        <v>100</v>
      </c>
      <c r="D70" s="62" t="s">
        <v>521</v>
      </c>
      <c r="E70" s="44" t="s">
        <v>12</v>
      </c>
      <c r="F70" s="45" t="s">
        <v>522</v>
      </c>
      <c r="G70" s="45" t="s">
        <v>523</v>
      </c>
      <c r="H70" s="45" t="s">
        <v>524</v>
      </c>
      <c r="I70" s="46">
        <v>1630</v>
      </c>
      <c r="J70" s="45" t="s">
        <v>525</v>
      </c>
      <c r="K70" s="45" t="s">
        <v>276</v>
      </c>
      <c r="L70" s="47">
        <v>42473</v>
      </c>
      <c r="M70" s="47">
        <v>42480</v>
      </c>
      <c r="N70" s="48"/>
      <c r="O70" s="96"/>
      <c r="P70" s="68"/>
    </row>
    <row r="71" spans="1:16" s="34" customFormat="1" ht="25.5" x14ac:dyDescent="0.2">
      <c r="A71" s="43" t="s">
        <v>81</v>
      </c>
      <c r="B71" s="44" t="s">
        <v>527</v>
      </c>
      <c r="C71" s="62" t="s">
        <v>303</v>
      </c>
      <c r="D71" s="62" t="s">
        <v>528</v>
      </c>
      <c r="E71" s="44" t="s">
        <v>12</v>
      </c>
      <c r="F71" s="45" t="s">
        <v>529</v>
      </c>
      <c r="G71" s="45" t="s">
        <v>530</v>
      </c>
      <c r="H71" s="45" t="s">
        <v>531</v>
      </c>
      <c r="I71" s="46">
        <v>3954</v>
      </c>
      <c r="J71" s="45" t="s">
        <v>536</v>
      </c>
      <c r="K71" s="45" t="s">
        <v>282</v>
      </c>
      <c r="L71" s="47">
        <v>42478</v>
      </c>
      <c r="M71" s="47">
        <v>42485</v>
      </c>
      <c r="O71" s="96"/>
      <c r="P71" s="68"/>
    </row>
    <row r="72" spans="1:16" s="81" customFormat="1" ht="25.5" x14ac:dyDescent="0.2">
      <c r="A72" s="75" t="s">
        <v>82</v>
      </c>
      <c r="B72" s="76" t="s">
        <v>164</v>
      </c>
      <c r="C72" s="77" t="s">
        <v>165</v>
      </c>
      <c r="D72" s="77" t="s">
        <v>532</v>
      </c>
      <c r="E72" s="76" t="s">
        <v>12</v>
      </c>
      <c r="F72" s="78" t="s">
        <v>533</v>
      </c>
      <c r="G72" s="78" t="s">
        <v>534</v>
      </c>
      <c r="H72" s="78" t="s">
        <v>535</v>
      </c>
      <c r="I72" s="79">
        <v>4161</v>
      </c>
      <c r="J72" s="78" t="s">
        <v>537</v>
      </c>
      <c r="K72" s="78" t="s">
        <v>505</v>
      </c>
      <c r="L72" s="80">
        <v>42478</v>
      </c>
      <c r="M72" s="80">
        <v>42485</v>
      </c>
      <c r="N72" s="83" t="s">
        <v>309</v>
      </c>
      <c r="O72" s="104">
        <f>SUM(I64:I72)</f>
        <v>62457</v>
      </c>
      <c r="P72" s="82"/>
    </row>
    <row r="73" spans="1:16" s="93" customFormat="1" ht="12.75" x14ac:dyDescent="0.2">
      <c r="A73" s="86" t="s">
        <v>83</v>
      </c>
      <c r="B73" s="87" t="s">
        <v>538</v>
      </c>
      <c r="C73" s="88" t="s">
        <v>453</v>
      </c>
      <c r="D73" s="88" t="s">
        <v>539</v>
      </c>
      <c r="E73" s="87" t="s">
        <v>20</v>
      </c>
      <c r="F73" s="89" t="s">
        <v>540</v>
      </c>
      <c r="G73" s="89" t="s">
        <v>541</v>
      </c>
      <c r="H73" s="89" t="s">
        <v>542</v>
      </c>
      <c r="I73" s="90">
        <v>1850</v>
      </c>
      <c r="J73" s="89" t="s">
        <v>543</v>
      </c>
      <c r="K73" s="89" t="s">
        <v>511</v>
      </c>
      <c r="L73" s="91">
        <v>42487</v>
      </c>
      <c r="M73" s="91">
        <v>42494</v>
      </c>
      <c r="N73" s="92"/>
      <c r="O73" s="106"/>
      <c r="P73" s="94"/>
    </row>
    <row r="74" spans="1:16" s="34" customFormat="1" ht="38.25" x14ac:dyDescent="0.2">
      <c r="A74" s="43" t="s">
        <v>84</v>
      </c>
      <c r="B74" s="44" t="s">
        <v>544</v>
      </c>
      <c r="C74" s="62" t="s">
        <v>469</v>
      </c>
      <c r="D74" s="62"/>
      <c r="E74" s="44" t="s">
        <v>12</v>
      </c>
      <c r="F74" s="45" t="s">
        <v>545</v>
      </c>
      <c r="G74" s="45" t="s">
        <v>546</v>
      </c>
      <c r="H74" s="45" t="s">
        <v>547</v>
      </c>
      <c r="I74" s="46">
        <v>2661</v>
      </c>
      <c r="J74" s="45" t="s">
        <v>548</v>
      </c>
      <c r="K74" s="45" t="s">
        <v>517</v>
      </c>
      <c r="L74" s="47">
        <v>42487</v>
      </c>
      <c r="M74" s="47">
        <v>42494</v>
      </c>
      <c r="O74" s="96"/>
      <c r="P74" s="68"/>
    </row>
    <row r="75" spans="1:16" s="34" customFormat="1" ht="25.5" x14ac:dyDescent="0.2">
      <c r="A75" s="43" t="s">
        <v>85</v>
      </c>
      <c r="B75" s="44" t="s">
        <v>549</v>
      </c>
      <c r="C75" s="62" t="s">
        <v>386</v>
      </c>
      <c r="D75" s="62" t="s">
        <v>550</v>
      </c>
      <c r="E75" s="44" t="s">
        <v>12</v>
      </c>
      <c r="F75" s="45" t="s">
        <v>551</v>
      </c>
      <c r="G75" s="45" t="s">
        <v>552</v>
      </c>
      <c r="H75" s="45" t="s">
        <v>553</v>
      </c>
      <c r="I75" s="46">
        <v>2506</v>
      </c>
      <c r="J75" s="45" t="s">
        <v>554</v>
      </c>
      <c r="K75" s="45" t="s">
        <v>523</v>
      </c>
      <c r="L75" s="47">
        <v>42487</v>
      </c>
      <c r="M75" s="47">
        <v>42494</v>
      </c>
      <c r="O75" s="87" t="s">
        <v>20</v>
      </c>
      <c r="P75" s="68">
        <v>2</v>
      </c>
    </row>
    <row r="76" spans="1:16" s="34" customFormat="1" ht="51" x14ac:dyDescent="0.2">
      <c r="A76" s="43" t="s">
        <v>86</v>
      </c>
      <c r="B76" s="44" t="s">
        <v>555</v>
      </c>
      <c r="C76" s="62" t="s">
        <v>24</v>
      </c>
      <c r="D76" s="62" t="s">
        <v>556</v>
      </c>
      <c r="E76" s="44" t="s">
        <v>12</v>
      </c>
      <c r="F76" s="45" t="s">
        <v>557</v>
      </c>
      <c r="G76" s="45" t="s">
        <v>558</v>
      </c>
      <c r="H76" s="45" t="s">
        <v>559</v>
      </c>
      <c r="I76" s="46">
        <v>10859</v>
      </c>
      <c r="J76" s="45" t="s">
        <v>560</v>
      </c>
      <c r="K76" s="45" t="s">
        <v>530</v>
      </c>
      <c r="L76" s="47">
        <v>42500</v>
      </c>
      <c r="M76" s="47">
        <v>42507</v>
      </c>
      <c r="N76" s="48"/>
      <c r="O76" s="44" t="s">
        <v>12</v>
      </c>
      <c r="P76" s="68">
        <v>4</v>
      </c>
    </row>
    <row r="77" spans="1:16" s="34" customFormat="1" ht="38.25" x14ac:dyDescent="0.2">
      <c r="A77" s="43" t="s">
        <v>87</v>
      </c>
      <c r="B77" s="44" t="s">
        <v>561</v>
      </c>
      <c r="C77" s="62" t="s">
        <v>296</v>
      </c>
      <c r="D77" s="62" t="s">
        <v>562</v>
      </c>
      <c r="E77" s="44" t="s">
        <v>563</v>
      </c>
      <c r="F77" s="45" t="s">
        <v>564</v>
      </c>
      <c r="G77" s="45" t="s">
        <v>565</v>
      </c>
      <c r="H77" s="45" t="s">
        <v>566</v>
      </c>
      <c r="I77" s="46">
        <v>10818</v>
      </c>
      <c r="J77" s="45" t="s">
        <v>567</v>
      </c>
      <c r="K77" s="45" t="s">
        <v>534</v>
      </c>
      <c r="L77" s="47">
        <v>42507</v>
      </c>
      <c r="M77" s="47">
        <v>42514</v>
      </c>
      <c r="N77" s="48"/>
      <c r="O77" s="96" t="s">
        <v>576</v>
      </c>
      <c r="P77" s="85">
        <v>1</v>
      </c>
    </row>
    <row r="78" spans="1:16" s="34" customFormat="1" ht="25.5" x14ac:dyDescent="0.2">
      <c r="A78" s="43" t="s">
        <v>88</v>
      </c>
      <c r="B78" s="44" t="s">
        <v>568</v>
      </c>
      <c r="C78" s="62" t="s">
        <v>165</v>
      </c>
      <c r="D78" s="62"/>
      <c r="E78" s="44" t="s">
        <v>20</v>
      </c>
      <c r="F78" s="45" t="s">
        <v>569</v>
      </c>
      <c r="G78" s="45" t="s">
        <v>570</v>
      </c>
      <c r="H78" s="45" t="s">
        <v>571</v>
      </c>
      <c r="I78" s="46">
        <v>77466</v>
      </c>
      <c r="J78" s="45" t="s">
        <v>572</v>
      </c>
      <c r="K78" s="45" t="s">
        <v>573</v>
      </c>
      <c r="L78" s="47">
        <v>42514</v>
      </c>
      <c r="M78" s="47">
        <v>42521</v>
      </c>
      <c r="N78" s="48"/>
      <c r="O78" s="96"/>
      <c r="P78" s="68">
        <f>SUM(P75:P77)</f>
        <v>7</v>
      </c>
    </row>
    <row r="79" spans="1:16" s="81" customFormat="1" ht="38.25" x14ac:dyDescent="0.2">
      <c r="A79" s="75" t="s">
        <v>89</v>
      </c>
      <c r="B79" s="76" t="s">
        <v>574</v>
      </c>
      <c r="C79" s="77" t="s">
        <v>296</v>
      </c>
      <c r="D79" s="77" t="s">
        <v>575</v>
      </c>
      <c r="E79" s="76" t="s">
        <v>576</v>
      </c>
      <c r="F79" s="78" t="s">
        <v>577</v>
      </c>
      <c r="G79" s="78" t="s">
        <v>578</v>
      </c>
      <c r="H79" s="78" t="s">
        <v>526</v>
      </c>
      <c r="I79" s="79">
        <v>0</v>
      </c>
      <c r="J79" s="78" t="s">
        <v>579</v>
      </c>
      <c r="K79" s="78" t="s">
        <v>546</v>
      </c>
      <c r="L79" s="80">
        <v>42516</v>
      </c>
      <c r="M79" s="80">
        <v>42521</v>
      </c>
      <c r="N79" s="107" t="s">
        <v>309</v>
      </c>
      <c r="O79" s="104">
        <f>SUM(I73:I79)</f>
        <v>106160</v>
      </c>
      <c r="P79" s="82"/>
    </row>
    <row r="80" spans="1:16" s="34" customFormat="1" ht="12.75" x14ac:dyDescent="0.2">
      <c r="A80" s="43" t="s">
        <v>90</v>
      </c>
      <c r="B80" s="44" t="s">
        <v>580</v>
      </c>
      <c r="C80" s="62" t="s">
        <v>581</v>
      </c>
      <c r="D80" s="62"/>
      <c r="E80" s="44" t="s">
        <v>582</v>
      </c>
      <c r="F80" s="45" t="s">
        <v>585</v>
      </c>
      <c r="G80" s="45" t="s">
        <v>287</v>
      </c>
      <c r="H80" s="45" t="s">
        <v>583</v>
      </c>
      <c r="I80" s="46">
        <v>4658</v>
      </c>
      <c r="J80" s="45" t="s">
        <v>584</v>
      </c>
      <c r="K80" s="45" t="s">
        <v>552</v>
      </c>
      <c r="L80" s="47">
        <v>42521</v>
      </c>
      <c r="M80" s="47">
        <v>42522</v>
      </c>
      <c r="O80" s="96"/>
      <c r="P80" s="68"/>
    </row>
    <row r="81" spans="1:16" s="34" customFormat="1" ht="25.5" x14ac:dyDescent="0.2">
      <c r="A81" s="43" t="s">
        <v>91</v>
      </c>
      <c r="B81" s="44" t="s">
        <v>588</v>
      </c>
      <c r="C81" s="34" t="s">
        <v>100</v>
      </c>
      <c r="D81" s="62"/>
      <c r="E81" s="34" t="s">
        <v>576</v>
      </c>
      <c r="F81" s="45" t="s">
        <v>587</v>
      </c>
      <c r="G81" s="45" t="s">
        <v>294</v>
      </c>
      <c r="H81" s="45" t="s">
        <v>590</v>
      </c>
      <c r="I81" s="46">
        <v>15125</v>
      </c>
      <c r="J81" s="45" t="s">
        <v>591</v>
      </c>
      <c r="K81" s="45" t="s">
        <v>558</v>
      </c>
      <c r="L81" s="47">
        <v>42521</v>
      </c>
      <c r="M81" s="47">
        <v>42528</v>
      </c>
      <c r="N81" s="48"/>
      <c r="O81" s="96" t="s">
        <v>862</v>
      </c>
      <c r="P81" s="68">
        <v>7</v>
      </c>
    </row>
    <row r="82" spans="1:16" s="34" customFormat="1" ht="38.25" x14ac:dyDescent="0.2">
      <c r="A82" s="43" t="s">
        <v>92</v>
      </c>
      <c r="B82" s="44" t="s">
        <v>164</v>
      </c>
      <c r="C82" s="62" t="s">
        <v>165</v>
      </c>
      <c r="D82" s="62" t="s">
        <v>586</v>
      </c>
      <c r="E82" s="44" t="s">
        <v>12</v>
      </c>
      <c r="F82" s="45" t="s">
        <v>589</v>
      </c>
      <c r="G82" s="45" t="s">
        <v>592</v>
      </c>
      <c r="H82" s="45" t="s">
        <v>593</v>
      </c>
      <c r="I82" s="46">
        <v>8071</v>
      </c>
      <c r="J82" s="45" t="s">
        <v>594</v>
      </c>
      <c r="K82" s="45" t="s">
        <v>565</v>
      </c>
      <c r="L82" s="47">
        <v>42527</v>
      </c>
      <c r="M82" s="47">
        <v>42534</v>
      </c>
      <c r="N82" s="48"/>
      <c r="O82" s="96" t="s">
        <v>863</v>
      </c>
      <c r="P82" s="68">
        <v>2</v>
      </c>
    </row>
    <row r="83" spans="1:16" s="34" customFormat="1" ht="25.5" x14ac:dyDescent="0.2">
      <c r="A83" s="43" t="s">
        <v>93</v>
      </c>
      <c r="B83" s="44" t="s">
        <v>595</v>
      </c>
      <c r="C83" s="62" t="s">
        <v>167</v>
      </c>
      <c r="D83" s="62" t="s">
        <v>596</v>
      </c>
      <c r="E83" s="44" t="s">
        <v>12</v>
      </c>
      <c r="F83" s="45" t="s">
        <v>597</v>
      </c>
      <c r="G83" s="45" t="s">
        <v>598</v>
      </c>
      <c r="H83" s="45" t="s">
        <v>599</v>
      </c>
      <c r="I83" s="46">
        <v>3228</v>
      </c>
      <c r="J83" s="45" t="s">
        <v>600</v>
      </c>
      <c r="K83" s="45" t="s">
        <v>570</v>
      </c>
      <c r="L83" s="47">
        <v>42529</v>
      </c>
      <c r="M83" s="47">
        <v>42536</v>
      </c>
      <c r="N83" s="48"/>
      <c r="O83" s="96" t="s">
        <v>864</v>
      </c>
      <c r="P83" s="68">
        <v>1</v>
      </c>
    </row>
    <row r="84" spans="1:16" s="34" customFormat="1" ht="38.25" x14ac:dyDescent="0.2">
      <c r="A84" s="43" t="s">
        <v>94</v>
      </c>
      <c r="B84" s="44" t="s">
        <v>601</v>
      </c>
      <c r="C84" s="62" t="s">
        <v>168</v>
      </c>
      <c r="D84" s="62" t="s">
        <v>331</v>
      </c>
      <c r="E84" s="44" t="s">
        <v>12</v>
      </c>
      <c r="F84" s="45" t="s">
        <v>602</v>
      </c>
      <c r="G84" s="45" t="s">
        <v>603</v>
      </c>
      <c r="H84" s="45" t="s">
        <v>604</v>
      </c>
      <c r="I84" s="46">
        <v>1501</v>
      </c>
      <c r="J84" s="45" t="s">
        <v>605</v>
      </c>
      <c r="K84" s="45" t="s">
        <v>578</v>
      </c>
      <c r="L84" s="47">
        <v>42529</v>
      </c>
      <c r="M84" s="47">
        <v>42536</v>
      </c>
      <c r="O84" s="96"/>
      <c r="P84" s="85">
        <f>SUM(P81:P83)</f>
        <v>10</v>
      </c>
    </row>
    <row r="85" spans="1:16" s="35" customFormat="1" ht="25.5" x14ac:dyDescent="0.2">
      <c r="A85" s="49" t="s">
        <v>101</v>
      </c>
      <c r="B85" s="45" t="s">
        <v>606</v>
      </c>
      <c r="C85" s="62" t="s">
        <v>165</v>
      </c>
      <c r="D85" s="62" t="s">
        <v>607</v>
      </c>
      <c r="E85" s="45" t="s">
        <v>12</v>
      </c>
      <c r="F85" s="45" t="s">
        <v>608</v>
      </c>
      <c r="G85" s="45" t="s">
        <v>609</v>
      </c>
      <c r="H85" s="45" t="s">
        <v>610</v>
      </c>
      <c r="I85" s="46">
        <v>2172</v>
      </c>
      <c r="J85" s="45" t="s">
        <v>611</v>
      </c>
      <c r="K85" s="45" t="s">
        <v>287</v>
      </c>
      <c r="L85" s="47">
        <v>42531</v>
      </c>
      <c r="M85" s="47">
        <v>42538</v>
      </c>
      <c r="O85" s="96"/>
      <c r="P85" s="68"/>
    </row>
    <row r="86" spans="1:16" s="35" customFormat="1" ht="25.5" x14ac:dyDescent="0.2">
      <c r="A86" s="49" t="s">
        <v>102</v>
      </c>
      <c r="B86" s="45" t="s">
        <v>694</v>
      </c>
      <c r="C86" s="62" t="s">
        <v>166</v>
      </c>
      <c r="D86" s="62" t="s">
        <v>695</v>
      </c>
      <c r="E86" s="45" t="s">
        <v>12</v>
      </c>
      <c r="F86" s="45" t="s">
        <v>696</v>
      </c>
      <c r="G86" s="45" t="s">
        <v>697</v>
      </c>
      <c r="H86" s="45" t="s">
        <v>698</v>
      </c>
      <c r="I86" s="46">
        <v>6247</v>
      </c>
      <c r="J86" s="45" t="s">
        <v>699</v>
      </c>
      <c r="K86" s="45" t="s">
        <v>294</v>
      </c>
      <c r="L86" s="47">
        <v>42541</v>
      </c>
      <c r="M86" s="47">
        <v>42548</v>
      </c>
      <c r="N86" s="48"/>
      <c r="O86" s="96"/>
      <c r="P86" s="68"/>
    </row>
    <row r="87" spans="1:16" s="35" customFormat="1" ht="12.75" x14ac:dyDescent="0.2">
      <c r="A87" s="49" t="s">
        <v>103</v>
      </c>
      <c r="B87" s="45" t="s">
        <v>700</v>
      </c>
      <c r="C87" s="62" t="s">
        <v>165</v>
      </c>
      <c r="D87" s="62" t="s">
        <v>701</v>
      </c>
      <c r="E87" s="45" t="s">
        <v>12</v>
      </c>
      <c r="F87" s="45" t="s">
        <v>702</v>
      </c>
      <c r="G87" s="45" t="s">
        <v>703</v>
      </c>
      <c r="H87" s="45" t="s">
        <v>704</v>
      </c>
      <c r="I87" s="46">
        <v>3556</v>
      </c>
      <c r="J87" s="45" t="s">
        <v>705</v>
      </c>
      <c r="K87" s="45" t="s">
        <v>592</v>
      </c>
      <c r="L87" s="47">
        <v>42542</v>
      </c>
      <c r="M87" s="47">
        <v>42549</v>
      </c>
      <c r="O87" s="96"/>
      <c r="P87" s="68"/>
    </row>
    <row r="88" spans="1:16" s="35" customFormat="1" ht="12.75" x14ac:dyDescent="0.2">
      <c r="A88" s="49" t="s">
        <v>706</v>
      </c>
      <c r="B88" s="45" t="s">
        <v>707</v>
      </c>
      <c r="C88" s="62" t="s">
        <v>163</v>
      </c>
      <c r="D88" s="62" t="s">
        <v>684</v>
      </c>
      <c r="E88" s="45" t="s">
        <v>20</v>
      </c>
      <c r="F88" s="45" t="s">
        <v>708</v>
      </c>
      <c r="G88" s="45" t="s">
        <v>709</v>
      </c>
      <c r="H88" s="45" t="s">
        <v>710</v>
      </c>
      <c r="I88" s="46">
        <v>6215</v>
      </c>
      <c r="J88" s="45" t="s">
        <v>711</v>
      </c>
      <c r="K88" s="45" t="s">
        <v>598</v>
      </c>
      <c r="L88" s="47">
        <v>42544</v>
      </c>
      <c r="M88" s="47">
        <v>42551</v>
      </c>
      <c r="O88" s="96"/>
      <c r="P88" s="68"/>
    </row>
    <row r="89" spans="1:16" s="109" customFormat="1" ht="51" x14ac:dyDescent="0.2">
      <c r="A89" s="108" t="s">
        <v>104</v>
      </c>
      <c r="B89" s="78" t="s">
        <v>712</v>
      </c>
      <c r="C89" s="77" t="s">
        <v>100</v>
      </c>
      <c r="D89" s="77"/>
      <c r="E89" s="78" t="s">
        <v>20</v>
      </c>
      <c r="F89" s="78" t="s">
        <v>713</v>
      </c>
      <c r="G89" s="78" t="s">
        <v>301</v>
      </c>
      <c r="H89" s="78" t="s">
        <v>714</v>
      </c>
      <c r="I89" s="79">
        <v>22767</v>
      </c>
      <c r="J89" s="78" t="s">
        <v>715</v>
      </c>
      <c r="K89" s="78" t="s">
        <v>603</v>
      </c>
      <c r="L89" s="80">
        <v>42544</v>
      </c>
      <c r="M89" s="80">
        <v>42551</v>
      </c>
      <c r="N89" s="107" t="s">
        <v>309</v>
      </c>
      <c r="O89" s="104">
        <f>SUM(I80:I89)</f>
        <v>73540</v>
      </c>
      <c r="P89" s="82"/>
    </row>
    <row r="90" spans="1:16" s="35" customFormat="1" ht="25.5" x14ac:dyDescent="0.2">
      <c r="A90" s="49" t="s">
        <v>105</v>
      </c>
      <c r="B90" s="45" t="s">
        <v>722</v>
      </c>
      <c r="C90" s="62" t="s">
        <v>426</v>
      </c>
      <c r="D90" s="62" t="s">
        <v>427</v>
      </c>
      <c r="E90" s="45" t="s">
        <v>20</v>
      </c>
      <c r="F90" s="45" t="s">
        <v>723</v>
      </c>
      <c r="G90" s="45" t="s">
        <v>717</v>
      </c>
      <c r="H90" s="45" t="s">
        <v>724</v>
      </c>
      <c r="I90" s="46">
        <v>875</v>
      </c>
      <c r="J90" s="45" t="s">
        <v>725</v>
      </c>
      <c r="K90" s="45" t="s">
        <v>49</v>
      </c>
      <c r="L90" s="47">
        <v>42545</v>
      </c>
      <c r="M90" s="47">
        <v>42552</v>
      </c>
      <c r="N90" s="48"/>
      <c r="O90" s="96"/>
      <c r="P90" s="68"/>
    </row>
    <row r="91" spans="1:16" s="35" customFormat="1" ht="25.5" x14ac:dyDescent="0.2">
      <c r="A91" s="49" t="s">
        <v>106</v>
      </c>
      <c r="B91" s="45" t="s">
        <v>716</v>
      </c>
      <c r="C91" s="62" t="s">
        <v>296</v>
      </c>
      <c r="D91" s="62" t="s">
        <v>325</v>
      </c>
      <c r="E91" s="45" t="s">
        <v>20</v>
      </c>
      <c r="F91" s="45" t="s">
        <v>726</v>
      </c>
      <c r="G91" s="45" t="s">
        <v>727</v>
      </c>
      <c r="H91" s="45" t="s">
        <v>718</v>
      </c>
      <c r="I91" s="46">
        <v>16610</v>
      </c>
      <c r="J91" s="45" t="s">
        <v>719</v>
      </c>
      <c r="K91" s="45" t="s">
        <v>720</v>
      </c>
      <c r="L91" s="47">
        <v>42545</v>
      </c>
      <c r="M91" s="47">
        <v>42552</v>
      </c>
      <c r="O91" s="96"/>
      <c r="P91" s="68"/>
    </row>
    <row r="92" spans="1:16" s="35" customFormat="1" ht="38.25" x14ac:dyDescent="0.2">
      <c r="A92" s="49" t="s">
        <v>107</v>
      </c>
      <c r="B92" s="45" t="s">
        <v>721</v>
      </c>
      <c r="C92" s="62" t="s">
        <v>168</v>
      </c>
      <c r="D92" s="62" t="s">
        <v>331</v>
      </c>
      <c r="E92" s="45" t="s">
        <v>12</v>
      </c>
      <c r="F92" s="45" t="s">
        <v>728</v>
      </c>
      <c r="G92" s="45" t="s">
        <v>729</v>
      </c>
      <c r="H92" s="45" t="s">
        <v>730</v>
      </c>
      <c r="I92" s="46">
        <v>1550</v>
      </c>
      <c r="J92" s="45" t="s">
        <v>731</v>
      </c>
      <c r="K92" s="45" t="s">
        <v>697</v>
      </c>
      <c r="L92" s="47">
        <v>42549</v>
      </c>
      <c r="M92" s="47">
        <v>42556</v>
      </c>
      <c r="N92" s="48"/>
      <c r="O92" s="96" t="s">
        <v>862</v>
      </c>
      <c r="P92" s="68">
        <v>7</v>
      </c>
    </row>
    <row r="93" spans="1:16" s="34" customFormat="1" ht="25.5" x14ac:dyDescent="0.2">
      <c r="A93" s="49" t="s">
        <v>108</v>
      </c>
      <c r="B93" s="44" t="s">
        <v>732</v>
      </c>
      <c r="C93" s="62" t="s">
        <v>24</v>
      </c>
      <c r="D93" s="62" t="s">
        <v>733</v>
      </c>
      <c r="E93" s="44" t="s">
        <v>20</v>
      </c>
      <c r="F93" s="45" t="s">
        <v>734</v>
      </c>
      <c r="G93" s="45" t="s">
        <v>735</v>
      </c>
      <c r="H93" s="45" t="s">
        <v>736</v>
      </c>
      <c r="I93" s="46">
        <v>13847</v>
      </c>
      <c r="J93" s="45" t="s">
        <v>737</v>
      </c>
      <c r="K93" s="45" t="s">
        <v>703</v>
      </c>
      <c r="L93" s="47">
        <v>42549</v>
      </c>
      <c r="M93" s="47">
        <v>42556</v>
      </c>
      <c r="N93" s="48"/>
      <c r="O93" s="96" t="s">
        <v>863</v>
      </c>
      <c r="P93" s="68">
        <v>5</v>
      </c>
    </row>
    <row r="94" spans="1:16" s="34" customFormat="1" ht="38.25" x14ac:dyDescent="0.2">
      <c r="A94" s="49" t="s">
        <v>109</v>
      </c>
      <c r="B94" s="44" t="s">
        <v>738</v>
      </c>
      <c r="C94" s="62" t="s">
        <v>172</v>
      </c>
      <c r="D94" s="62" t="s">
        <v>331</v>
      </c>
      <c r="E94" s="44" t="s">
        <v>12</v>
      </c>
      <c r="F94" s="45" t="s">
        <v>739</v>
      </c>
      <c r="G94" s="45" t="s">
        <v>308</v>
      </c>
      <c r="H94" s="45" t="s">
        <v>740</v>
      </c>
      <c r="I94" s="46">
        <v>8238</v>
      </c>
      <c r="J94" s="45" t="s">
        <v>741</v>
      </c>
      <c r="K94" s="45" t="s">
        <v>709</v>
      </c>
      <c r="L94" s="47">
        <v>42557</v>
      </c>
      <c r="M94" s="47">
        <v>42564</v>
      </c>
      <c r="N94" s="48"/>
      <c r="O94" s="96"/>
      <c r="P94" s="68">
        <f>SUM(P92:P93)</f>
        <v>12</v>
      </c>
    </row>
    <row r="95" spans="1:16" s="34" customFormat="1" ht="12.75" x14ac:dyDescent="0.2">
      <c r="A95" s="49" t="s">
        <v>110</v>
      </c>
      <c r="B95" s="44" t="s">
        <v>742</v>
      </c>
      <c r="C95" s="62" t="s">
        <v>743</v>
      </c>
      <c r="D95" s="62" t="s">
        <v>311</v>
      </c>
      <c r="E95" s="44" t="s">
        <v>12</v>
      </c>
      <c r="F95" s="45" t="s">
        <v>744</v>
      </c>
      <c r="G95" s="45" t="s">
        <v>315</v>
      </c>
      <c r="H95" s="45" t="s">
        <v>745</v>
      </c>
      <c r="I95" s="46">
        <v>2275</v>
      </c>
      <c r="J95" s="45" t="s">
        <v>746</v>
      </c>
      <c r="K95" s="45" t="s">
        <v>301</v>
      </c>
      <c r="L95" s="47">
        <v>42559</v>
      </c>
      <c r="M95" s="47">
        <v>42566</v>
      </c>
      <c r="N95" s="48"/>
      <c r="O95" s="96"/>
      <c r="P95" s="68"/>
    </row>
    <row r="96" spans="1:16" s="34" customFormat="1" ht="38.25" x14ac:dyDescent="0.2">
      <c r="A96" s="49" t="s">
        <v>111</v>
      </c>
      <c r="B96" s="44" t="s">
        <v>747</v>
      </c>
      <c r="C96" s="62" t="s">
        <v>469</v>
      </c>
      <c r="D96" s="62" t="s">
        <v>748</v>
      </c>
      <c r="E96" s="44" t="s">
        <v>12</v>
      </c>
      <c r="F96" s="45" t="s">
        <v>749</v>
      </c>
      <c r="G96" s="45" t="s">
        <v>750</v>
      </c>
      <c r="H96" s="45" t="s">
        <v>751</v>
      </c>
      <c r="I96" s="46">
        <v>15122</v>
      </c>
      <c r="J96" s="45" t="s">
        <v>752</v>
      </c>
      <c r="K96" s="45" t="s">
        <v>717</v>
      </c>
      <c r="L96" s="47">
        <v>42563</v>
      </c>
      <c r="M96" s="47">
        <v>42570</v>
      </c>
      <c r="N96" s="48"/>
      <c r="O96" s="96"/>
      <c r="P96" s="68"/>
    </row>
    <row r="97" spans="1:16" s="34" customFormat="1" ht="12.75" x14ac:dyDescent="0.2">
      <c r="A97" s="49" t="s">
        <v>114</v>
      </c>
      <c r="B97" s="44" t="s">
        <v>753</v>
      </c>
      <c r="C97" s="62" t="s">
        <v>100</v>
      </c>
      <c r="D97" s="62" t="s">
        <v>754</v>
      </c>
      <c r="E97" s="44" t="s">
        <v>12</v>
      </c>
      <c r="F97" s="45" t="s">
        <v>755</v>
      </c>
      <c r="G97" s="45" t="s">
        <v>756</v>
      </c>
      <c r="H97" s="45" t="s">
        <v>761</v>
      </c>
      <c r="I97" s="46">
        <v>860</v>
      </c>
      <c r="J97" s="45" t="s">
        <v>757</v>
      </c>
      <c r="K97" s="45" t="s">
        <v>717</v>
      </c>
      <c r="L97" s="47">
        <v>42563</v>
      </c>
      <c r="M97" s="47">
        <v>42570</v>
      </c>
      <c r="N97" s="48"/>
      <c r="O97" s="96"/>
      <c r="P97" s="68"/>
    </row>
    <row r="98" spans="1:16" s="34" customFormat="1" ht="25.5" x14ac:dyDescent="0.2">
      <c r="A98" s="49" t="s">
        <v>115</v>
      </c>
      <c r="B98" s="34" t="s">
        <v>758</v>
      </c>
      <c r="C98" s="62" t="s">
        <v>24</v>
      </c>
      <c r="D98" s="62" t="s">
        <v>656</v>
      </c>
      <c r="E98" s="44" t="s">
        <v>12</v>
      </c>
      <c r="F98" s="45" t="s">
        <v>759</v>
      </c>
      <c r="G98" s="45" t="s">
        <v>760</v>
      </c>
      <c r="H98" s="45" t="s">
        <v>773</v>
      </c>
      <c r="I98" s="46">
        <v>15164</v>
      </c>
      <c r="J98" s="45" t="s">
        <v>770</v>
      </c>
      <c r="K98" s="45" t="s">
        <v>727</v>
      </c>
      <c r="L98" s="47">
        <v>42572</v>
      </c>
      <c r="M98" s="47">
        <v>42579</v>
      </c>
      <c r="N98" s="48"/>
      <c r="O98" s="96"/>
      <c r="P98" s="68"/>
    </row>
    <row r="99" spans="1:16" s="34" customFormat="1" ht="25.5" x14ac:dyDescent="0.2">
      <c r="A99" s="49" t="s">
        <v>116</v>
      </c>
      <c r="B99" s="44" t="s">
        <v>769</v>
      </c>
      <c r="C99" s="62" t="s">
        <v>167</v>
      </c>
      <c r="D99" s="62"/>
      <c r="E99" s="44" t="s">
        <v>20</v>
      </c>
      <c r="F99" s="45" t="s">
        <v>765</v>
      </c>
      <c r="G99" s="45" t="s">
        <v>766</v>
      </c>
      <c r="H99" s="45" t="s">
        <v>762</v>
      </c>
      <c r="I99" s="46">
        <v>11439</v>
      </c>
      <c r="J99" s="45" t="s">
        <v>763</v>
      </c>
      <c r="K99" s="45" t="s">
        <v>729</v>
      </c>
      <c r="L99" s="47">
        <v>42572</v>
      </c>
      <c r="M99" s="47">
        <v>42579</v>
      </c>
      <c r="N99" s="48"/>
      <c r="O99" s="96"/>
      <c r="P99" s="68"/>
    </row>
    <row r="100" spans="1:16" s="34" customFormat="1" ht="25.5" x14ac:dyDescent="0.2">
      <c r="A100" s="49" t="s">
        <v>117</v>
      </c>
      <c r="B100" s="44" t="s">
        <v>764</v>
      </c>
      <c r="C100" s="62" t="s">
        <v>581</v>
      </c>
      <c r="D100" s="62" t="s">
        <v>311</v>
      </c>
      <c r="E100" s="44" t="s">
        <v>20</v>
      </c>
      <c r="F100" s="45" t="s">
        <v>771</v>
      </c>
      <c r="G100" s="45" t="s">
        <v>776</v>
      </c>
      <c r="H100" s="45" t="s">
        <v>767</v>
      </c>
      <c r="I100" s="46">
        <v>8289</v>
      </c>
      <c r="J100" s="45" t="s">
        <v>768</v>
      </c>
      <c r="K100" s="45" t="s">
        <v>735</v>
      </c>
      <c r="L100" s="47">
        <v>42572</v>
      </c>
      <c r="M100" s="47">
        <v>42579</v>
      </c>
      <c r="N100" s="48"/>
      <c r="O100" s="96"/>
      <c r="P100" s="68"/>
    </row>
    <row r="101" spans="1:16" s="81" customFormat="1" ht="25.5" x14ac:dyDescent="0.2">
      <c r="A101" s="108" t="s">
        <v>118</v>
      </c>
      <c r="B101" s="76" t="s">
        <v>774</v>
      </c>
      <c r="C101" s="77" t="s">
        <v>167</v>
      </c>
      <c r="D101" s="77"/>
      <c r="E101" s="76" t="s">
        <v>12</v>
      </c>
      <c r="F101" s="78" t="s">
        <v>775</v>
      </c>
      <c r="G101" s="78" t="s">
        <v>772</v>
      </c>
      <c r="H101" s="78" t="s">
        <v>777</v>
      </c>
      <c r="I101" s="79">
        <v>1390</v>
      </c>
      <c r="J101" s="78" t="s">
        <v>778</v>
      </c>
      <c r="K101" s="78" t="s">
        <v>308</v>
      </c>
      <c r="L101" s="80">
        <v>42572</v>
      </c>
      <c r="M101" s="80">
        <v>42579</v>
      </c>
      <c r="N101" s="107" t="s">
        <v>309</v>
      </c>
      <c r="O101" s="104">
        <f>SUM(I90:I101)</f>
        <v>95659</v>
      </c>
      <c r="P101" s="82"/>
    </row>
    <row r="102" spans="1:16" s="34" customFormat="1" ht="12.75" x14ac:dyDescent="0.2">
      <c r="A102" s="49" t="s">
        <v>119</v>
      </c>
      <c r="B102" s="44" t="s">
        <v>779</v>
      </c>
      <c r="C102" s="62" t="s">
        <v>296</v>
      </c>
      <c r="D102" s="62"/>
      <c r="E102" s="44" t="s">
        <v>12</v>
      </c>
      <c r="F102" s="45" t="s">
        <v>783</v>
      </c>
      <c r="G102" s="45" t="s">
        <v>780</v>
      </c>
      <c r="H102" s="45" t="s">
        <v>781</v>
      </c>
      <c r="I102" s="46">
        <v>8901</v>
      </c>
      <c r="J102" s="45" t="s">
        <v>782</v>
      </c>
      <c r="K102" s="45" t="s">
        <v>315</v>
      </c>
      <c r="L102" s="47">
        <v>42576</v>
      </c>
      <c r="M102" s="47">
        <v>42583</v>
      </c>
      <c r="O102" s="96"/>
      <c r="P102" s="68"/>
    </row>
    <row r="103" spans="1:16" s="34" customFormat="1" ht="25.5" x14ac:dyDescent="0.2">
      <c r="A103" s="49" t="s">
        <v>120</v>
      </c>
      <c r="B103" s="44" t="s">
        <v>784</v>
      </c>
      <c r="C103" s="62" t="s">
        <v>24</v>
      </c>
      <c r="E103" s="44" t="s">
        <v>12</v>
      </c>
      <c r="F103" s="45" t="s">
        <v>785</v>
      </c>
      <c r="G103" s="45" t="s">
        <v>786</v>
      </c>
      <c r="H103" s="45" t="s">
        <v>787</v>
      </c>
      <c r="I103" s="46">
        <v>10833</v>
      </c>
      <c r="J103" s="45" t="s">
        <v>788</v>
      </c>
      <c r="K103" s="35" t="s">
        <v>750</v>
      </c>
      <c r="L103" s="47">
        <v>42576</v>
      </c>
      <c r="M103" s="47">
        <v>42583</v>
      </c>
      <c r="O103" s="96"/>
      <c r="P103" s="68"/>
    </row>
    <row r="104" spans="1:16" s="34" customFormat="1" ht="25.5" x14ac:dyDescent="0.2">
      <c r="A104" s="49" t="s">
        <v>127</v>
      </c>
      <c r="B104" s="44" t="s">
        <v>789</v>
      </c>
      <c r="C104" s="62" t="s">
        <v>386</v>
      </c>
      <c r="D104" s="62" t="s">
        <v>790</v>
      </c>
      <c r="E104" s="44" t="s">
        <v>12</v>
      </c>
      <c r="F104" s="45" t="s">
        <v>791</v>
      </c>
      <c r="G104" s="45" t="s">
        <v>792</v>
      </c>
      <c r="H104" s="45" t="s">
        <v>793</v>
      </c>
      <c r="I104" s="46">
        <v>4554</v>
      </c>
      <c r="J104" s="45" t="s">
        <v>794</v>
      </c>
      <c r="K104" s="45" t="s">
        <v>756</v>
      </c>
      <c r="L104" s="47">
        <v>42577</v>
      </c>
      <c r="M104" s="47">
        <v>42584</v>
      </c>
      <c r="N104" s="48"/>
      <c r="O104" s="96" t="s">
        <v>862</v>
      </c>
      <c r="P104" s="68">
        <v>10</v>
      </c>
    </row>
    <row r="105" spans="1:16" s="34" customFormat="1" ht="12.75" x14ac:dyDescent="0.2">
      <c r="A105" s="49" t="s">
        <v>128</v>
      </c>
      <c r="B105" s="44" t="s">
        <v>795</v>
      </c>
      <c r="C105" s="62" t="s">
        <v>499</v>
      </c>
      <c r="D105" s="62"/>
      <c r="E105" s="44" t="s">
        <v>12</v>
      </c>
      <c r="F105" s="45" t="s">
        <v>796</v>
      </c>
      <c r="G105" s="45" t="s">
        <v>797</v>
      </c>
      <c r="H105" s="45" t="s">
        <v>798</v>
      </c>
      <c r="I105" s="46">
        <v>3497</v>
      </c>
      <c r="J105" s="45" t="s">
        <v>799</v>
      </c>
      <c r="K105" s="45" t="s">
        <v>760</v>
      </c>
      <c r="L105" s="47">
        <v>42577</v>
      </c>
      <c r="M105" s="47">
        <v>42584</v>
      </c>
      <c r="N105" s="48"/>
      <c r="O105" s="96" t="s">
        <v>863</v>
      </c>
      <c r="P105" s="68">
        <v>1</v>
      </c>
    </row>
    <row r="106" spans="1:16" s="34" customFormat="1" ht="12.75" x14ac:dyDescent="0.2">
      <c r="A106" s="49" t="s">
        <v>129</v>
      </c>
      <c r="B106" s="44" t="s">
        <v>800</v>
      </c>
      <c r="C106" s="62" t="s">
        <v>801</v>
      </c>
      <c r="D106" s="62"/>
      <c r="E106" s="44" t="s">
        <v>12</v>
      </c>
      <c r="F106" s="45" t="s">
        <v>802</v>
      </c>
      <c r="G106" s="45" t="s">
        <v>803</v>
      </c>
      <c r="H106" s="45" t="s">
        <v>804</v>
      </c>
      <c r="I106" s="46">
        <v>8843</v>
      </c>
      <c r="J106" s="45" t="s">
        <v>805</v>
      </c>
      <c r="K106" s="45" t="s">
        <v>766</v>
      </c>
      <c r="L106" s="47">
        <v>42578</v>
      </c>
      <c r="M106" s="47">
        <v>42584</v>
      </c>
      <c r="O106" s="96" t="s">
        <v>864</v>
      </c>
      <c r="P106" s="68">
        <v>1</v>
      </c>
    </row>
    <row r="107" spans="1:16" s="34" customFormat="1" ht="38.25" x14ac:dyDescent="0.2">
      <c r="A107" s="49" t="s">
        <v>130</v>
      </c>
      <c r="B107" s="44" t="s">
        <v>806</v>
      </c>
      <c r="C107" s="62" t="s">
        <v>169</v>
      </c>
      <c r="D107" s="62"/>
      <c r="E107" s="44" t="s">
        <v>12</v>
      </c>
      <c r="F107" s="45" t="s">
        <v>807</v>
      </c>
      <c r="G107" s="45" t="s">
        <v>808</v>
      </c>
      <c r="H107" s="45" t="s">
        <v>809</v>
      </c>
      <c r="I107" s="46">
        <v>6066</v>
      </c>
      <c r="J107" s="45" t="s">
        <v>810</v>
      </c>
      <c r="K107" s="45" t="s">
        <v>772</v>
      </c>
      <c r="L107" s="47">
        <v>42580</v>
      </c>
      <c r="M107" s="47">
        <v>42587</v>
      </c>
      <c r="O107" s="96"/>
      <c r="P107" s="68">
        <f>SUM(P104:P106)</f>
        <v>12</v>
      </c>
    </row>
    <row r="108" spans="1:16" s="34" customFormat="1" ht="38.25" x14ac:dyDescent="0.2">
      <c r="A108" s="49" t="s">
        <v>131</v>
      </c>
      <c r="B108" s="44" t="s">
        <v>811</v>
      </c>
      <c r="C108" s="62" t="s">
        <v>812</v>
      </c>
      <c r="D108" s="62"/>
      <c r="E108" s="44" t="s">
        <v>20</v>
      </c>
      <c r="F108" s="45" t="s">
        <v>813</v>
      </c>
      <c r="G108" s="45" t="s">
        <v>814</v>
      </c>
      <c r="H108" s="45" t="s">
        <v>815</v>
      </c>
      <c r="I108" s="46">
        <v>5346</v>
      </c>
      <c r="J108" s="45" t="s">
        <v>816</v>
      </c>
      <c r="K108" s="45" t="s">
        <v>780</v>
      </c>
      <c r="L108" s="47">
        <v>42583</v>
      </c>
      <c r="M108" s="47">
        <v>42590</v>
      </c>
      <c r="O108" s="96"/>
      <c r="P108" s="68"/>
    </row>
    <row r="109" spans="1:16" s="34" customFormat="1" ht="25.5" x14ac:dyDescent="0.2">
      <c r="A109" s="49" t="s">
        <v>132</v>
      </c>
      <c r="B109" s="44" t="s">
        <v>817</v>
      </c>
      <c r="C109" s="62" t="s">
        <v>303</v>
      </c>
      <c r="D109" s="62" t="s">
        <v>818</v>
      </c>
      <c r="E109" s="44" t="s">
        <v>819</v>
      </c>
      <c r="F109" s="45" t="s">
        <v>820</v>
      </c>
      <c r="G109" s="45" t="s">
        <v>821</v>
      </c>
      <c r="H109" s="45" t="s">
        <v>822</v>
      </c>
      <c r="I109" s="46">
        <v>27652</v>
      </c>
      <c r="J109" s="45" t="s">
        <v>823</v>
      </c>
      <c r="K109" s="45" t="s">
        <v>49</v>
      </c>
      <c r="L109" s="47">
        <v>42611</v>
      </c>
      <c r="M109" s="47">
        <v>42587</v>
      </c>
      <c r="N109" s="48"/>
      <c r="O109" s="96"/>
      <c r="P109" s="68"/>
    </row>
    <row r="110" spans="1:16" s="34" customFormat="1" ht="38.25" x14ac:dyDescent="0.2">
      <c r="A110" s="49" t="s">
        <v>133</v>
      </c>
      <c r="B110" s="44" t="s">
        <v>824</v>
      </c>
      <c r="C110" s="62" t="s">
        <v>24</v>
      </c>
      <c r="D110" s="62" t="s">
        <v>825</v>
      </c>
      <c r="E110" s="50" t="s">
        <v>12</v>
      </c>
      <c r="F110" s="45" t="s">
        <v>826</v>
      </c>
      <c r="G110" s="45" t="s">
        <v>827</v>
      </c>
      <c r="H110" s="45" t="s">
        <v>828</v>
      </c>
      <c r="I110" s="46">
        <v>8369</v>
      </c>
      <c r="J110" s="45" t="s">
        <v>829</v>
      </c>
      <c r="K110" s="45" t="s">
        <v>786</v>
      </c>
      <c r="L110" s="47">
        <v>42590</v>
      </c>
      <c r="M110" s="47">
        <v>42597</v>
      </c>
      <c r="O110" s="96"/>
      <c r="P110" s="68"/>
    </row>
    <row r="111" spans="1:16" s="34" customFormat="1" ht="25.5" x14ac:dyDescent="0.2">
      <c r="A111" s="49" t="s">
        <v>134</v>
      </c>
      <c r="B111" s="44" t="s">
        <v>830</v>
      </c>
      <c r="C111" s="62" t="s">
        <v>469</v>
      </c>
      <c r="D111" s="62" t="s">
        <v>831</v>
      </c>
      <c r="E111" s="44" t="s">
        <v>12</v>
      </c>
      <c r="F111" s="45" t="s">
        <v>832</v>
      </c>
      <c r="G111" s="45" t="s">
        <v>833</v>
      </c>
      <c r="H111" s="45" t="s">
        <v>834</v>
      </c>
      <c r="I111" s="46">
        <v>4498</v>
      </c>
      <c r="J111" s="45" t="s">
        <v>835</v>
      </c>
      <c r="K111" s="45" t="s">
        <v>792</v>
      </c>
      <c r="L111" s="47">
        <v>42591</v>
      </c>
      <c r="M111" s="47">
        <v>42598</v>
      </c>
      <c r="N111" s="48"/>
      <c r="O111" s="96"/>
      <c r="P111" s="68"/>
    </row>
    <row r="112" spans="1:16" s="34" customFormat="1" ht="38.25" x14ac:dyDescent="0.2">
      <c r="A112" s="49" t="s">
        <v>138</v>
      </c>
      <c r="B112" s="44" t="s">
        <v>850</v>
      </c>
      <c r="C112" s="62" t="s">
        <v>469</v>
      </c>
      <c r="D112" s="62" t="s">
        <v>851</v>
      </c>
      <c r="E112" s="44" t="s">
        <v>12</v>
      </c>
      <c r="F112" s="45" t="s">
        <v>852</v>
      </c>
      <c r="G112" s="45" t="s">
        <v>853</v>
      </c>
      <c r="H112" s="45" t="s">
        <v>854</v>
      </c>
      <c r="I112" s="46">
        <v>8391</v>
      </c>
      <c r="J112" s="45" t="s">
        <v>855</v>
      </c>
      <c r="K112" s="45" t="s">
        <v>797</v>
      </c>
      <c r="L112" s="47">
        <v>42593</v>
      </c>
      <c r="M112" s="47">
        <v>42598</v>
      </c>
      <c r="O112" s="99"/>
      <c r="P112" s="74"/>
    </row>
    <row r="113" spans="1:20" s="81" customFormat="1" ht="38.25" x14ac:dyDescent="0.2">
      <c r="A113" s="108" t="s">
        <v>141</v>
      </c>
      <c r="B113" s="76" t="s">
        <v>856</v>
      </c>
      <c r="C113" s="77" t="s">
        <v>167</v>
      </c>
      <c r="D113" s="110" t="s">
        <v>857</v>
      </c>
      <c r="E113" s="76" t="s">
        <v>12</v>
      </c>
      <c r="F113" s="78" t="s">
        <v>858</v>
      </c>
      <c r="G113" s="78" t="s">
        <v>859</v>
      </c>
      <c r="H113" s="78" t="s">
        <v>860</v>
      </c>
      <c r="I113" s="79">
        <v>2230</v>
      </c>
      <c r="J113" s="78" t="s">
        <v>861</v>
      </c>
      <c r="K113" s="78" t="s">
        <v>803</v>
      </c>
      <c r="L113" s="80">
        <v>42599</v>
      </c>
      <c r="M113" s="80">
        <v>42606</v>
      </c>
      <c r="N113" s="84" t="s">
        <v>309</v>
      </c>
      <c r="O113" s="103">
        <f>SUM(I102:I113)</f>
        <v>99180</v>
      </c>
      <c r="P113" s="111"/>
      <c r="T113" s="81">
        <f>SUM(O27,O54,O63,O72,O79,O89,O101,O113)</f>
        <v>859760</v>
      </c>
    </row>
    <row r="114" spans="1:20" s="54" customFormat="1" ht="12.75" x14ac:dyDescent="0.2">
      <c r="A114" s="49" t="s">
        <v>142</v>
      </c>
      <c r="B114" s="51" t="s">
        <v>885</v>
      </c>
      <c r="C114" s="27" t="s">
        <v>801</v>
      </c>
      <c r="D114" s="27"/>
      <c r="E114" s="51" t="s">
        <v>12</v>
      </c>
      <c r="F114" s="52" t="s">
        <v>890</v>
      </c>
      <c r="G114" s="52" t="s">
        <v>886</v>
      </c>
      <c r="H114" s="52" t="s">
        <v>887</v>
      </c>
      <c r="I114" s="53">
        <v>35978</v>
      </c>
      <c r="J114" s="52" t="s">
        <v>888</v>
      </c>
      <c r="K114" s="52" t="s">
        <v>808</v>
      </c>
      <c r="L114" s="28">
        <v>42612</v>
      </c>
      <c r="M114" s="28">
        <v>42618</v>
      </c>
      <c r="N114" s="48"/>
      <c r="O114" s="99"/>
      <c r="P114" s="74"/>
    </row>
    <row r="115" spans="1:20" s="54" customFormat="1" ht="12.75" x14ac:dyDescent="0.25">
      <c r="A115" s="49" t="s">
        <v>143</v>
      </c>
      <c r="B115" s="51" t="s">
        <v>889</v>
      </c>
      <c r="C115" s="27" t="s">
        <v>166</v>
      </c>
      <c r="D115" s="27"/>
      <c r="E115" s="51" t="s">
        <v>20</v>
      </c>
      <c r="F115" s="52" t="s">
        <v>891</v>
      </c>
      <c r="G115" s="52" t="s">
        <v>897</v>
      </c>
      <c r="H115" s="52" t="s">
        <v>892</v>
      </c>
      <c r="I115" s="53">
        <v>8450</v>
      </c>
      <c r="J115" s="52" t="s">
        <v>893</v>
      </c>
      <c r="K115" s="52" t="s">
        <v>814</v>
      </c>
      <c r="L115" s="28">
        <v>42617</v>
      </c>
      <c r="M115" s="28">
        <v>42634</v>
      </c>
      <c r="O115" s="99"/>
      <c r="P115" s="74"/>
    </row>
    <row r="116" spans="1:20" s="125" customFormat="1" ht="38.25" x14ac:dyDescent="0.25">
      <c r="A116" s="108" t="s">
        <v>144</v>
      </c>
      <c r="B116" s="121" t="s">
        <v>894</v>
      </c>
      <c r="C116" s="110" t="s">
        <v>469</v>
      </c>
      <c r="D116" s="110"/>
      <c r="E116" s="121" t="s">
        <v>895</v>
      </c>
      <c r="F116" s="122" t="s">
        <v>896</v>
      </c>
      <c r="G116" s="122" t="s">
        <v>323</v>
      </c>
      <c r="H116" s="122" t="s">
        <v>898</v>
      </c>
      <c r="I116" s="123">
        <v>9539</v>
      </c>
      <c r="J116" s="122" t="s">
        <v>899</v>
      </c>
      <c r="K116" s="122" t="s">
        <v>49</v>
      </c>
      <c r="L116" s="124">
        <v>42629</v>
      </c>
      <c r="M116" s="124">
        <v>42636</v>
      </c>
      <c r="N116" s="126" t="s">
        <v>309</v>
      </c>
      <c r="O116" s="103">
        <f>SUM(I114:I116)</f>
        <v>53967</v>
      </c>
      <c r="P116" s="111"/>
    </row>
    <row r="117" spans="1:20" s="54" customFormat="1" ht="38.25" x14ac:dyDescent="0.2">
      <c r="A117" s="49" t="s">
        <v>145</v>
      </c>
      <c r="B117" s="51" t="s">
        <v>900</v>
      </c>
      <c r="C117" s="27" t="s">
        <v>169</v>
      </c>
      <c r="D117" s="27"/>
      <c r="E117" s="51" t="s">
        <v>901</v>
      </c>
      <c r="F117" s="52" t="s">
        <v>906</v>
      </c>
      <c r="G117" s="52" t="s">
        <v>902</v>
      </c>
      <c r="H117" s="52" t="s">
        <v>903</v>
      </c>
      <c r="I117" s="53">
        <v>673</v>
      </c>
      <c r="J117" s="52" t="s">
        <v>904</v>
      </c>
      <c r="K117" s="52" t="s">
        <v>821</v>
      </c>
      <c r="L117" s="28">
        <v>42642</v>
      </c>
      <c r="M117" s="28">
        <v>42649</v>
      </c>
      <c r="N117" s="48"/>
      <c r="O117" s="99"/>
      <c r="P117" s="74"/>
    </row>
    <row r="118" spans="1:20" s="54" customFormat="1" ht="38.25" x14ac:dyDescent="0.2">
      <c r="A118" s="49" t="s">
        <v>146</v>
      </c>
      <c r="B118" s="51" t="s">
        <v>905</v>
      </c>
      <c r="C118" s="27" t="s">
        <v>100</v>
      </c>
      <c r="D118" s="27"/>
      <c r="E118" s="51" t="s">
        <v>20</v>
      </c>
      <c r="F118" s="52" t="s">
        <v>907</v>
      </c>
      <c r="G118" s="52" t="s">
        <v>908</v>
      </c>
      <c r="H118" s="52" t="s">
        <v>909</v>
      </c>
      <c r="I118" s="53">
        <v>254950</v>
      </c>
      <c r="J118" s="52" t="s">
        <v>910</v>
      </c>
      <c r="K118" s="52" t="s">
        <v>827</v>
      </c>
      <c r="L118" s="28">
        <v>42629</v>
      </c>
      <c r="M118" s="28">
        <v>42649</v>
      </c>
      <c r="N118" s="48"/>
      <c r="O118" s="99" t="s">
        <v>862</v>
      </c>
      <c r="P118" s="74">
        <v>6</v>
      </c>
    </row>
    <row r="119" spans="1:20" s="54" customFormat="1" ht="25.5" x14ac:dyDescent="0.2">
      <c r="A119" s="49" t="s">
        <v>147</v>
      </c>
      <c r="B119" s="51" t="s">
        <v>164</v>
      </c>
      <c r="C119" s="27" t="s">
        <v>165</v>
      </c>
      <c r="D119" s="27" t="s">
        <v>911</v>
      </c>
      <c r="E119" s="51" t="s">
        <v>12</v>
      </c>
      <c r="F119" s="52" t="s">
        <v>912</v>
      </c>
      <c r="G119" s="52" t="s">
        <v>913</v>
      </c>
      <c r="H119" s="52" t="s">
        <v>914</v>
      </c>
      <c r="I119" s="53">
        <v>6918</v>
      </c>
      <c r="J119" s="52" t="s">
        <v>915</v>
      </c>
      <c r="K119" s="52" t="s">
        <v>833</v>
      </c>
      <c r="L119" s="28">
        <v>42642</v>
      </c>
      <c r="M119" s="28">
        <v>42649</v>
      </c>
      <c r="N119" s="48"/>
      <c r="O119" s="99" t="s">
        <v>1071</v>
      </c>
      <c r="P119" s="74">
        <v>2</v>
      </c>
    </row>
    <row r="120" spans="1:20" s="54" customFormat="1" ht="12.75" x14ac:dyDescent="0.2">
      <c r="A120" s="49" t="s">
        <v>150</v>
      </c>
      <c r="B120" s="51" t="s">
        <v>916</v>
      </c>
      <c r="C120" s="27" t="s">
        <v>24</v>
      </c>
      <c r="D120" s="27" t="s">
        <v>917</v>
      </c>
      <c r="E120" s="51" t="s">
        <v>12</v>
      </c>
      <c r="F120" s="52" t="s">
        <v>918</v>
      </c>
      <c r="G120" s="52" t="s">
        <v>919</v>
      </c>
      <c r="H120" s="52" t="s">
        <v>920</v>
      </c>
      <c r="I120" s="53">
        <v>15164</v>
      </c>
      <c r="J120" s="52" t="s">
        <v>921</v>
      </c>
      <c r="K120" s="52" t="s">
        <v>853</v>
      </c>
      <c r="L120" s="28">
        <v>42642</v>
      </c>
      <c r="M120" s="28">
        <v>42649</v>
      </c>
      <c r="N120" s="48"/>
      <c r="O120" s="99" t="s">
        <v>1072</v>
      </c>
      <c r="P120" s="74">
        <v>1</v>
      </c>
    </row>
    <row r="121" spans="1:20" s="54" customFormat="1" ht="25.5" x14ac:dyDescent="0.2">
      <c r="A121" s="49" t="s">
        <v>151</v>
      </c>
      <c r="B121" s="51" t="s">
        <v>922</v>
      </c>
      <c r="C121" s="27" t="s">
        <v>24</v>
      </c>
      <c r="D121" s="27" t="s">
        <v>923</v>
      </c>
      <c r="E121" s="51" t="s">
        <v>20</v>
      </c>
      <c r="F121" s="52" t="s">
        <v>924</v>
      </c>
      <c r="G121" s="52" t="s">
        <v>925</v>
      </c>
      <c r="H121" s="52" t="s">
        <v>926</v>
      </c>
      <c r="I121" s="53">
        <v>48000</v>
      </c>
      <c r="J121" s="52" t="s">
        <v>49</v>
      </c>
      <c r="K121" s="52" t="s">
        <v>49</v>
      </c>
      <c r="L121" s="28">
        <v>42647</v>
      </c>
      <c r="M121" s="28">
        <v>42654</v>
      </c>
      <c r="N121" s="48"/>
      <c r="O121" s="99"/>
      <c r="P121" s="74"/>
    </row>
    <row r="122" spans="1:20" s="54" customFormat="1" ht="25.5" x14ac:dyDescent="0.2">
      <c r="A122" s="49" t="s">
        <v>836</v>
      </c>
      <c r="B122" s="51" t="s">
        <v>927</v>
      </c>
      <c r="C122" s="27" t="s">
        <v>801</v>
      </c>
      <c r="D122" s="27" t="s">
        <v>928</v>
      </c>
      <c r="E122" s="51" t="s">
        <v>929</v>
      </c>
      <c r="F122" s="52" t="s">
        <v>930</v>
      </c>
      <c r="G122" s="52" t="s">
        <v>335</v>
      </c>
      <c r="H122" s="52" t="s">
        <v>931</v>
      </c>
      <c r="I122" s="53">
        <v>4170</v>
      </c>
      <c r="J122" s="52" t="s">
        <v>932</v>
      </c>
      <c r="K122" s="52" t="s">
        <v>859</v>
      </c>
      <c r="L122" s="28">
        <v>42650</v>
      </c>
      <c r="M122" s="28">
        <v>42657</v>
      </c>
      <c r="N122" s="48"/>
      <c r="O122" s="99"/>
      <c r="P122" s="74"/>
    </row>
    <row r="123" spans="1:20" s="54" customFormat="1" ht="12.75" x14ac:dyDescent="0.2">
      <c r="A123" s="49" t="s">
        <v>837</v>
      </c>
      <c r="B123" s="51" t="s">
        <v>960</v>
      </c>
      <c r="C123" s="27" t="s">
        <v>801</v>
      </c>
      <c r="D123" s="27"/>
      <c r="E123" s="51" t="s">
        <v>12</v>
      </c>
      <c r="F123" s="52" t="s">
        <v>961</v>
      </c>
      <c r="G123" s="52" t="s">
        <v>339</v>
      </c>
      <c r="H123" s="52" t="s">
        <v>962</v>
      </c>
      <c r="I123" s="53">
        <v>10046</v>
      </c>
      <c r="J123" s="52" t="s">
        <v>963</v>
      </c>
      <c r="K123" s="52" t="s">
        <v>886</v>
      </c>
      <c r="L123" s="28">
        <v>42655</v>
      </c>
      <c r="M123" s="28">
        <v>42662</v>
      </c>
      <c r="N123" s="48"/>
      <c r="O123" s="99"/>
      <c r="P123" s="74"/>
    </row>
    <row r="124" spans="1:20" s="54" customFormat="1" ht="25.5" x14ac:dyDescent="0.2">
      <c r="A124" s="49" t="s">
        <v>838</v>
      </c>
      <c r="B124" s="51" t="s">
        <v>964</v>
      </c>
      <c r="C124" s="27" t="s">
        <v>24</v>
      </c>
      <c r="D124" s="27" t="s">
        <v>965</v>
      </c>
      <c r="E124" s="51" t="s">
        <v>12</v>
      </c>
      <c r="F124" s="52" t="s">
        <v>966</v>
      </c>
      <c r="G124" s="52" t="s">
        <v>967</v>
      </c>
      <c r="H124" s="52" t="s">
        <v>968</v>
      </c>
      <c r="I124" s="53">
        <v>4056</v>
      </c>
      <c r="J124" s="52" t="s">
        <v>969</v>
      </c>
      <c r="K124" s="52" t="s">
        <v>897</v>
      </c>
      <c r="L124" s="28">
        <v>42657</v>
      </c>
      <c r="M124" s="28">
        <v>42664</v>
      </c>
      <c r="N124" s="48"/>
      <c r="O124" s="99"/>
      <c r="P124" s="74"/>
    </row>
    <row r="125" spans="1:20" s="125" customFormat="1" ht="12.75" x14ac:dyDescent="0.2">
      <c r="A125" s="108" t="s">
        <v>839</v>
      </c>
      <c r="B125" s="121" t="s">
        <v>1100</v>
      </c>
      <c r="C125" s="110" t="s">
        <v>24</v>
      </c>
      <c r="D125" s="110" t="s">
        <v>970</v>
      </c>
      <c r="E125" s="121" t="s">
        <v>12</v>
      </c>
      <c r="F125" s="122" t="s">
        <v>971</v>
      </c>
      <c r="G125" s="122" t="s">
        <v>345</v>
      </c>
      <c r="H125" s="122" t="s">
        <v>972</v>
      </c>
      <c r="I125" s="123">
        <v>9924</v>
      </c>
      <c r="J125" s="122" t="s">
        <v>973</v>
      </c>
      <c r="K125" s="122" t="s">
        <v>323</v>
      </c>
      <c r="L125" s="124">
        <v>42663</v>
      </c>
      <c r="M125" s="124">
        <v>42670</v>
      </c>
      <c r="N125" s="83" t="s">
        <v>309</v>
      </c>
      <c r="O125" s="103">
        <f>SUM(I117:I125)</f>
        <v>353901</v>
      </c>
      <c r="P125" s="111"/>
    </row>
    <row r="126" spans="1:20" s="54" customFormat="1" ht="12.75" x14ac:dyDescent="0.2">
      <c r="A126" s="49" t="s">
        <v>840</v>
      </c>
      <c r="B126" s="51" t="s">
        <v>974</v>
      </c>
      <c r="C126" s="27" t="s">
        <v>958</v>
      </c>
      <c r="D126" s="27" t="s">
        <v>975</v>
      </c>
      <c r="E126" s="51" t="s">
        <v>12</v>
      </c>
      <c r="F126" s="52" t="s">
        <v>978</v>
      </c>
      <c r="G126" s="52" t="s">
        <v>364</v>
      </c>
      <c r="H126" s="52" t="s">
        <v>976</v>
      </c>
      <c r="I126" s="53">
        <v>13986</v>
      </c>
      <c r="J126" s="52" t="s">
        <v>977</v>
      </c>
      <c r="K126" s="52" t="s">
        <v>902</v>
      </c>
      <c r="L126" s="28">
        <v>42670</v>
      </c>
      <c r="M126" s="28">
        <v>42677</v>
      </c>
      <c r="N126" s="48"/>
      <c r="O126" s="99"/>
      <c r="P126" s="74"/>
    </row>
    <row r="127" spans="1:20" s="54" customFormat="1" ht="12.75" x14ac:dyDescent="0.2">
      <c r="A127" s="49" t="s">
        <v>841</v>
      </c>
      <c r="B127" s="51" t="s">
        <v>979</v>
      </c>
      <c r="C127" s="27" t="s">
        <v>581</v>
      </c>
      <c r="D127" s="27"/>
      <c r="E127" s="51" t="s">
        <v>20</v>
      </c>
      <c r="F127" s="52" t="s">
        <v>980</v>
      </c>
      <c r="G127" s="52" t="s">
        <v>363</v>
      </c>
      <c r="H127" s="52" t="s">
        <v>981</v>
      </c>
      <c r="I127" s="53">
        <v>3413</v>
      </c>
      <c r="J127" s="52" t="s">
        <v>982</v>
      </c>
      <c r="K127" s="52" t="s">
        <v>908</v>
      </c>
      <c r="L127" s="28">
        <v>42676</v>
      </c>
      <c r="M127" s="28">
        <v>42683</v>
      </c>
      <c r="N127" s="48"/>
      <c r="O127" s="99"/>
      <c r="P127" s="74"/>
    </row>
    <row r="128" spans="1:20" s="54" customFormat="1" ht="25.5" x14ac:dyDescent="0.2">
      <c r="A128" s="49" t="s">
        <v>842</v>
      </c>
      <c r="B128" s="51" t="s">
        <v>983</v>
      </c>
      <c r="C128" s="27" t="s">
        <v>984</v>
      </c>
      <c r="D128" s="27"/>
      <c r="E128" s="51" t="s">
        <v>985</v>
      </c>
      <c r="F128" s="52" t="s">
        <v>986</v>
      </c>
      <c r="G128" s="52" t="s">
        <v>362</v>
      </c>
      <c r="H128" s="52" t="s">
        <v>987</v>
      </c>
      <c r="I128" s="53">
        <v>4118</v>
      </c>
      <c r="J128" s="52" t="s">
        <v>988</v>
      </c>
      <c r="K128" s="52" t="s">
        <v>913</v>
      </c>
      <c r="L128" s="28">
        <v>42683</v>
      </c>
      <c r="M128" s="28">
        <v>42690</v>
      </c>
      <c r="N128" s="48"/>
      <c r="O128" s="99" t="s">
        <v>862</v>
      </c>
      <c r="P128" s="74">
        <v>3</v>
      </c>
    </row>
    <row r="129" spans="1:16" s="54" customFormat="1" ht="25.5" x14ac:dyDescent="0.2">
      <c r="A129" s="49" t="s">
        <v>843</v>
      </c>
      <c r="B129" s="51" t="s">
        <v>989</v>
      </c>
      <c r="C129" s="27" t="s">
        <v>173</v>
      </c>
      <c r="D129" s="27" t="s">
        <v>990</v>
      </c>
      <c r="E129" s="51" t="s">
        <v>1073</v>
      </c>
      <c r="F129" s="52" t="s">
        <v>991</v>
      </c>
      <c r="G129" s="52" t="s">
        <v>361</v>
      </c>
      <c r="H129" s="52" t="s">
        <v>992</v>
      </c>
      <c r="I129" s="53">
        <v>3134</v>
      </c>
      <c r="J129" s="52" t="s">
        <v>993</v>
      </c>
      <c r="K129" s="52" t="s">
        <v>919</v>
      </c>
      <c r="L129" s="28">
        <v>42685</v>
      </c>
      <c r="M129" s="28">
        <v>42692</v>
      </c>
      <c r="N129" s="48"/>
      <c r="O129" s="99" t="s">
        <v>1071</v>
      </c>
      <c r="P129" s="74">
        <v>1</v>
      </c>
    </row>
    <row r="130" spans="1:16" s="54" customFormat="1" ht="25.5" x14ac:dyDescent="0.2">
      <c r="A130" s="49" t="s">
        <v>844</v>
      </c>
      <c r="B130" s="51" t="s">
        <v>1002</v>
      </c>
      <c r="C130" s="27" t="s">
        <v>167</v>
      </c>
      <c r="D130" s="27" t="s">
        <v>596</v>
      </c>
      <c r="E130" s="51" t="s">
        <v>12</v>
      </c>
      <c r="F130" s="52" t="s">
        <v>1003</v>
      </c>
      <c r="G130" s="52" t="s">
        <v>368</v>
      </c>
      <c r="H130" s="52" t="s">
        <v>1004</v>
      </c>
      <c r="I130" s="53">
        <v>2294</v>
      </c>
      <c r="J130" s="52" t="s">
        <v>1005</v>
      </c>
      <c r="K130" s="52" t="s">
        <v>925</v>
      </c>
      <c r="L130" s="28">
        <v>42688</v>
      </c>
      <c r="M130" s="28">
        <v>42695</v>
      </c>
      <c r="N130" s="48"/>
      <c r="O130" s="99" t="s">
        <v>576</v>
      </c>
      <c r="P130" s="74">
        <v>2</v>
      </c>
    </row>
    <row r="131" spans="1:16" s="125" customFormat="1" ht="25.5" x14ac:dyDescent="0.25">
      <c r="A131" s="108" t="s">
        <v>845</v>
      </c>
      <c r="B131" s="121" t="s">
        <v>1006</v>
      </c>
      <c r="C131" s="110" t="s">
        <v>24</v>
      </c>
      <c r="D131" s="110"/>
      <c r="E131" s="121" t="s">
        <v>12</v>
      </c>
      <c r="F131" s="122" t="s">
        <v>1007</v>
      </c>
      <c r="G131" s="122" t="s">
        <v>372</v>
      </c>
      <c r="H131" s="122" t="s">
        <v>1008</v>
      </c>
      <c r="I131" s="123">
        <v>2328</v>
      </c>
      <c r="J131" s="122" t="s">
        <v>1009</v>
      </c>
      <c r="K131" s="122" t="s">
        <v>335</v>
      </c>
      <c r="L131" s="124">
        <v>42689</v>
      </c>
      <c r="M131" s="124">
        <v>42696</v>
      </c>
      <c r="N131" s="126" t="s">
        <v>309</v>
      </c>
      <c r="O131" s="103">
        <f>SUM(I126:I131)</f>
        <v>29273</v>
      </c>
      <c r="P131" s="111"/>
    </row>
    <row r="132" spans="1:16" s="54" customFormat="1" ht="25.5" x14ac:dyDescent="0.2">
      <c r="A132" s="49" t="s">
        <v>846</v>
      </c>
      <c r="B132" s="51" t="s">
        <v>1010</v>
      </c>
      <c r="C132" s="27" t="s">
        <v>24</v>
      </c>
      <c r="D132" s="27"/>
      <c r="E132" s="51" t="s">
        <v>312</v>
      </c>
      <c r="F132" s="52" t="s">
        <v>1013</v>
      </c>
      <c r="G132" s="52" t="s">
        <v>377</v>
      </c>
      <c r="H132" s="52" t="s">
        <v>1011</v>
      </c>
      <c r="I132" s="53">
        <v>12648</v>
      </c>
      <c r="J132" s="52" t="s">
        <v>1012</v>
      </c>
      <c r="K132" s="52" t="s">
        <v>339</v>
      </c>
      <c r="L132" s="28">
        <v>42698</v>
      </c>
      <c r="M132" s="28">
        <v>42705</v>
      </c>
      <c r="N132" s="48"/>
      <c r="O132" s="99"/>
      <c r="P132" s="74"/>
    </row>
    <row r="133" spans="1:16" s="54" customFormat="1" ht="51" x14ac:dyDescent="0.2">
      <c r="A133" s="49" t="s">
        <v>847</v>
      </c>
      <c r="B133" s="51" t="s">
        <v>1014</v>
      </c>
      <c r="C133" s="27" t="s">
        <v>168</v>
      </c>
      <c r="D133" s="27" t="s">
        <v>427</v>
      </c>
      <c r="E133" s="51" t="s">
        <v>20</v>
      </c>
      <c r="F133" s="52" t="s">
        <v>1015</v>
      </c>
      <c r="G133" s="52" t="s">
        <v>376</v>
      </c>
      <c r="H133" s="52" t="s">
        <v>1016</v>
      </c>
      <c r="I133" s="53">
        <v>3360</v>
      </c>
      <c r="J133" s="52" t="s">
        <v>1017</v>
      </c>
      <c r="K133" s="52" t="s">
        <v>49</v>
      </c>
      <c r="L133" s="28">
        <v>42703</v>
      </c>
      <c r="M133" s="28">
        <v>42710</v>
      </c>
      <c r="N133" s="48"/>
      <c r="O133" s="99" t="s">
        <v>862</v>
      </c>
      <c r="P133" s="74">
        <v>7</v>
      </c>
    </row>
    <row r="134" spans="1:16" s="54" customFormat="1" ht="38.25" x14ac:dyDescent="0.2">
      <c r="A134" s="49" t="s">
        <v>848</v>
      </c>
      <c r="B134" s="51" t="s">
        <v>1018</v>
      </c>
      <c r="C134" s="27" t="s">
        <v>426</v>
      </c>
      <c r="D134" s="27" t="s">
        <v>1019</v>
      </c>
      <c r="E134" s="51" t="s">
        <v>20</v>
      </c>
      <c r="F134" s="52" t="s">
        <v>1020</v>
      </c>
      <c r="G134" s="52" t="s">
        <v>384</v>
      </c>
      <c r="H134" s="52" t="s">
        <v>1021</v>
      </c>
      <c r="I134" s="53">
        <v>6660</v>
      </c>
      <c r="J134" s="52" t="s">
        <v>1022</v>
      </c>
      <c r="K134" s="52" t="s">
        <v>49</v>
      </c>
      <c r="L134" s="28">
        <v>42703</v>
      </c>
      <c r="M134" s="28">
        <v>42713</v>
      </c>
      <c r="N134" s="48"/>
      <c r="O134" s="99" t="s">
        <v>863</v>
      </c>
      <c r="P134" s="74">
        <v>3</v>
      </c>
    </row>
    <row r="135" spans="1:16" s="54" customFormat="1" ht="25.5" x14ac:dyDescent="0.2">
      <c r="A135" s="49" t="s">
        <v>849</v>
      </c>
      <c r="B135" s="51" t="s">
        <v>1023</v>
      </c>
      <c r="C135" s="27" t="s">
        <v>581</v>
      </c>
      <c r="D135" s="27"/>
      <c r="E135" s="51" t="s">
        <v>12</v>
      </c>
      <c r="F135" s="52" t="s">
        <v>1024</v>
      </c>
      <c r="G135" s="52" t="s">
        <v>1025</v>
      </c>
      <c r="H135" s="52" t="s">
        <v>1026</v>
      </c>
      <c r="I135" s="53">
        <v>2811</v>
      </c>
      <c r="J135" s="52" t="s">
        <v>1027</v>
      </c>
      <c r="K135" s="52" t="s">
        <v>967</v>
      </c>
      <c r="L135" s="28">
        <v>42703</v>
      </c>
      <c r="M135" s="28">
        <v>42713</v>
      </c>
      <c r="N135" s="48"/>
      <c r="O135" s="99" t="s">
        <v>1099</v>
      </c>
      <c r="P135" s="74">
        <v>2</v>
      </c>
    </row>
    <row r="136" spans="1:16" s="54" customFormat="1" ht="38.25" x14ac:dyDescent="0.2">
      <c r="A136" s="49" t="s">
        <v>994</v>
      </c>
      <c r="B136" s="51" t="s">
        <v>1028</v>
      </c>
      <c r="C136" s="27" t="s">
        <v>469</v>
      </c>
      <c r="D136" s="27" t="s">
        <v>748</v>
      </c>
      <c r="E136" s="51" t="s">
        <v>12</v>
      </c>
      <c r="F136" s="52" t="s">
        <v>1029</v>
      </c>
      <c r="G136" s="52" t="s">
        <v>1030</v>
      </c>
      <c r="H136" s="52" t="s">
        <v>1031</v>
      </c>
      <c r="I136" s="53">
        <v>4885</v>
      </c>
      <c r="J136" s="52" t="s">
        <v>1032</v>
      </c>
      <c r="K136" s="52" t="s">
        <v>345</v>
      </c>
      <c r="L136" s="28">
        <v>42710</v>
      </c>
      <c r="M136" s="28">
        <v>42717</v>
      </c>
      <c r="N136" s="48"/>
      <c r="O136" s="99"/>
      <c r="P136" s="74"/>
    </row>
    <row r="137" spans="1:16" s="54" customFormat="1" ht="38.25" x14ac:dyDescent="0.2">
      <c r="A137" s="49" t="s">
        <v>995</v>
      </c>
      <c r="B137" s="51" t="s">
        <v>1033</v>
      </c>
      <c r="C137" s="27" t="s">
        <v>386</v>
      </c>
      <c r="D137" s="27" t="s">
        <v>1034</v>
      </c>
      <c r="E137" s="51" t="s">
        <v>12</v>
      </c>
      <c r="F137" s="52" t="s">
        <v>1035</v>
      </c>
      <c r="G137" s="52" t="s">
        <v>1036</v>
      </c>
      <c r="H137" s="52" t="s">
        <v>1037</v>
      </c>
      <c r="I137" s="53">
        <v>2736</v>
      </c>
      <c r="J137" s="52" t="s">
        <v>1038</v>
      </c>
      <c r="K137" s="52" t="s">
        <v>364</v>
      </c>
      <c r="L137" s="28">
        <v>42711</v>
      </c>
      <c r="M137" s="28">
        <v>42718</v>
      </c>
      <c r="N137" s="48"/>
      <c r="O137" s="99"/>
      <c r="P137" s="74"/>
    </row>
    <row r="138" spans="1:16" s="54" customFormat="1" ht="38.25" x14ac:dyDescent="0.2">
      <c r="A138" s="49" t="s">
        <v>996</v>
      </c>
      <c r="B138" s="51" t="s">
        <v>1039</v>
      </c>
      <c r="C138" s="27" t="s">
        <v>24</v>
      </c>
      <c r="D138" s="27" t="s">
        <v>959</v>
      </c>
      <c r="E138" s="51" t="s">
        <v>12</v>
      </c>
      <c r="F138" s="52" t="s">
        <v>1040</v>
      </c>
      <c r="G138" s="52" t="s">
        <v>1041</v>
      </c>
      <c r="H138" s="52" t="s">
        <v>1049</v>
      </c>
      <c r="I138" s="53">
        <v>17718</v>
      </c>
      <c r="J138" s="52" t="s">
        <v>1050</v>
      </c>
      <c r="K138" s="52" t="s">
        <v>363</v>
      </c>
      <c r="L138" s="28">
        <v>42713</v>
      </c>
      <c r="M138" s="28">
        <v>42720</v>
      </c>
      <c r="N138" s="48"/>
      <c r="O138" s="99"/>
      <c r="P138" s="74"/>
    </row>
    <row r="139" spans="1:16" s="54" customFormat="1" ht="25.5" x14ac:dyDescent="0.2">
      <c r="A139" s="49" t="s">
        <v>997</v>
      </c>
      <c r="B139" s="51" t="s">
        <v>1047</v>
      </c>
      <c r="C139" s="27" t="s">
        <v>24</v>
      </c>
      <c r="D139" s="27" t="s">
        <v>1048</v>
      </c>
      <c r="E139" s="51" t="s">
        <v>12</v>
      </c>
      <c r="F139" s="52" t="s">
        <v>1044</v>
      </c>
      <c r="G139" s="52" t="s">
        <v>1045</v>
      </c>
      <c r="H139" s="52" t="s">
        <v>1046</v>
      </c>
      <c r="I139" s="53">
        <v>5690</v>
      </c>
      <c r="J139" s="52" t="s">
        <v>1042</v>
      </c>
      <c r="K139" s="52" t="s">
        <v>362</v>
      </c>
      <c r="L139" s="28">
        <v>42717</v>
      </c>
      <c r="M139" s="28">
        <v>42724</v>
      </c>
      <c r="N139" s="48"/>
      <c r="O139" s="99"/>
      <c r="P139" s="74"/>
    </row>
    <row r="140" spans="1:16" s="54" customFormat="1" ht="25.5" x14ac:dyDescent="0.2">
      <c r="A140" s="49" t="s">
        <v>998</v>
      </c>
      <c r="B140" s="51" t="s">
        <v>1043</v>
      </c>
      <c r="C140" s="27" t="s">
        <v>169</v>
      </c>
      <c r="D140" s="27"/>
      <c r="E140" s="51" t="s">
        <v>312</v>
      </c>
      <c r="F140" s="52" t="s">
        <v>1051</v>
      </c>
      <c r="G140" s="52" t="s">
        <v>1052</v>
      </c>
      <c r="H140" s="52" t="s">
        <v>1053</v>
      </c>
      <c r="I140" s="53">
        <v>4284</v>
      </c>
      <c r="J140" s="52" t="s">
        <v>1054</v>
      </c>
      <c r="K140" s="52" t="s">
        <v>361</v>
      </c>
      <c r="L140" s="28">
        <v>42717</v>
      </c>
      <c r="M140" s="28">
        <v>42724</v>
      </c>
      <c r="N140" s="48"/>
      <c r="O140" s="99"/>
      <c r="P140" s="74"/>
    </row>
    <row r="141" spans="1:16" s="54" customFormat="1" ht="25.5" x14ac:dyDescent="0.2">
      <c r="A141" s="49" t="s">
        <v>999</v>
      </c>
      <c r="B141" s="51" t="s">
        <v>1055</v>
      </c>
      <c r="C141" s="27" t="s">
        <v>303</v>
      </c>
      <c r="D141" s="27" t="s">
        <v>1056</v>
      </c>
      <c r="E141" s="51" t="s">
        <v>20</v>
      </c>
      <c r="F141" s="52" t="s">
        <v>1057</v>
      </c>
      <c r="G141" s="52" t="s">
        <v>395</v>
      </c>
      <c r="H141" s="52" t="s">
        <v>1058</v>
      </c>
      <c r="I141" s="53">
        <v>9734</v>
      </c>
      <c r="J141" s="52" t="s">
        <v>1059</v>
      </c>
      <c r="K141" s="52" t="s">
        <v>368</v>
      </c>
      <c r="L141" s="28">
        <v>42719</v>
      </c>
      <c r="M141" s="28">
        <v>42726</v>
      </c>
      <c r="N141" s="48"/>
      <c r="O141" s="99"/>
      <c r="P141" s="74"/>
    </row>
    <row r="142" spans="1:16" s="54" customFormat="1" ht="38.25" x14ac:dyDescent="0.2">
      <c r="A142" s="49" t="s">
        <v>1000</v>
      </c>
      <c r="B142" s="51" t="s">
        <v>1060</v>
      </c>
      <c r="C142" s="27" t="s">
        <v>167</v>
      </c>
      <c r="D142" s="27" t="s">
        <v>1061</v>
      </c>
      <c r="E142" s="51" t="s">
        <v>12</v>
      </c>
      <c r="F142" s="52" t="s">
        <v>1062</v>
      </c>
      <c r="G142" s="52" t="s">
        <v>391</v>
      </c>
      <c r="H142" s="52" t="s">
        <v>1063</v>
      </c>
      <c r="I142" s="53">
        <v>780</v>
      </c>
      <c r="J142" s="52" t="s">
        <v>1064</v>
      </c>
      <c r="K142" s="52" t="s">
        <v>372</v>
      </c>
      <c r="L142" s="28">
        <v>42724</v>
      </c>
      <c r="M142" s="28">
        <v>42731</v>
      </c>
      <c r="N142" s="48"/>
      <c r="O142" s="99"/>
      <c r="P142" s="74"/>
    </row>
    <row r="143" spans="1:16" s="125" customFormat="1" ht="25.5" x14ac:dyDescent="0.25">
      <c r="A143" s="108" t="s">
        <v>1001</v>
      </c>
      <c r="B143" s="121" t="s">
        <v>1065</v>
      </c>
      <c r="C143" s="110" t="s">
        <v>689</v>
      </c>
      <c r="D143" s="110" t="s">
        <v>1066</v>
      </c>
      <c r="E143" s="121" t="s">
        <v>12</v>
      </c>
      <c r="F143" s="122" t="s">
        <v>1067</v>
      </c>
      <c r="G143" s="122" t="s">
        <v>1068</v>
      </c>
      <c r="H143" s="122" t="s">
        <v>1069</v>
      </c>
      <c r="I143" s="123">
        <v>13930</v>
      </c>
      <c r="J143" s="122" t="s">
        <v>1070</v>
      </c>
      <c r="K143" s="122" t="s">
        <v>377</v>
      </c>
      <c r="L143" s="124">
        <v>42725</v>
      </c>
      <c r="M143" s="124">
        <v>42732</v>
      </c>
      <c r="N143" s="126" t="s">
        <v>309</v>
      </c>
      <c r="O143" s="103">
        <f>SUM(I132:I143)</f>
        <v>85236</v>
      </c>
      <c r="P143" s="111"/>
    </row>
    <row r="144" spans="1:16" s="34" customFormat="1" ht="12.75" customHeight="1" x14ac:dyDescent="0.2">
      <c r="A144" s="59" t="s">
        <v>95</v>
      </c>
      <c r="B144" s="64"/>
      <c r="C144" s="64"/>
      <c r="D144" s="65"/>
      <c r="E144" s="64"/>
      <c r="F144" s="64"/>
      <c r="G144" s="64"/>
      <c r="H144" s="66"/>
      <c r="I144" s="55">
        <f>SUM(I6:I143)</f>
        <v>1382137</v>
      </c>
      <c r="J144" s="35"/>
      <c r="K144" s="35"/>
      <c r="L144" s="38"/>
      <c r="M144" s="38"/>
      <c r="O144" s="96"/>
      <c r="P144" s="68"/>
    </row>
    <row r="145" spans="1:16" s="34" customFormat="1" ht="12.75" x14ac:dyDescent="0.2">
      <c r="A145" s="26"/>
      <c r="C145" s="60"/>
      <c r="D145" s="60"/>
      <c r="F145" s="35"/>
      <c r="G145" s="35"/>
      <c r="H145" s="35"/>
      <c r="I145" s="56"/>
      <c r="J145" s="35"/>
      <c r="K145" s="35"/>
      <c r="L145" s="38"/>
      <c r="M145" s="38"/>
      <c r="O145" s="105">
        <f>SUM(O27,O54,O63,O72,O79,O89,O101,O113,O116,O125,O131,O143)</f>
        <v>1382137</v>
      </c>
      <c r="P145" s="68"/>
    </row>
    <row r="146" spans="1:16" s="34" customFormat="1" ht="12.75" x14ac:dyDescent="0.2">
      <c r="A146" s="26"/>
      <c r="C146" s="60"/>
      <c r="D146" s="60"/>
      <c r="F146" s="35"/>
      <c r="G146" s="35"/>
      <c r="H146" s="35"/>
      <c r="I146" s="56"/>
      <c r="J146" s="35"/>
      <c r="K146" s="35"/>
      <c r="L146" s="38"/>
      <c r="M146" s="38"/>
      <c r="O146" s="96"/>
      <c r="P146" s="68"/>
    </row>
    <row r="147" spans="1:16" s="34" customFormat="1" ht="12.75" x14ac:dyDescent="0.2">
      <c r="A147" s="26"/>
      <c r="C147" s="60"/>
      <c r="D147" s="60"/>
      <c r="F147" s="35" t="s">
        <v>174</v>
      </c>
      <c r="G147" s="35" t="s">
        <v>177</v>
      </c>
      <c r="H147" s="35" t="s">
        <v>180</v>
      </c>
      <c r="I147" s="56">
        <f>I144*0.8</f>
        <v>1105709.6000000001</v>
      </c>
      <c r="J147" s="35"/>
      <c r="K147" s="38"/>
      <c r="L147" s="38"/>
      <c r="O147" s="96"/>
      <c r="P147" s="68"/>
    </row>
    <row r="148" spans="1:16" s="34" customFormat="1" ht="12.75" x14ac:dyDescent="0.2">
      <c r="A148" s="26"/>
      <c r="C148" s="60"/>
      <c r="D148" s="60"/>
      <c r="F148" s="35" t="s">
        <v>175</v>
      </c>
      <c r="G148" s="35" t="s">
        <v>178</v>
      </c>
      <c r="H148" s="35" t="s">
        <v>180</v>
      </c>
      <c r="I148" s="56">
        <f>I144*0.15</f>
        <v>207320.55</v>
      </c>
      <c r="J148" s="35"/>
      <c r="K148" s="35"/>
      <c r="L148" s="38"/>
      <c r="M148" s="38"/>
      <c r="O148" s="96"/>
      <c r="P148" s="68"/>
    </row>
    <row r="149" spans="1:16" s="34" customFormat="1" ht="13.5" thickBot="1" x14ac:dyDescent="0.25">
      <c r="A149" s="26"/>
      <c r="C149" s="60"/>
      <c r="D149" s="60"/>
      <c r="F149" s="35" t="s">
        <v>176</v>
      </c>
      <c r="G149" s="35" t="s">
        <v>179</v>
      </c>
      <c r="H149" s="35" t="s">
        <v>180</v>
      </c>
      <c r="I149" s="56">
        <f>I144*0.05</f>
        <v>69106.850000000006</v>
      </c>
      <c r="J149" s="35"/>
      <c r="K149" s="35"/>
      <c r="L149" s="38"/>
      <c r="M149" s="38"/>
      <c r="O149" s="96"/>
      <c r="P149" s="68"/>
    </row>
    <row r="150" spans="1:16" s="34" customFormat="1" ht="13.5" thickBot="1" x14ac:dyDescent="0.25">
      <c r="A150" s="26"/>
      <c r="C150" s="60"/>
      <c r="D150" s="60"/>
      <c r="F150" s="35"/>
      <c r="G150" s="35"/>
      <c r="H150" s="57" t="s">
        <v>95</v>
      </c>
      <c r="I150" s="58">
        <f>SUM(I147:I149)</f>
        <v>1382137.0000000002</v>
      </c>
      <c r="J150" s="35"/>
      <c r="K150" s="35"/>
      <c r="L150" s="38"/>
      <c r="M150" s="38"/>
      <c r="O150" s="96"/>
      <c r="P150" s="68"/>
    </row>
    <row r="151" spans="1:16" s="34" customFormat="1" ht="12.75" x14ac:dyDescent="0.2">
      <c r="A151" s="26"/>
      <c r="C151" s="60"/>
      <c r="D151" s="60"/>
      <c r="F151" s="35"/>
      <c r="G151" s="35"/>
      <c r="H151" s="35"/>
      <c r="I151" s="56"/>
      <c r="J151" s="35"/>
      <c r="K151" s="35"/>
      <c r="L151" s="38"/>
      <c r="M151" s="38"/>
      <c r="O151" s="96"/>
      <c r="P151" s="68"/>
    </row>
    <row r="152" spans="1:16" s="34" customFormat="1" ht="12.75" x14ac:dyDescent="0.2">
      <c r="A152" s="26"/>
      <c r="C152" s="60"/>
      <c r="D152" s="60"/>
      <c r="F152" s="35"/>
      <c r="G152" s="35"/>
      <c r="H152" s="35"/>
      <c r="I152" s="56"/>
      <c r="J152" s="35"/>
      <c r="K152" s="35"/>
      <c r="L152" s="38"/>
      <c r="M152" s="38"/>
      <c r="O152" s="96"/>
      <c r="P152" s="68"/>
    </row>
    <row r="153" spans="1:16" s="34" customFormat="1" ht="12.75" x14ac:dyDescent="0.2">
      <c r="A153" s="26"/>
      <c r="C153" s="60"/>
      <c r="D153" s="60"/>
      <c r="F153" s="35"/>
      <c r="G153" s="35"/>
      <c r="H153" s="35"/>
      <c r="I153" s="56"/>
      <c r="J153" s="35"/>
      <c r="K153" s="35"/>
      <c r="L153" s="38"/>
      <c r="M153" s="38"/>
      <c r="O153" s="96"/>
      <c r="P153" s="68"/>
    </row>
    <row r="154" spans="1:16" s="34" customFormat="1" ht="12.75" x14ac:dyDescent="0.2">
      <c r="A154" s="26"/>
      <c r="C154" s="60"/>
      <c r="D154" s="60"/>
      <c r="F154" s="35"/>
      <c r="G154" s="35"/>
      <c r="H154" s="35"/>
      <c r="I154" s="56"/>
      <c r="J154" s="35"/>
      <c r="K154" s="35"/>
      <c r="L154" s="38"/>
      <c r="M154" s="38"/>
      <c r="O154" s="96"/>
      <c r="P154" s="68"/>
    </row>
    <row r="155" spans="1:16" s="34" customFormat="1" ht="12.75" x14ac:dyDescent="0.2">
      <c r="A155" s="26"/>
      <c r="C155" s="60"/>
      <c r="D155" s="60"/>
      <c r="F155" s="35"/>
      <c r="G155" s="35"/>
      <c r="H155" s="35"/>
      <c r="I155" s="56"/>
      <c r="J155" s="35"/>
      <c r="K155" s="35"/>
      <c r="L155" s="38"/>
      <c r="M155" s="38"/>
      <c r="O155" s="96"/>
      <c r="P155" s="68"/>
    </row>
    <row r="156" spans="1:16" s="34" customFormat="1" ht="12.75" x14ac:dyDescent="0.2">
      <c r="A156" s="26"/>
      <c r="C156" s="60"/>
      <c r="D156" s="60"/>
      <c r="F156" s="35"/>
      <c r="G156" s="35"/>
      <c r="H156" s="35"/>
      <c r="I156" s="56"/>
      <c r="J156" s="35"/>
      <c r="K156" s="35"/>
      <c r="L156" s="38"/>
      <c r="M156" s="38"/>
      <c r="O156" s="96"/>
      <c r="P156" s="68"/>
    </row>
    <row r="157" spans="1:16" s="34" customFormat="1" ht="12.75" x14ac:dyDescent="0.2">
      <c r="A157" s="26"/>
      <c r="C157" s="60"/>
      <c r="D157" s="60"/>
      <c r="F157" s="35"/>
      <c r="G157" s="35"/>
      <c r="H157" s="35"/>
      <c r="I157" s="56"/>
      <c r="J157" s="35"/>
      <c r="K157" s="35"/>
      <c r="L157" s="38"/>
      <c r="M157" s="38"/>
      <c r="O157" s="96"/>
      <c r="P157" s="68"/>
    </row>
    <row r="158" spans="1:16" s="34" customFormat="1" ht="12.75" x14ac:dyDescent="0.2">
      <c r="A158" s="26"/>
      <c r="C158" s="60"/>
      <c r="D158" s="60"/>
      <c r="F158" s="35"/>
      <c r="G158" s="35"/>
      <c r="H158" s="35"/>
      <c r="I158" s="56"/>
      <c r="J158" s="35"/>
      <c r="K158" s="35"/>
      <c r="L158" s="38"/>
      <c r="M158" s="38"/>
      <c r="O158" s="96"/>
      <c r="P158" s="68"/>
    </row>
    <row r="159" spans="1:16" s="34" customFormat="1" ht="12.75" x14ac:dyDescent="0.2">
      <c r="A159" s="26"/>
      <c r="C159" s="60"/>
      <c r="D159" s="60"/>
      <c r="F159" s="35"/>
      <c r="G159" s="35"/>
      <c r="H159" s="35"/>
      <c r="I159" s="56"/>
      <c r="J159" s="35"/>
      <c r="K159" s="35"/>
      <c r="L159" s="38"/>
      <c r="M159" s="38"/>
      <c r="O159" s="96"/>
      <c r="P159" s="68"/>
    </row>
    <row r="160" spans="1:16" s="34" customFormat="1" ht="12.75" x14ac:dyDescent="0.2">
      <c r="A160" s="26"/>
      <c r="C160" s="60"/>
      <c r="D160" s="60"/>
      <c r="F160" s="35"/>
      <c r="G160" s="35"/>
      <c r="H160" s="35"/>
      <c r="I160" s="56"/>
      <c r="J160" s="35"/>
      <c r="K160" s="35"/>
      <c r="L160" s="38"/>
      <c r="M160" s="38"/>
      <c r="O160" s="96"/>
      <c r="P160" s="68"/>
    </row>
    <row r="161" spans="1:16" s="34" customFormat="1" ht="12.75" x14ac:dyDescent="0.2">
      <c r="A161" s="26"/>
      <c r="C161" s="60"/>
      <c r="D161" s="60"/>
      <c r="F161" s="35"/>
      <c r="G161" s="35"/>
      <c r="H161" s="35"/>
      <c r="I161" s="56"/>
      <c r="J161" s="35"/>
      <c r="K161" s="35"/>
      <c r="L161" s="38"/>
      <c r="M161" s="38"/>
      <c r="O161" s="96"/>
      <c r="P161" s="68"/>
    </row>
    <row r="162" spans="1:16" s="34" customFormat="1" ht="12.75" x14ac:dyDescent="0.2">
      <c r="A162" s="26"/>
      <c r="C162" s="60"/>
      <c r="D162" s="60"/>
      <c r="F162" s="35"/>
      <c r="G162" s="35"/>
      <c r="H162" s="35"/>
      <c r="I162" s="56"/>
      <c r="J162" s="35"/>
      <c r="K162" s="35"/>
      <c r="L162" s="38"/>
      <c r="M162" s="38"/>
      <c r="O162" s="96"/>
      <c r="P162" s="68"/>
    </row>
    <row r="163" spans="1:16" s="34" customFormat="1" ht="12.75" x14ac:dyDescent="0.2">
      <c r="A163" s="26"/>
      <c r="C163" s="60"/>
      <c r="D163" s="60"/>
      <c r="F163" s="35"/>
      <c r="G163" s="35"/>
      <c r="H163" s="35"/>
      <c r="I163" s="56"/>
      <c r="J163" s="35"/>
      <c r="K163" s="35"/>
      <c r="L163" s="38"/>
      <c r="M163" s="38"/>
      <c r="O163" s="96"/>
      <c r="P163" s="68"/>
    </row>
    <row r="164" spans="1:16" s="34" customFormat="1" ht="12.75" x14ac:dyDescent="0.2">
      <c r="A164" s="26"/>
      <c r="C164" s="60"/>
      <c r="D164" s="60"/>
      <c r="F164" s="35"/>
      <c r="G164" s="35"/>
      <c r="H164" s="35"/>
      <c r="I164" s="56"/>
      <c r="J164" s="35"/>
      <c r="K164" s="35"/>
      <c r="L164" s="38"/>
      <c r="M164" s="38"/>
      <c r="O164" s="96"/>
      <c r="P164" s="68"/>
    </row>
    <row r="165" spans="1:16" s="34" customFormat="1" ht="12.75" x14ac:dyDescent="0.2">
      <c r="A165" s="26"/>
      <c r="C165" s="60"/>
      <c r="D165" s="60"/>
      <c r="F165" s="35"/>
      <c r="G165" s="35"/>
      <c r="H165" s="35"/>
      <c r="I165" s="56"/>
      <c r="J165" s="35"/>
      <c r="K165" s="35"/>
      <c r="L165" s="38"/>
      <c r="M165" s="38"/>
      <c r="O165" s="95"/>
      <c r="P165" s="67"/>
    </row>
    <row r="166" spans="1:16" s="34" customFormat="1" ht="12.75" x14ac:dyDescent="0.2">
      <c r="A166" s="1"/>
      <c r="C166" s="60"/>
      <c r="D166" s="63"/>
      <c r="F166" s="35"/>
      <c r="G166" s="35"/>
      <c r="H166" s="35"/>
      <c r="I166" s="56"/>
      <c r="J166" s="35"/>
      <c r="K166" s="35"/>
      <c r="L166" s="38"/>
      <c r="M166" s="38"/>
      <c r="O166" s="95"/>
      <c r="P166" s="67"/>
    </row>
  </sheetData>
  <mergeCells count="1">
    <mergeCell ref="C2:I2"/>
  </mergeCells>
  <pageMargins left="0.7" right="0.7" top="0.75" bottom="0.75" header="0.3" footer="0.3"/>
  <pageSetup paperSize="300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20"/>
  <sheetViews>
    <sheetView tabSelected="1" topLeftCell="A112" workbookViewId="0">
      <selection activeCell="G155" sqref="G155"/>
    </sheetView>
  </sheetViews>
  <sheetFormatPr defaultColWidth="24.85546875" defaultRowHeight="11.25" x14ac:dyDescent="0.25"/>
  <cols>
    <col min="1" max="1" width="3.85546875" style="23" customWidth="1"/>
    <col min="2" max="2" width="21.42578125" style="11" customWidth="1"/>
    <col min="3" max="3" width="21.28515625" style="11" customWidth="1"/>
    <col min="4" max="4" width="12.7109375" style="11" customWidth="1"/>
    <col min="5" max="5" width="11.42578125" style="11" customWidth="1"/>
    <col min="6" max="6" width="11.85546875" style="11" customWidth="1"/>
    <col min="7" max="7" width="12" style="11" customWidth="1"/>
    <col min="8" max="8" width="10.140625" style="9" customWidth="1"/>
    <col min="9" max="9" width="9.85546875" style="11" customWidth="1"/>
    <col min="10" max="10" width="9.28515625" style="8" customWidth="1"/>
    <col min="11" max="11" width="10.5703125" style="9" customWidth="1"/>
    <col min="12" max="12" width="9.5703125" style="11" customWidth="1"/>
    <col min="13" max="13" width="9.42578125" style="11" customWidth="1"/>
    <col min="14" max="16384" width="24.85546875" style="11"/>
  </cols>
  <sheetData>
    <row r="2" spans="1:14" ht="15" x14ac:dyDescent="0.25">
      <c r="C2" s="131" t="s">
        <v>162</v>
      </c>
      <c r="D2" s="131"/>
      <c r="E2" s="131"/>
      <c r="F2" s="131"/>
    </row>
    <row r="3" spans="1:14" s="8" customFormat="1" ht="12" thickBot="1" x14ac:dyDescent="0.3">
      <c r="A3" s="1"/>
      <c r="H3" s="9"/>
      <c r="K3" s="9"/>
    </row>
    <row r="4" spans="1:14" s="1" customFormat="1" ht="32.25" customHeight="1" thickBot="1" x14ac:dyDescent="0.3">
      <c r="A4" s="16"/>
      <c r="B4" s="17" t="s">
        <v>0</v>
      </c>
      <c r="C4" s="17" t="s">
        <v>1</v>
      </c>
      <c r="D4" s="17"/>
      <c r="E4" s="17" t="s">
        <v>4</v>
      </c>
      <c r="F4" s="17" t="s">
        <v>96</v>
      </c>
      <c r="G4" s="17" t="s">
        <v>97</v>
      </c>
      <c r="H4" s="18" t="s">
        <v>15</v>
      </c>
      <c r="I4" s="17" t="s">
        <v>98</v>
      </c>
      <c r="J4" s="17" t="s">
        <v>15</v>
      </c>
      <c r="K4" s="18" t="s">
        <v>99</v>
      </c>
      <c r="L4" s="17" t="s">
        <v>8</v>
      </c>
      <c r="M4" s="19" t="s">
        <v>9</v>
      </c>
    </row>
    <row r="5" spans="1:14" x14ac:dyDescent="0.25">
      <c r="A5" s="20" t="s">
        <v>10</v>
      </c>
      <c r="B5" s="21"/>
      <c r="C5" s="21"/>
      <c r="D5" s="21"/>
      <c r="E5" s="21"/>
      <c r="F5" s="21"/>
      <c r="G5" s="21"/>
      <c r="H5" s="14"/>
      <c r="I5" s="21"/>
      <c r="J5" s="22"/>
      <c r="K5" s="14"/>
      <c r="L5" s="21"/>
      <c r="M5" s="21"/>
    </row>
    <row r="6" spans="1:14" ht="22.5" x14ac:dyDescent="0.25">
      <c r="A6" s="10">
        <v>1</v>
      </c>
      <c r="B6" s="12" t="s">
        <v>612</v>
      </c>
      <c r="C6" s="12" t="s">
        <v>469</v>
      </c>
      <c r="D6" s="12" t="s">
        <v>613</v>
      </c>
      <c r="E6" s="12">
        <v>271600001</v>
      </c>
      <c r="F6" s="12">
        <v>271600001</v>
      </c>
      <c r="G6" s="12">
        <v>17739702</v>
      </c>
      <c r="H6" s="7">
        <v>6868</v>
      </c>
      <c r="I6" s="12">
        <v>17739703</v>
      </c>
      <c r="J6" s="6">
        <v>1566</v>
      </c>
      <c r="K6" s="7">
        <f>SUM(H6+J6)</f>
        <v>8434</v>
      </c>
      <c r="L6" s="13">
        <v>42733</v>
      </c>
      <c r="M6" s="13">
        <v>42376</v>
      </c>
    </row>
    <row r="7" spans="1:14" x14ac:dyDescent="0.25">
      <c r="A7" s="10">
        <v>2</v>
      </c>
      <c r="B7" s="12" t="s">
        <v>614</v>
      </c>
      <c r="C7" s="12" t="s">
        <v>100</v>
      </c>
      <c r="D7" s="12" t="s">
        <v>615</v>
      </c>
      <c r="E7" s="12">
        <v>271600002</v>
      </c>
      <c r="F7" s="12">
        <v>271600002</v>
      </c>
      <c r="G7" s="12">
        <v>17741583</v>
      </c>
      <c r="H7" s="7">
        <v>3100</v>
      </c>
      <c r="I7" s="12">
        <v>17741583</v>
      </c>
      <c r="J7" s="6">
        <v>450</v>
      </c>
      <c r="K7" s="7">
        <f t="shared" ref="K7:K68" si="0">SUM(H7+J7)</f>
        <v>3550</v>
      </c>
      <c r="L7" s="13">
        <v>42376</v>
      </c>
      <c r="M7" s="13">
        <v>42383</v>
      </c>
    </row>
    <row r="8" spans="1:14" x14ac:dyDescent="0.25">
      <c r="A8" s="10">
        <v>3</v>
      </c>
      <c r="B8" s="12" t="s">
        <v>616</v>
      </c>
      <c r="C8" s="12" t="s">
        <v>100</v>
      </c>
      <c r="D8" s="12" t="s">
        <v>617</v>
      </c>
      <c r="E8" s="12">
        <v>271600003</v>
      </c>
      <c r="F8" s="12">
        <v>271600003</v>
      </c>
      <c r="G8" s="12">
        <v>17741584</v>
      </c>
      <c r="H8" s="7">
        <v>2060</v>
      </c>
      <c r="I8" s="12">
        <v>17741584</v>
      </c>
      <c r="J8" s="6">
        <v>285</v>
      </c>
      <c r="K8" s="7">
        <f t="shared" si="0"/>
        <v>2345</v>
      </c>
      <c r="L8" s="13">
        <v>42376</v>
      </c>
      <c r="M8" s="13">
        <v>42383</v>
      </c>
    </row>
    <row r="9" spans="1:14" x14ac:dyDescent="0.25">
      <c r="A9" s="10">
        <v>4</v>
      </c>
      <c r="B9" s="12" t="s">
        <v>618</v>
      </c>
      <c r="C9" s="12" t="s">
        <v>303</v>
      </c>
      <c r="D9" s="12" t="s">
        <v>460</v>
      </c>
      <c r="E9" s="12">
        <v>271600004</v>
      </c>
      <c r="F9" s="12">
        <v>271600004</v>
      </c>
      <c r="G9" s="12">
        <v>17742241</v>
      </c>
      <c r="H9" s="7">
        <v>800</v>
      </c>
      <c r="I9" s="12">
        <v>17742241</v>
      </c>
      <c r="J9" s="6">
        <v>800</v>
      </c>
      <c r="K9" s="7">
        <f t="shared" si="0"/>
        <v>1600</v>
      </c>
      <c r="L9" s="13">
        <v>42380</v>
      </c>
      <c r="M9" s="13">
        <v>42387</v>
      </c>
    </row>
    <row r="10" spans="1:14" x14ac:dyDescent="0.25">
      <c r="A10" s="10">
        <v>5</v>
      </c>
      <c r="B10" s="12" t="s">
        <v>619</v>
      </c>
      <c r="C10" s="12" t="s">
        <v>469</v>
      </c>
      <c r="D10" s="12"/>
      <c r="E10" s="12">
        <v>271600005</v>
      </c>
      <c r="F10" s="12">
        <v>271600005</v>
      </c>
      <c r="G10" s="12">
        <v>17744389</v>
      </c>
      <c r="H10" s="7">
        <v>2050</v>
      </c>
      <c r="I10" s="12">
        <v>17744389</v>
      </c>
      <c r="J10" s="6">
        <v>385</v>
      </c>
      <c r="K10" s="7">
        <f t="shared" si="0"/>
        <v>2435</v>
      </c>
      <c r="L10" s="13">
        <v>42387</v>
      </c>
      <c r="M10" s="13">
        <v>42394</v>
      </c>
    </row>
    <row r="11" spans="1:14" x14ac:dyDescent="0.25">
      <c r="A11" s="10">
        <v>6</v>
      </c>
      <c r="B11" s="12" t="s">
        <v>620</v>
      </c>
      <c r="C11" s="12" t="s">
        <v>163</v>
      </c>
      <c r="D11" s="12"/>
      <c r="E11" s="12">
        <v>271600006</v>
      </c>
      <c r="F11" s="12">
        <v>271600006</v>
      </c>
      <c r="G11" s="12">
        <v>17744393</v>
      </c>
      <c r="H11" s="7">
        <v>200</v>
      </c>
      <c r="I11" s="12">
        <v>17744393</v>
      </c>
      <c r="J11" s="6">
        <v>165</v>
      </c>
      <c r="K11" s="7">
        <f t="shared" si="0"/>
        <v>365</v>
      </c>
      <c r="L11" s="13">
        <v>42387</v>
      </c>
      <c r="M11" s="13">
        <v>42394</v>
      </c>
    </row>
    <row r="12" spans="1:14" x14ac:dyDescent="0.25">
      <c r="A12" s="10">
        <v>7</v>
      </c>
      <c r="B12" s="12" t="s">
        <v>621</v>
      </c>
      <c r="C12" s="12" t="s">
        <v>163</v>
      </c>
      <c r="D12" s="12" t="s">
        <v>427</v>
      </c>
      <c r="E12" s="12">
        <v>271600007</v>
      </c>
      <c r="F12" s="12">
        <v>271600007</v>
      </c>
      <c r="G12" s="12">
        <v>17745386</v>
      </c>
      <c r="H12" s="7">
        <v>1000</v>
      </c>
      <c r="I12" s="12">
        <v>17744586</v>
      </c>
      <c r="J12" s="6">
        <v>297</v>
      </c>
      <c r="K12" s="7">
        <f t="shared" si="0"/>
        <v>1297</v>
      </c>
      <c r="L12" s="13">
        <v>42389</v>
      </c>
      <c r="M12" s="13">
        <v>42396</v>
      </c>
    </row>
    <row r="13" spans="1:14" s="117" customFormat="1" ht="22.5" x14ac:dyDescent="0.25">
      <c r="A13" s="112">
        <v>8</v>
      </c>
      <c r="B13" s="113" t="s">
        <v>181</v>
      </c>
      <c r="C13" s="113" t="s">
        <v>24</v>
      </c>
      <c r="D13" s="113" t="s">
        <v>622</v>
      </c>
      <c r="E13" s="113">
        <v>271600008</v>
      </c>
      <c r="F13" s="113">
        <v>271600008</v>
      </c>
      <c r="G13" s="113">
        <v>17745570</v>
      </c>
      <c r="H13" s="114">
        <v>1000</v>
      </c>
      <c r="I13" s="113">
        <v>17745570</v>
      </c>
      <c r="J13" s="115">
        <v>250</v>
      </c>
      <c r="K13" s="114">
        <f t="shared" si="0"/>
        <v>1250</v>
      </c>
      <c r="L13" s="116">
        <v>42390</v>
      </c>
      <c r="M13" s="116">
        <v>42397</v>
      </c>
      <c r="N13" s="118">
        <f>SUM(K6:K13)</f>
        <v>21276</v>
      </c>
    </row>
    <row r="14" spans="1:14" x14ac:dyDescent="0.25">
      <c r="A14" s="10">
        <v>9</v>
      </c>
      <c r="B14" s="12" t="s">
        <v>623</v>
      </c>
      <c r="C14" s="12" t="s">
        <v>100</v>
      </c>
      <c r="D14" s="12" t="s">
        <v>624</v>
      </c>
      <c r="E14" s="12">
        <v>271600009</v>
      </c>
      <c r="F14" s="12">
        <v>271600009</v>
      </c>
      <c r="G14" s="12">
        <v>17746490</v>
      </c>
      <c r="H14" s="7">
        <v>2820</v>
      </c>
      <c r="I14" s="12">
        <v>17746490</v>
      </c>
      <c r="J14" s="6">
        <v>538</v>
      </c>
      <c r="K14" s="7">
        <f t="shared" si="0"/>
        <v>3358</v>
      </c>
      <c r="L14" s="13">
        <v>42395</v>
      </c>
      <c r="M14" s="13">
        <v>42402</v>
      </c>
    </row>
    <row r="15" spans="1:14" ht="22.5" x14ac:dyDescent="0.25">
      <c r="A15" s="10">
        <v>10</v>
      </c>
      <c r="B15" s="12" t="s">
        <v>625</v>
      </c>
      <c r="C15" s="12" t="s">
        <v>581</v>
      </c>
      <c r="D15" s="12" t="s">
        <v>626</v>
      </c>
      <c r="E15" s="12">
        <v>271600010</v>
      </c>
      <c r="F15" s="12">
        <v>271600010</v>
      </c>
      <c r="G15" s="12">
        <v>17746720</v>
      </c>
      <c r="H15" s="7">
        <v>800</v>
      </c>
      <c r="I15" s="12">
        <v>17746720</v>
      </c>
      <c r="J15" s="6">
        <v>165</v>
      </c>
      <c r="K15" s="7">
        <f t="shared" si="0"/>
        <v>965</v>
      </c>
      <c r="L15" s="13">
        <v>42427</v>
      </c>
      <c r="M15" s="13">
        <v>42403</v>
      </c>
    </row>
    <row r="16" spans="1:14" x14ac:dyDescent="0.25">
      <c r="A16" s="10">
        <v>11</v>
      </c>
      <c r="B16" s="12" t="s">
        <v>627</v>
      </c>
      <c r="C16" s="12" t="s">
        <v>426</v>
      </c>
      <c r="D16" s="12" t="s">
        <v>427</v>
      </c>
      <c r="E16" s="12">
        <v>271600011</v>
      </c>
      <c r="F16" s="12">
        <v>271600011</v>
      </c>
      <c r="G16" s="12">
        <v>17746734</v>
      </c>
      <c r="H16" s="7">
        <v>2700</v>
      </c>
      <c r="I16" s="12">
        <v>17746734</v>
      </c>
      <c r="J16" s="6">
        <v>1919</v>
      </c>
      <c r="K16" s="7">
        <f t="shared" si="0"/>
        <v>4619</v>
      </c>
      <c r="L16" s="13">
        <v>42397</v>
      </c>
      <c r="M16" s="13">
        <v>42404</v>
      </c>
    </row>
    <row r="17" spans="1:14" x14ac:dyDescent="0.25">
      <c r="A17" s="10">
        <v>12</v>
      </c>
      <c r="B17" s="12" t="s">
        <v>628</v>
      </c>
      <c r="C17" s="12" t="s">
        <v>426</v>
      </c>
      <c r="D17" s="12" t="s">
        <v>427</v>
      </c>
      <c r="E17" s="12">
        <v>271600012</v>
      </c>
      <c r="F17" s="12">
        <v>271600012</v>
      </c>
      <c r="G17" s="12">
        <v>17747360</v>
      </c>
      <c r="H17" s="7">
        <v>13400</v>
      </c>
      <c r="I17" s="12">
        <v>17747360</v>
      </c>
      <c r="J17" s="6">
        <v>3355</v>
      </c>
      <c r="K17" s="7">
        <f t="shared" si="0"/>
        <v>16755</v>
      </c>
      <c r="L17" s="13">
        <v>42394</v>
      </c>
      <c r="M17" s="13">
        <v>42405</v>
      </c>
    </row>
    <row r="18" spans="1:14" ht="33.75" x14ac:dyDescent="0.25">
      <c r="A18" s="10">
        <v>13</v>
      </c>
      <c r="B18" s="12" t="s">
        <v>629</v>
      </c>
      <c r="C18" s="12" t="s">
        <v>100</v>
      </c>
      <c r="D18" s="12" t="s">
        <v>630</v>
      </c>
      <c r="E18" s="12">
        <v>271600013</v>
      </c>
      <c r="F18" s="12">
        <v>271600013</v>
      </c>
      <c r="G18" s="12">
        <v>18247317</v>
      </c>
      <c r="H18" s="7">
        <v>1600</v>
      </c>
      <c r="I18" s="12">
        <v>18247317</v>
      </c>
      <c r="J18" s="6">
        <v>816</v>
      </c>
      <c r="K18" s="7">
        <f t="shared" si="0"/>
        <v>2416</v>
      </c>
      <c r="L18" s="13">
        <v>42408</v>
      </c>
      <c r="M18" s="13">
        <v>42415</v>
      </c>
    </row>
    <row r="19" spans="1:14" x14ac:dyDescent="0.25">
      <c r="A19" s="10">
        <v>14</v>
      </c>
      <c r="B19" s="12" t="s">
        <v>629</v>
      </c>
      <c r="C19" s="12" t="s">
        <v>100</v>
      </c>
      <c r="D19" s="12" t="s">
        <v>631</v>
      </c>
      <c r="E19" s="12">
        <v>271600014</v>
      </c>
      <c r="F19" s="12">
        <v>271600014</v>
      </c>
      <c r="G19" s="12">
        <v>18247318</v>
      </c>
      <c r="H19" s="7">
        <v>800</v>
      </c>
      <c r="I19" s="12">
        <v>18247318</v>
      </c>
      <c r="J19" s="6">
        <v>408</v>
      </c>
      <c r="K19" s="7">
        <f t="shared" si="0"/>
        <v>1208</v>
      </c>
      <c r="L19" s="13">
        <v>42408</v>
      </c>
      <c r="M19" s="13">
        <v>42415</v>
      </c>
    </row>
    <row r="20" spans="1:14" x14ac:dyDescent="0.25">
      <c r="A20" s="10">
        <v>15</v>
      </c>
      <c r="B20" s="12" t="s">
        <v>629</v>
      </c>
      <c r="C20" s="12" t="s">
        <v>100</v>
      </c>
      <c r="D20" s="12" t="s">
        <v>632</v>
      </c>
      <c r="E20" s="12">
        <v>271600015</v>
      </c>
      <c r="F20" s="12">
        <v>271600015</v>
      </c>
      <c r="G20" s="12">
        <v>18247319</v>
      </c>
      <c r="H20" s="7">
        <v>800</v>
      </c>
      <c r="I20" s="12">
        <v>18247319</v>
      </c>
      <c r="J20" s="6">
        <v>408</v>
      </c>
      <c r="K20" s="7">
        <f t="shared" si="0"/>
        <v>1208</v>
      </c>
      <c r="L20" s="13">
        <v>42408</v>
      </c>
      <c r="M20" s="13">
        <v>42415</v>
      </c>
    </row>
    <row r="21" spans="1:14" s="117" customFormat="1" x14ac:dyDescent="0.25">
      <c r="A21" s="112">
        <v>16</v>
      </c>
      <c r="B21" s="113" t="s">
        <v>242</v>
      </c>
      <c r="C21" s="113" t="s">
        <v>170</v>
      </c>
      <c r="D21" s="113"/>
      <c r="E21" s="113">
        <v>271600016</v>
      </c>
      <c r="F21" s="113">
        <v>271600016</v>
      </c>
      <c r="G21" s="113">
        <v>18248375</v>
      </c>
      <c r="H21" s="114">
        <v>1000</v>
      </c>
      <c r="I21" s="113">
        <v>18248375</v>
      </c>
      <c r="J21" s="115">
        <v>440</v>
      </c>
      <c r="K21" s="114">
        <f t="shared" si="0"/>
        <v>1440</v>
      </c>
      <c r="L21" s="116">
        <v>42411</v>
      </c>
      <c r="M21" s="116">
        <v>42418</v>
      </c>
      <c r="N21" s="118">
        <f>SUM(K14:K21)</f>
        <v>31969</v>
      </c>
    </row>
    <row r="22" spans="1:14" x14ac:dyDescent="0.25">
      <c r="A22" s="10">
        <v>17</v>
      </c>
      <c r="B22" s="12" t="s">
        <v>164</v>
      </c>
      <c r="C22" s="12" t="s">
        <v>165</v>
      </c>
      <c r="D22" s="12" t="s">
        <v>634</v>
      </c>
      <c r="E22" s="12">
        <v>271600017</v>
      </c>
      <c r="F22" s="12">
        <v>271600017</v>
      </c>
      <c r="G22" s="12">
        <v>18251261</v>
      </c>
      <c r="H22" s="7">
        <v>2000</v>
      </c>
      <c r="I22" s="12">
        <v>18251261</v>
      </c>
      <c r="J22" s="6">
        <v>540</v>
      </c>
      <c r="K22" s="7">
        <f t="shared" si="0"/>
        <v>2540</v>
      </c>
      <c r="L22" s="13">
        <v>42424</v>
      </c>
      <c r="M22" s="13">
        <v>42432</v>
      </c>
    </row>
    <row r="23" spans="1:14" x14ac:dyDescent="0.25">
      <c r="A23" s="10">
        <v>18</v>
      </c>
      <c r="B23" s="12" t="s">
        <v>164</v>
      </c>
      <c r="C23" s="12" t="s">
        <v>165</v>
      </c>
      <c r="D23" s="12" t="s">
        <v>635</v>
      </c>
      <c r="E23" s="12">
        <v>271600018</v>
      </c>
      <c r="F23" s="12">
        <v>271600018</v>
      </c>
      <c r="G23" s="12">
        <v>18251264</v>
      </c>
      <c r="H23" s="7">
        <v>2000</v>
      </c>
      <c r="I23" s="12">
        <v>18251264</v>
      </c>
      <c r="J23" s="6">
        <v>540</v>
      </c>
      <c r="K23" s="7">
        <f t="shared" si="0"/>
        <v>2540</v>
      </c>
      <c r="L23" s="13">
        <v>42424</v>
      </c>
      <c r="M23" s="13">
        <v>42432</v>
      </c>
    </row>
    <row r="24" spans="1:14" x14ac:dyDescent="0.25">
      <c r="A24" s="10">
        <v>19</v>
      </c>
      <c r="B24" s="12" t="s">
        <v>164</v>
      </c>
      <c r="C24" s="12" t="s">
        <v>165</v>
      </c>
      <c r="D24" s="12" t="s">
        <v>636</v>
      </c>
      <c r="E24" s="12">
        <v>271600019</v>
      </c>
      <c r="F24" s="12">
        <v>271600019</v>
      </c>
      <c r="G24" s="12">
        <v>18251625</v>
      </c>
      <c r="H24" s="7">
        <v>800</v>
      </c>
      <c r="I24" s="12">
        <v>18251625</v>
      </c>
      <c r="J24" s="6">
        <v>483</v>
      </c>
      <c r="K24" s="7">
        <f t="shared" si="0"/>
        <v>1283</v>
      </c>
      <c r="L24" s="13">
        <v>42424</v>
      </c>
      <c r="M24" s="13">
        <v>42432</v>
      </c>
    </row>
    <row r="25" spans="1:14" x14ac:dyDescent="0.25">
      <c r="A25" s="10">
        <v>20</v>
      </c>
      <c r="B25" s="12" t="s">
        <v>164</v>
      </c>
      <c r="C25" s="12" t="s">
        <v>165</v>
      </c>
      <c r="D25" s="12" t="s">
        <v>637</v>
      </c>
      <c r="E25" s="12">
        <v>271600020</v>
      </c>
      <c r="F25" s="12">
        <v>271600020</v>
      </c>
      <c r="G25" s="12">
        <v>18251263</v>
      </c>
      <c r="H25" s="7">
        <v>3000</v>
      </c>
      <c r="I25" s="12">
        <v>18251263</v>
      </c>
      <c r="J25" s="6">
        <v>810</v>
      </c>
      <c r="K25" s="7">
        <f t="shared" si="0"/>
        <v>3810</v>
      </c>
      <c r="L25" s="13">
        <v>42424</v>
      </c>
      <c r="M25" s="13">
        <v>42432</v>
      </c>
    </row>
    <row r="26" spans="1:14" x14ac:dyDescent="0.25">
      <c r="A26" s="10">
        <v>21</v>
      </c>
      <c r="B26" s="12" t="s">
        <v>164</v>
      </c>
      <c r="C26" s="12" t="s">
        <v>165</v>
      </c>
      <c r="D26" s="12" t="s">
        <v>638</v>
      </c>
      <c r="E26" s="12">
        <v>271600021</v>
      </c>
      <c r="F26" s="12">
        <v>271600021</v>
      </c>
      <c r="G26" s="12">
        <v>18251262</v>
      </c>
      <c r="H26" s="7">
        <v>16000</v>
      </c>
      <c r="I26" s="12">
        <v>18251262</v>
      </c>
      <c r="J26" s="6">
        <v>966</v>
      </c>
      <c r="K26" s="7">
        <f t="shared" si="0"/>
        <v>16966</v>
      </c>
      <c r="L26" s="13">
        <v>42424</v>
      </c>
      <c r="M26" s="13">
        <v>42432</v>
      </c>
    </row>
    <row r="27" spans="1:14" x14ac:dyDescent="0.25">
      <c r="A27" s="10">
        <v>22</v>
      </c>
      <c r="B27" s="12" t="s">
        <v>639</v>
      </c>
      <c r="C27" s="12" t="s">
        <v>296</v>
      </c>
      <c r="D27" s="12"/>
      <c r="E27" s="12">
        <v>271600022</v>
      </c>
      <c r="F27" s="12">
        <v>271600022</v>
      </c>
      <c r="G27" s="12">
        <v>18252124</v>
      </c>
      <c r="H27" s="7">
        <v>6325</v>
      </c>
      <c r="I27" s="12">
        <v>18252123</v>
      </c>
      <c r="J27" s="6">
        <v>1025</v>
      </c>
      <c r="K27" s="7">
        <f t="shared" si="0"/>
        <v>7350</v>
      </c>
      <c r="L27" s="13">
        <v>42433</v>
      </c>
      <c r="M27" s="13">
        <v>42440</v>
      </c>
    </row>
    <row r="28" spans="1:14" ht="22.5" x14ac:dyDescent="0.25">
      <c r="A28" s="10">
        <v>23</v>
      </c>
      <c r="B28" s="12" t="s">
        <v>640</v>
      </c>
      <c r="C28" s="12" t="s">
        <v>100</v>
      </c>
      <c r="D28" s="12" t="s">
        <v>641</v>
      </c>
      <c r="E28" s="12">
        <v>271600023</v>
      </c>
      <c r="F28" s="12">
        <v>271600023</v>
      </c>
      <c r="G28" s="12">
        <v>18253220</v>
      </c>
      <c r="H28" s="7">
        <v>2090</v>
      </c>
      <c r="I28" s="12">
        <v>18253221</v>
      </c>
      <c r="J28" s="6">
        <v>450</v>
      </c>
      <c r="K28" s="7">
        <f t="shared" si="0"/>
        <v>2540</v>
      </c>
      <c r="L28" s="13">
        <v>42437</v>
      </c>
      <c r="M28" s="13">
        <v>42444</v>
      </c>
    </row>
    <row r="29" spans="1:14" x14ac:dyDescent="0.25">
      <c r="A29" s="10">
        <v>24</v>
      </c>
      <c r="B29" s="12" t="s">
        <v>242</v>
      </c>
      <c r="C29" s="12" t="s">
        <v>170</v>
      </c>
      <c r="D29" s="12"/>
      <c r="E29" s="12">
        <v>271600024</v>
      </c>
      <c r="F29" s="12">
        <v>271600024</v>
      </c>
      <c r="G29" s="12">
        <v>18253236</v>
      </c>
      <c r="H29" s="7">
        <v>1740</v>
      </c>
      <c r="I29" s="12">
        <v>18253236</v>
      </c>
      <c r="J29" s="6">
        <v>169</v>
      </c>
      <c r="K29" s="7">
        <f t="shared" si="0"/>
        <v>1909</v>
      </c>
      <c r="L29" s="13">
        <v>42439</v>
      </c>
      <c r="M29" s="13">
        <v>42446</v>
      </c>
    </row>
    <row r="30" spans="1:14" ht="33.75" x14ac:dyDescent="0.25">
      <c r="A30" s="10">
        <v>25</v>
      </c>
      <c r="B30" s="12" t="s">
        <v>642</v>
      </c>
      <c r="C30" s="12" t="s">
        <v>633</v>
      </c>
      <c r="D30" s="12" t="s">
        <v>643</v>
      </c>
      <c r="E30" s="12">
        <v>271600025</v>
      </c>
      <c r="F30" s="12">
        <v>271600025</v>
      </c>
      <c r="G30" s="12">
        <v>18254256</v>
      </c>
      <c r="H30" s="7">
        <v>3840</v>
      </c>
      <c r="I30" s="12">
        <v>18254256</v>
      </c>
      <c r="J30" s="6">
        <v>1200</v>
      </c>
      <c r="K30" s="7">
        <f t="shared" si="0"/>
        <v>5040</v>
      </c>
      <c r="L30" s="13">
        <v>42444</v>
      </c>
      <c r="M30" s="13">
        <v>42451</v>
      </c>
    </row>
    <row r="31" spans="1:14" ht="22.5" x14ac:dyDescent="0.25">
      <c r="A31" s="10">
        <v>26</v>
      </c>
      <c r="B31" s="12" t="s">
        <v>644</v>
      </c>
      <c r="C31" s="12" t="s">
        <v>426</v>
      </c>
      <c r="D31" s="12" t="s">
        <v>645</v>
      </c>
      <c r="E31" s="12">
        <v>271600026</v>
      </c>
      <c r="F31" s="12">
        <v>271600026</v>
      </c>
      <c r="G31" s="12">
        <v>18254261</v>
      </c>
      <c r="H31" s="7">
        <v>4700</v>
      </c>
      <c r="I31" s="12">
        <v>18254262</v>
      </c>
      <c r="J31" s="6">
        <v>512</v>
      </c>
      <c r="K31" s="7">
        <f t="shared" si="0"/>
        <v>5212</v>
      </c>
      <c r="L31" s="13">
        <v>42445</v>
      </c>
      <c r="M31" s="13">
        <v>42452</v>
      </c>
    </row>
    <row r="32" spans="1:14" ht="22.5" x14ac:dyDescent="0.25">
      <c r="A32" s="10">
        <v>27</v>
      </c>
      <c r="B32" s="12" t="s">
        <v>646</v>
      </c>
      <c r="C32" s="12" t="s">
        <v>386</v>
      </c>
      <c r="D32" s="12" t="s">
        <v>647</v>
      </c>
      <c r="E32" s="12">
        <v>271600027</v>
      </c>
      <c r="F32" s="12">
        <v>271600027</v>
      </c>
      <c r="G32" s="12">
        <v>18255024</v>
      </c>
      <c r="H32" s="7">
        <v>2380</v>
      </c>
      <c r="I32" s="12">
        <v>18255024</v>
      </c>
      <c r="J32" s="6">
        <v>441</v>
      </c>
      <c r="K32" s="7">
        <f t="shared" si="0"/>
        <v>2821</v>
      </c>
      <c r="L32" s="13">
        <v>42453</v>
      </c>
      <c r="M32" s="13">
        <v>42460</v>
      </c>
    </row>
    <row r="33" spans="1:14" s="117" customFormat="1" ht="22.5" x14ac:dyDescent="0.25">
      <c r="A33" s="112">
        <v>28</v>
      </c>
      <c r="B33" s="113" t="s">
        <v>648</v>
      </c>
      <c r="C33" s="113" t="s">
        <v>386</v>
      </c>
      <c r="D33" s="113" t="s">
        <v>649</v>
      </c>
      <c r="E33" s="113">
        <v>271600028</v>
      </c>
      <c r="F33" s="113">
        <v>271600028</v>
      </c>
      <c r="G33" s="113">
        <v>18255025</v>
      </c>
      <c r="H33" s="114">
        <v>3180</v>
      </c>
      <c r="I33" s="113">
        <v>18255025</v>
      </c>
      <c r="J33" s="115">
        <v>621</v>
      </c>
      <c r="K33" s="114">
        <f t="shared" si="0"/>
        <v>3801</v>
      </c>
      <c r="L33" s="116">
        <v>42453</v>
      </c>
      <c r="M33" s="116">
        <v>42460</v>
      </c>
      <c r="N33" s="118">
        <f>SUM(K22:K33)</f>
        <v>55812</v>
      </c>
    </row>
    <row r="34" spans="1:14" x14ac:dyDescent="0.25">
      <c r="A34" s="10">
        <v>29</v>
      </c>
      <c r="B34" s="12" t="s">
        <v>413</v>
      </c>
      <c r="C34" s="12" t="s">
        <v>414</v>
      </c>
      <c r="D34" s="12"/>
      <c r="E34" s="12">
        <v>271600029</v>
      </c>
      <c r="F34" s="12">
        <v>271600029</v>
      </c>
      <c r="G34" s="12">
        <v>18255770</v>
      </c>
      <c r="H34" s="7">
        <v>3146</v>
      </c>
      <c r="I34" s="12">
        <v>18255771</v>
      </c>
      <c r="J34" s="6">
        <v>635</v>
      </c>
      <c r="K34" s="7">
        <f t="shared" si="0"/>
        <v>3781</v>
      </c>
      <c r="L34" s="13">
        <v>42457</v>
      </c>
      <c r="M34" s="13">
        <v>42464</v>
      </c>
    </row>
    <row r="35" spans="1:14" x14ac:dyDescent="0.25">
      <c r="A35" s="10">
        <v>30</v>
      </c>
      <c r="B35" s="12" t="s">
        <v>650</v>
      </c>
      <c r="C35" s="12" t="s">
        <v>296</v>
      </c>
      <c r="D35" s="12"/>
      <c r="E35" s="12">
        <v>271600030</v>
      </c>
      <c r="F35" s="12">
        <v>271600030</v>
      </c>
      <c r="G35" s="12">
        <v>18255859</v>
      </c>
      <c r="H35" s="7">
        <v>3340</v>
      </c>
      <c r="I35" s="12">
        <v>18255859</v>
      </c>
      <c r="J35" s="6">
        <v>1113</v>
      </c>
      <c r="K35" s="7">
        <f t="shared" si="0"/>
        <v>4453</v>
      </c>
      <c r="L35" s="13">
        <v>42458</v>
      </c>
      <c r="M35" s="13">
        <v>42465</v>
      </c>
    </row>
    <row r="36" spans="1:14" x14ac:dyDescent="0.25">
      <c r="A36" s="10">
        <v>31</v>
      </c>
      <c r="B36" s="12" t="s">
        <v>651</v>
      </c>
      <c r="C36" s="12" t="s">
        <v>24</v>
      </c>
      <c r="D36" s="12"/>
      <c r="E36" s="12">
        <v>271600031</v>
      </c>
      <c r="F36" s="12">
        <v>271600031</v>
      </c>
      <c r="G36" s="12">
        <v>18255861</v>
      </c>
      <c r="H36" s="7">
        <v>3668</v>
      </c>
      <c r="I36" s="12">
        <v>18255861</v>
      </c>
      <c r="J36" s="6">
        <v>1028</v>
      </c>
      <c r="K36" s="7">
        <f t="shared" si="0"/>
        <v>4696</v>
      </c>
      <c r="L36" s="13">
        <v>42458</v>
      </c>
      <c r="M36" s="13">
        <v>42465</v>
      </c>
    </row>
    <row r="37" spans="1:14" ht="22.5" x14ac:dyDescent="0.25">
      <c r="A37" s="10">
        <v>32</v>
      </c>
      <c r="B37" s="12" t="s">
        <v>217</v>
      </c>
      <c r="C37" s="12" t="s">
        <v>168</v>
      </c>
      <c r="D37" s="12" t="s">
        <v>331</v>
      </c>
      <c r="E37" s="12">
        <v>271600032</v>
      </c>
      <c r="F37" s="12">
        <v>271600032</v>
      </c>
      <c r="G37" s="12">
        <v>18255780</v>
      </c>
      <c r="H37" s="7">
        <v>400</v>
      </c>
      <c r="I37" s="12">
        <v>18255780</v>
      </c>
      <c r="J37" s="6">
        <v>258</v>
      </c>
      <c r="K37" s="7">
        <f t="shared" si="0"/>
        <v>658</v>
      </c>
      <c r="L37" s="13">
        <v>42460</v>
      </c>
      <c r="M37" s="13">
        <v>42467</v>
      </c>
    </row>
    <row r="38" spans="1:14" x14ac:dyDescent="0.25">
      <c r="A38" s="10">
        <v>33</v>
      </c>
      <c r="B38" s="12" t="s">
        <v>302</v>
      </c>
      <c r="C38" s="12" t="s">
        <v>303</v>
      </c>
      <c r="D38" s="12" t="s">
        <v>304</v>
      </c>
      <c r="E38" s="12">
        <v>271600033</v>
      </c>
      <c r="F38" s="12">
        <v>271600033</v>
      </c>
      <c r="G38" s="12">
        <v>18255790</v>
      </c>
      <c r="H38" s="7">
        <v>1000</v>
      </c>
      <c r="I38" s="12">
        <v>18255791</v>
      </c>
      <c r="J38" s="6">
        <v>258</v>
      </c>
      <c r="K38" s="7">
        <f t="shared" si="0"/>
        <v>1258</v>
      </c>
      <c r="L38" s="13">
        <v>42450</v>
      </c>
      <c r="M38" s="13">
        <v>42467</v>
      </c>
    </row>
    <row r="39" spans="1:14" x14ac:dyDescent="0.25">
      <c r="A39" s="10">
        <v>34</v>
      </c>
      <c r="B39" s="12" t="s">
        <v>652</v>
      </c>
      <c r="C39" s="12" t="s">
        <v>24</v>
      </c>
      <c r="D39" s="12" t="s">
        <v>653</v>
      </c>
      <c r="E39" s="12">
        <v>271600034</v>
      </c>
      <c r="F39" s="12">
        <v>271600034</v>
      </c>
      <c r="G39" s="12">
        <v>18256614</v>
      </c>
      <c r="H39" s="7">
        <v>4640</v>
      </c>
      <c r="I39" s="12">
        <v>18256614</v>
      </c>
      <c r="J39" s="6">
        <v>1050</v>
      </c>
      <c r="K39" s="7">
        <f t="shared" si="0"/>
        <v>5690</v>
      </c>
      <c r="L39" s="13">
        <v>42464</v>
      </c>
      <c r="M39" s="13">
        <v>42471</v>
      </c>
    </row>
    <row r="40" spans="1:14" x14ac:dyDescent="0.25">
      <c r="A40" s="10">
        <v>35</v>
      </c>
      <c r="B40" s="12" t="s">
        <v>654</v>
      </c>
      <c r="C40" s="12" t="s">
        <v>426</v>
      </c>
      <c r="D40" s="12" t="s">
        <v>311</v>
      </c>
      <c r="E40" s="12">
        <v>271600035</v>
      </c>
      <c r="F40" s="12">
        <v>271600035</v>
      </c>
      <c r="G40" s="12">
        <v>18256613</v>
      </c>
      <c r="H40" s="7">
        <v>1000</v>
      </c>
      <c r="I40" s="12">
        <v>18256613</v>
      </c>
      <c r="J40" s="6">
        <v>661</v>
      </c>
      <c r="K40" s="7">
        <f t="shared" si="0"/>
        <v>1661</v>
      </c>
      <c r="L40" s="13">
        <v>42464</v>
      </c>
      <c r="M40" s="13">
        <v>42471</v>
      </c>
    </row>
    <row r="41" spans="1:14" x14ac:dyDescent="0.25">
      <c r="A41" s="10">
        <v>36</v>
      </c>
      <c r="B41" s="12" t="s">
        <v>655</v>
      </c>
      <c r="C41" s="12" t="s">
        <v>24</v>
      </c>
      <c r="D41" s="12" t="s">
        <v>656</v>
      </c>
      <c r="E41" s="12">
        <v>271600036</v>
      </c>
      <c r="F41" s="12">
        <v>271600036</v>
      </c>
      <c r="G41" s="12">
        <v>18485001</v>
      </c>
      <c r="H41" s="7">
        <v>2924</v>
      </c>
      <c r="I41" s="12">
        <v>18485001</v>
      </c>
      <c r="J41" s="6">
        <v>513</v>
      </c>
      <c r="K41" s="7">
        <f t="shared" si="0"/>
        <v>3437</v>
      </c>
      <c r="L41" s="13">
        <v>42467</v>
      </c>
      <c r="M41" s="13">
        <v>42474</v>
      </c>
    </row>
    <row r="42" spans="1:14" x14ac:dyDescent="0.25">
      <c r="A42" s="10">
        <v>37</v>
      </c>
      <c r="B42" s="12" t="s">
        <v>657</v>
      </c>
      <c r="C42" s="12" t="s">
        <v>659</v>
      </c>
      <c r="D42" s="12"/>
      <c r="E42" s="12">
        <v>271600037</v>
      </c>
      <c r="F42" s="12">
        <v>271600037</v>
      </c>
      <c r="G42" s="12">
        <v>18485028</v>
      </c>
      <c r="H42" s="7">
        <v>3020</v>
      </c>
      <c r="I42" s="12">
        <v>18485029</v>
      </c>
      <c r="J42" s="6">
        <v>215</v>
      </c>
      <c r="K42" s="7">
        <f t="shared" si="0"/>
        <v>3235</v>
      </c>
      <c r="L42" s="13">
        <v>42468</v>
      </c>
      <c r="M42" s="13">
        <v>42475</v>
      </c>
    </row>
    <row r="43" spans="1:14" x14ac:dyDescent="0.25">
      <c r="A43" s="10">
        <v>38</v>
      </c>
      <c r="B43" s="12" t="s">
        <v>164</v>
      </c>
      <c r="C43" s="12" t="s">
        <v>165</v>
      </c>
      <c r="D43" s="12" t="s">
        <v>660</v>
      </c>
      <c r="E43" s="12">
        <v>271600038</v>
      </c>
      <c r="F43" s="12">
        <v>271600038</v>
      </c>
      <c r="G43" s="12">
        <v>18485033</v>
      </c>
      <c r="H43" s="7">
        <v>2400</v>
      </c>
      <c r="I43" s="12">
        <v>18485034</v>
      </c>
      <c r="J43" s="6">
        <v>774</v>
      </c>
      <c r="K43" s="7">
        <f t="shared" si="0"/>
        <v>3174</v>
      </c>
      <c r="L43" s="13">
        <v>42471</v>
      </c>
      <c r="M43" s="13">
        <v>42478</v>
      </c>
    </row>
    <row r="44" spans="1:14" x14ac:dyDescent="0.25">
      <c r="A44" s="10">
        <v>39</v>
      </c>
      <c r="B44" s="12" t="s">
        <v>164</v>
      </c>
      <c r="C44" s="12" t="s">
        <v>165</v>
      </c>
      <c r="D44" s="12" t="s">
        <v>661</v>
      </c>
      <c r="E44" s="12">
        <v>271600039</v>
      </c>
      <c r="F44" s="12">
        <v>271600039</v>
      </c>
      <c r="G44" s="12">
        <v>18485039</v>
      </c>
      <c r="H44" s="7">
        <v>800</v>
      </c>
      <c r="I44" s="12">
        <v>18485040</v>
      </c>
      <c r="J44" s="6">
        <v>483</v>
      </c>
      <c r="K44" s="7">
        <f t="shared" si="0"/>
        <v>1283</v>
      </c>
      <c r="L44" s="13">
        <v>42471</v>
      </c>
      <c r="M44" s="13">
        <v>42478</v>
      </c>
    </row>
    <row r="45" spans="1:14" x14ac:dyDescent="0.25">
      <c r="A45" s="10">
        <v>40</v>
      </c>
      <c r="B45" s="12" t="s">
        <v>164</v>
      </c>
      <c r="C45" s="12" t="s">
        <v>165</v>
      </c>
      <c r="D45" s="12" t="s">
        <v>662</v>
      </c>
      <c r="E45" s="12">
        <v>271600040</v>
      </c>
      <c r="F45" s="12">
        <v>271600040</v>
      </c>
      <c r="G45" s="12">
        <v>18485037</v>
      </c>
      <c r="H45" s="7">
        <v>2000</v>
      </c>
      <c r="I45" s="12">
        <v>18485038</v>
      </c>
      <c r="J45" s="6">
        <v>540</v>
      </c>
      <c r="K45" s="7">
        <f t="shared" si="0"/>
        <v>2540</v>
      </c>
      <c r="L45" s="13">
        <v>42471</v>
      </c>
      <c r="M45" s="13">
        <v>42478</v>
      </c>
    </row>
    <row r="46" spans="1:14" x14ac:dyDescent="0.25">
      <c r="A46" s="10">
        <v>41</v>
      </c>
      <c r="B46" s="12" t="s">
        <v>164</v>
      </c>
      <c r="C46" s="12" t="s">
        <v>165</v>
      </c>
      <c r="D46" s="12" t="s">
        <v>663</v>
      </c>
      <c r="E46" s="12">
        <v>271600041</v>
      </c>
      <c r="F46" s="12">
        <v>271600041</v>
      </c>
      <c r="G46" s="12">
        <v>18485035</v>
      </c>
      <c r="H46" s="7">
        <v>2000</v>
      </c>
      <c r="I46" s="12">
        <v>18485036</v>
      </c>
      <c r="J46" s="6">
        <v>540</v>
      </c>
      <c r="K46" s="7">
        <f t="shared" si="0"/>
        <v>2540</v>
      </c>
      <c r="L46" s="13">
        <v>42471</v>
      </c>
      <c r="M46" s="13">
        <v>42478</v>
      </c>
    </row>
    <row r="47" spans="1:14" x14ac:dyDescent="0.25">
      <c r="A47" s="10">
        <v>42</v>
      </c>
      <c r="B47" s="12" t="s">
        <v>658</v>
      </c>
      <c r="C47" s="12" t="s">
        <v>168</v>
      </c>
      <c r="D47" s="12" t="s">
        <v>664</v>
      </c>
      <c r="E47" s="12">
        <v>271600042</v>
      </c>
      <c r="F47" s="12">
        <v>271600042</v>
      </c>
      <c r="G47" s="12">
        <v>18486531</v>
      </c>
      <c r="H47" s="7">
        <v>6700</v>
      </c>
      <c r="I47" s="12">
        <v>18486531</v>
      </c>
      <c r="J47" s="6">
        <v>808</v>
      </c>
      <c r="K47" s="7">
        <f t="shared" si="0"/>
        <v>7508</v>
      </c>
      <c r="L47" s="13">
        <v>42479</v>
      </c>
      <c r="M47" s="13">
        <v>42486</v>
      </c>
    </row>
    <row r="48" spans="1:14" s="117" customFormat="1" x14ac:dyDescent="0.25">
      <c r="A48" s="112">
        <v>43</v>
      </c>
      <c r="B48" s="113" t="s">
        <v>665</v>
      </c>
      <c r="C48" s="113" t="s">
        <v>24</v>
      </c>
      <c r="D48" s="113" t="s">
        <v>670</v>
      </c>
      <c r="E48" s="113">
        <v>271600043</v>
      </c>
      <c r="F48" s="113">
        <v>271600043</v>
      </c>
      <c r="G48" s="113">
        <v>18486532</v>
      </c>
      <c r="H48" s="114">
        <v>8740</v>
      </c>
      <c r="I48" s="113">
        <v>18486533</v>
      </c>
      <c r="J48" s="115">
        <v>1393</v>
      </c>
      <c r="K48" s="114">
        <f t="shared" si="0"/>
        <v>10133</v>
      </c>
      <c r="L48" s="116">
        <v>42479</v>
      </c>
      <c r="M48" s="116">
        <v>42486</v>
      </c>
      <c r="N48" s="118">
        <f>SUM(K34:K48)</f>
        <v>56047</v>
      </c>
    </row>
    <row r="49" spans="1:14" x14ac:dyDescent="0.25">
      <c r="A49" s="10">
        <v>44</v>
      </c>
      <c r="B49" s="12" t="s">
        <v>666</v>
      </c>
      <c r="C49" s="12" t="s">
        <v>167</v>
      </c>
      <c r="D49" s="12"/>
      <c r="E49" s="12">
        <v>271600044</v>
      </c>
      <c r="F49" s="12">
        <v>271600044</v>
      </c>
      <c r="G49" s="12">
        <v>18487637</v>
      </c>
      <c r="H49" s="7">
        <v>800</v>
      </c>
      <c r="I49" s="12">
        <v>18487637</v>
      </c>
      <c r="J49" s="6">
        <v>352</v>
      </c>
      <c r="K49" s="7">
        <f t="shared" si="0"/>
        <v>1152</v>
      </c>
      <c r="L49" s="13">
        <v>42486</v>
      </c>
      <c r="M49" s="13">
        <v>42493</v>
      </c>
    </row>
    <row r="50" spans="1:14" ht="22.5" x14ac:dyDescent="0.25">
      <c r="A50" s="10">
        <v>45</v>
      </c>
      <c r="B50" s="12" t="s">
        <v>667</v>
      </c>
      <c r="C50" s="12" t="s">
        <v>169</v>
      </c>
      <c r="D50" s="12" t="s">
        <v>311</v>
      </c>
      <c r="E50" s="12">
        <v>271600045</v>
      </c>
      <c r="F50" s="12">
        <v>271600045</v>
      </c>
      <c r="G50" s="12">
        <v>18487625</v>
      </c>
      <c r="H50" s="7">
        <v>6700</v>
      </c>
      <c r="I50" s="12">
        <v>18487625</v>
      </c>
      <c r="J50" s="6">
        <v>1109</v>
      </c>
      <c r="K50" s="7">
        <f t="shared" si="0"/>
        <v>7809</v>
      </c>
      <c r="L50" s="13">
        <v>42488</v>
      </c>
      <c r="M50" s="13">
        <v>42495</v>
      </c>
    </row>
    <row r="51" spans="1:14" ht="22.5" x14ac:dyDescent="0.25">
      <c r="A51" s="10">
        <v>46</v>
      </c>
      <c r="B51" s="12" t="s">
        <v>668</v>
      </c>
      <c r="C51" s="12" t="s">
        <v>100</v>
      </c>
      <c r="D51" s="12" t="s">
        <v>671</v>
      </c>
      <c r="E51" s="12">
        <v>271600046</v>
      </c>
      <c r="F51" s="12">
        <v>271600046</v>
      </c>
      <c r="G51" s="12">
        <v>18488280</v>
      </c>
      <c r="H51" s="7">
        <v>2780</v>
      </c>
      <c r="I51" s="12">
        <v>18488281</v>
      </c>
      <c r="J51" s="6">
        <v>608</v>
      </c>
      <c r="K51" s="7">
        <f t="shared" si="0"/>
        <v>3388</v>
      </c>
      <c r="L51" s="13">
        <v>42494</v>
      </c>
      <c r="M51" s="13">
        <v>42501</v>
      </c>
    </row>
    <row r="52" spans="1:14" ht="22.5" x14ac:dyDescent="0.25">
      <c r="A52" s="10">
        <v>47</v>
      </c>
      <c r="B52" s="12" t="s">
        <v>669</v>
      </c>
      <c r="C52" s="12" t="s">
        <v>167</v>
      </c>
      <c r="D52" s="12" t="s">
        <v>672</v>
      </c>
      <c r="E52" s="12">
        <v>271600047</v>
      </c>
      <c r="F52" s="12">
        <v>271600047</v>
      </c>
      <c r="G52" s="12">
        <v>18489012</v>
      </c>
      <c r="H52" s="7">
        <v>1980</v>
      </c>
      <c r="I52" s="12">
        <v>18489012</v>
      </c>
      <c r="J52" s="6">
        <v>353</v>
      </c>
      <c r="K52" s="7">
        <f t="shared" si="0"/>
        <v>2333</v>
      </c>
      <c r="L52" s="13">
        <v>42495</v>
      </c>
      <c r="M52" s="13">
        <v>42502</v>
      </c>
    </row>
    <row r="53" spans="1:14" ht="22.5" x14ac:dyDescent="0.25">
      <c r="A53" s="10">
        <v>48</v>
      </c>
      <c r="B53" s="12" t="s">
        <v>164</v>
      </c>
      <c r="C53" s="12" t="s">
        <v>165</v>
      </c>
      <c r="D53" s="12" t="s">
        <v>673</v>
      </c>
      <c r="E53" s="12">
        <v>271600048</v>
      </c>
      <c r="F53" s="12">
        <v>271600048</v>
      </c>
      <c r="G53" s="12">
        <v>18488839</v>
      </c>
      <c r="H53" s="7">
        <v>7200</v>
      </c>
      <c r="I53" s="12">
        <v>18488839</v>
      </c>
      <c r="J53" s="6">
        <v>2732</v>
      </c>
      <c r="K53" s="7">
        <f t="shared" si="0"/>
        <v>9932</v>
      </c>
      <c r="L53" s="13">
        <v>42495</v>
      </c>
      <c r="M53" s="13">
        <v>42502</v>
      </c>
    </row>
    <row r="54" spans="1:14" x14ac:dyDescent="0.25">
      <c r="A54" s="10">
        <v>49</v>
      </c>
      <c r="B54" s="12" t="s">
        <v>674</v>
      </c>
      <c r="C54" s="12" t="s">
        <v>681</v>
      </c>
      <c r="D54" s="12" t="s">
        <v>682</v>
      </c>
      <c r="E54" s="12">
        <v>271600049</v>
      </c>
      <c r="F54" s="12">
        <v>271600049</v>
      </c>
      <c r="G54" s="12">
        <v>18489032</v>
      </c>
      <c r="H54" s="7">
        <v>2365</v>
      </c>
      <c r="I54" s="12">
        <v>18489032</v>
      </c>
      <c r="J54" s="6">
        <v>371</v>
      </c>
      <c r="K54" s="7">
        <f t="shared" si="0"/>
        <v>2736</v>
      </c>
      <c r="L54" s="13">
        <v>42500</v>
      </c>
      <c r="M54" s="13">
        <v>42506</v>
      </c>
    </row>
    <row r="55" spans="1:14" x14ac:dyDescent="0.25">
      <c r="A55" s="10">
        <v>50</v>
      </c>
      <c r="B55" s="12" t="s">
        <v>675</v>
      </c>
      <c r="C55" s="12" t="s">
        <v>24</v>
      </c>
      <c r="D55" s="12" t="s">
        <v>656</v>
      </c>
      <c r="E55" s="12">
        <v>271600050</v>
      </c>
      <c r="F55" s="12">
        <v>271600050</v>
      </c>
      <c r="G55" s="12">
        <v>18488702</v>
      </c>
      <c r="H55" s="7">
        <v>3846</v>
      </c>
      <c r="I55" s="12">
        <v>18488702</v>
      </c>
      <c r="J55" s="6">
        <v>650</v>
      </c>
      <c r="K55" s="7">
        <f t="shared" si="0"/>
        <v>4496</v>
      </c>
      <c r="L55" s="13">
        <v>42500</v>
      </c>
      <c r="M55" s="13">
        <v>42506</v>
      </c>
    </row>
    <row r="56" spans="1:14" ht="22.5" x14ac:dyDescent="0.25">
      <c r="A56" s="10">
        <v>51</v>
      </c>
      <c r="B56" s="12" t="s">
        <v>676</v>
      </c>
      <c r="C56" s="12" t="s">
        <v>169</v>
      </c>
      <c r="D56" s="12" t="s">
        <v>683</v>
      </c>
      <c r="E56" s="12">
        <v>271600051</v>
      </c>
      <c r="F56" s="12">
        <v>271600051</v>
      </c>
      <c r="G56" s="12">
        <v>18489039</v>
      </c>
      <c r="H56" s="7">
        <v>8460</v>
      </c>
      <c r="I56" s="12">
        <v>18489039</v>
      </c>
      <c r="J56" s="6">
        <v>1477</v>
      </c>
      <c r="K56" s="7">
        <f t="shared" si="0"/>
        <v>9937</v>
      </c>
      <c r="L56" s="13">
        <v>42501</v>
      </c>
      <c r="M56" s="13">
        <v>42508</v>
      </c>
    </row>
    <row r="57" spans="1:14" x14ac:dyDescent="0.25">
      <c r="A57" s="4" t="s">
        <v>112</v>
      </c>
      <c r="B57" s="12" t="s">
        <v>677</v>
      </c>
      <c r="C57" s="12" t="s">
        <v>278</v>
      </c>
      <c r="D57" s="12" t="s">
        <v>684</v>
      </c>
      <c r="E57" s="12">
        <v>271600052</v>
      </c>
      <c r="F57" s="12">
        <v>271600052</v>
      </c>
      <c r="G57" s="12">
        <v>18487588</v>
      </c>
      <c r="H57" s="7">
        <v>800</v>
      </c>
      <c r="I57" s="12">
        <v>18487588</v>
      </c>
      <c r="J57" s="6">
        <v>392</v>
      </c>
      <c r="K57" s="7">
        <f t="shared" si="0"/>
        <v>1192</v>
      </c>
      <c r="L57" s="13">
        <v>42506</v>
      </c>
      <c r="M57" s="13">
        <v>42513</v>
      </c>
    </row>
    <row r="58" spans="1:14" x14ac:dyDescent="0.25">
      <c r="A58" s="4" t="s">
        <v>113</v>
      </c>
      <c r="B58" s="12" t="s">
        <v>678</v>
      </c>
      <c r="C58" s="12" t="s">
        <v>289</v>
      </c>
      <c r="D58" s="12" t="s">
        <v>460</v>
      </c>
      <c r="E58" s="12">
        <v>271600053</v>
      </c>
      <c r="F58" s="12">
        <v>271600053</v>
      </c>
      <c r="G58" s="12">
        <v>18488885</v>
      </c>
      <c r="H58" s="7">
        <v>3740</v>
      </c>
      <c r="I58" s="12">
        <v>18628885</v>
      </c>
      <c r="J58" s="6">
        <v>933</v>
      </c>
      <c r="K58" s="7">
        <f t="shared" si="0"/>
        <v>4673</v>
      </c>
      <c r="L58" s="13">
        <v>42507</v>
      </c>
      <c r="M58" s="13">
        <v>42514</v>
      </c>
    </row>
    <row r="59" spans="1:14" s="117" customFormat="1" x14ac:dyDescent="0.25">
      <c r="A59" s="119" t="s">
        <v>69</v>
      </c>
      <c r="B59" s="113" t="s">
        <v>340</v>
      </c>
      <c r="C59" s="113" t="s">
        <v>169</v>
      </c>
      <c r="D59" s="113" t="s">
        <v>341</v>
      </c>
      <c r="E59" s="113">
        <v>271600054</v>
      </c>
      <c r="F59" s="113">
        <v>271600054</v>
      </c>
      <c r="G59" s="113">
        <v>18630502</v>
      </c>
      <c r="H59" s="114">
        <v>2140</v>
      </c>
      <c r="I59" s="113">
        <v>18630501</v>
      </c>
      <c r="J59" s="115">
        <v>541</v>
      </c>
      <c r="K59" s="114">
        <f t="shared" si="0"/>
        <v>2681</v>
      </c>
      <c r="L59" s="116">
        <v>42509</v>
      </c>
      <c r="M59" s="116">
        <v>42516</v>
      </c>
      <c r="N59" s="120">
        <f>SUM(K49:K59)</f>
        <v>50329</v>
      </c>
    </row>
    <row r="60" spans="1:14" x14ac:dyDescent="0.25">
      <c r="A60" s="4" t="s">
        <v>70</v>
      </c>
      <c r="B60" s="12" t="s">
        <v>679</v>
      </c>
      <c r="C60" s="12" t="s">
        <v>24</v>
      </c>
      <c r="D60" s="12" t="s">
        <v>656</v>
      </c>
      <c r="E60" s="12">
        <v>271600055</v>
      </c>
      <c r="F60" s="12">
        <v>271600055</v>
      </c>
      <c r="G60" s="12">
        <v>18632252</v>
      </c>
      <c r="H60" s="7">
        <v>2128</v>
      </c>
      <c r="I60" s="12">
        <v>18632252</v>
      </c>
      <c r="J60" s="6">
        <v>992</v>
      </c>
      <c r="K60" s="7">
        <f t="shared" si="0"/>
        <v>3120</v>
      </c>
      <c r="L60" s="13">
        <v>42523</v>
      </c>
      <c r="M60" s="13">
        <v>42530</v>
      </c>
    </row>
    <row r="61" spans="1:14" x14ac:dyDescent="0.25">
      <c r="A61" s="4" t="s">
        <v>121</v>
      </c>
      <c r="B61" s="12" t="s">
        <v>680</v>
      </c>
      <c r="C61" s="12" t="s">
        <v>24</v>
      </c>
      <c r="D61" s="12" t="s">
        <v>656</v>
      </c>
      <c r="E61" s="12">
        <v>271600056</v>
      </c>
      <c r="F61" s="12">
        <v>271600056</v>
      </c>
      <c r="G61" s="12">
        <v>18632263</v>
      </c>
      <c r="H61" s="7">
        <v>3068</v>
      </c>
      <c r="I61" s="12">
        <v>18632263</v>
      </c>
      <c r="J61" s="6">
        <v>1307</v>
      </c>
      <c r="K61" s="7">
        <f t="shared" si="0"/>
        <v>4375</v>
      </c>
      <c r="L61" s="13">
        <v>42524</v>
      </c>
      <c r="M61" s="13">
        <v>42531</v>
      </c>
    </row>
    <row r="62" spans="1:14" ht="22.5" x14ac:dyDescent="0.25">
      <c r="A62" s="4" t="s">
        <v>122</v>
      </c>
      <c r="B62" s="12" t="s">
        <v>164</v>
      </c>
      <c r="C62" s="12" t="s">
        <v>165</v>
      </c>
      <c r="D62" s="12" t="s">
        <v>690</v>
      </c>
      <c r="E62" s="12">
        <v>271600057</v>
      </c>
      <c r="F62" s="12">
        <v>271600057</v>
      </c>
      <c r="G62" s="12">
        <v>18632905</v>
      </c>
      <c r="H62" s="7">
        <v>6400</v>
      </c>
      <c r="I62" s="12">
        <v>18632905</v>
      </c>
      <c r="J62" s="6">
        <v>1356</v>
      </c>
      <c r="K62" s="7">
        <f t="shared" si="0"/>
        <v>7756</v>
      </c>
      <c r="L62" s="13">
        <v>42528</v>
      </c>
      <c r="M62" s="13">
        <v>42535</v>
      </c>
    </row>
    <row r="63" spans="1:14" ht="22.5" x14ac:dyDescent="0.25">
      <c r="A63" s="4" t="s">
        <v>123</v>
      </c>
      <c r="B63" s="12" t="s">
        <v>685</v>
      </c>
      <c r="C63" s="12" t="s">
        <v>24</v>
      </c>
      <c r="D63" s="12" t="s">
        <v>691</v>
      </c>
      <c r="E63" s="12">
        <v>271600058</v>
      </c>
      <c r="F63" s="12">
        <v>271600058</v>
      </c>
      <c r="G63" s="12">
        <v>18632941</v>
      </c>
      <c r="H63" s="7">
        <v>5754</v>
      </c>
      <c r="I63" s="12">
        <v>18632941</v>
      </c>
      <c r="J63" s="6">
        <v>850</v>
      </c>
      <c r="K63" s="7">
        <f t="shared" si="0"/>
        <v>6604</v>
      </c>
      <c r="L63" s="13">
        <v>42531</v>
      </c>
      <c r="M63" s="13">
        <v>42538</v>
      </c>
    </row>
    <row r="64" spans="1:14" x14ac:dyDescent="0.25">
      <c r="A64" s="4" t="s">
        <v>124</v>
      </c>
      <c r="B64" s="12" t="s">
        <v>459</v>
      </c>
      <c r="C64" s="12" t="s">
        <v>289</v>
      </c>
      <c r="D64" s="12" t="s">
        <v>460</v>
      </c>
      <c r="E64" s="12">
        <v>271600059</v>
      </c>
      <c r="F64" s="12">
        <v>271600059</v>
      </c>
      <c r="G64" s="12">
        <v>18633852</v>
      </c>
      <c r="H64" s="7">
        <v>1000</v>
      </c>
      <c r="I64" s="12">
        <v>18633852</v>
      </c>
      <c r="J64" s="6">
        <v>135</v>
      </c>
      <c r="K64" s="7">
        <f t="shared" si="0"/>
        <v>1135</v>
      </c>
      <c r="L64" s="13">
        <v>42534</v>
      </c>
      <c r="M64" s="13">
        <v>42541</v>
      </c>
    </row>
    <row r="65" spans="1:14" x14ac:dyDescent="0.25">
      <c r="A65" s="4" t="s">
        <v>125</v>
      </c>
      <c r="B65" s="12" t="s">
        <v>686</v>
      </c>
      <c r="C65" s="12" t="s">
        <v>689</v>
      </c>
      <c r="D65" s="12" t="s">
        <v>682</v>
      </c>
      <c r="E65" s="12">
        <v>271600060</v>
      </c>
      <c r="F65" s="12">
        <v>271600060</v>
      </c>
      <c r="G65" s="12">
        <v>18633876</v>
      </c>
      <c r="H65" s="7">
        <v>2504</v>
      </c>
      <c r="I65" s="12">
        <v>18633876</v>
      </c>
      <c r="J65" s="6">
        <v>1021</v>
      </c>
      <c r="K65" s="7">
        <f t="shared" si="0"/>
        <v>3525</v>
      </c>
      <c r="L65" s="13">
        <v>42536</v>
      </c>
      <c r="M65" s="13">
        <v>42543</v>
      </c>
    </row>
    <row r="66" spans="1:14" ht="22.5" x14ac:dyDescent="0.25">
      <c r="A66" s="4" t="s">
        <v>126</v>
      </c>
      <c r="B66" s="12" t="s">
        <v>687</v>
      </c>
      <c r="C66" s="12" t="s">
        <v>100</v>
      </c>
      <c r="D66" s="12" t="s">
        <v>692</v>
      </c>
      <c r="E66" s="12">
        <v>271600061</v>
      </c>
      <c r="F66" s="12">
        <v>271600061</v>
      </c>
      <c r="G66" s="12">
        <v>18633888</v>
      </c>
      <c r="H66" s="7">
        <v>1600</v>
      </c>
      <c r="I66" s="12">
        <v>18633889</v>
      </c>
      <c r="J66" s="6">
        <v>120</v>
      </c>
      <c r="K66" s="7">
        <f t="shared" si="0"/>
        <v>1720</v>
      </c>
      <c r="L66" s="13">
        <v>42537</v>
      </c>
      <c r="M66" s="13">
        <v>42544</v>
      </c>
    </row>
    <row r="67" spans="1:14" s="117" customFormat="1" ht="22.5" x14ac:dyDescent="0.25">
      <c r="A67" s="119" t="s">
        <v>135</v>
      </c>
      <c r="B67" s="113" t="s">
        <v>688</v>
      </c>
      <c r="C67" s="113" t="s">
        <v>469</v>
      </c>
      <c r="D67" s="113" t="s">
        <v>693</v>
      </c>
      <c r="E67" s="113">
        <v>271600062</v>
      </c>
      <c r="F67" s="113">
        <v>271600062</v>
      </c>
      <c r="G67" s="113">
        <v>18633892</v>
      </c>
      <c r="H67" s="114">
        <v>9144</v>
      </c>
      <c r="I67" s="113" t="s">
        <v>49</v>
      </c>
      <c r="J67" s="115">
        <v>0</v>
      </c>
      <c r="K67" s="114">
        <f t="shared" si="0"/>
        <v>9144</v>
      </c>
      <c r="L67" s="116">
        <v>42537</v>
      </c>
      <c r="M67" s="116">
        <v>42544</v>
      </c>
      <c r="N67" s="118">
        <f>SUM(K60:K67)</f>
        <v>37379</v>
      </c>
    </row>
    <row r="68" spans="1:14" ht="22.5" x14ac:dyDescent="0.25">
      <c r="A68" s="4" t="s">
        <v>136</v>
      </c>
      <c r="B68" s="12" t="s">
        <v>865</v>
      </c>
      <c r="C68" s="12" t="s">
        <v>386</v>
      </c>
      <c r="D68" s="12" t="s">
        <v>866</v>
      </c>
      <c r="E68" s="12">
        <v>271600063</v>
      </c>
      <c r="F68" s="12">
        <v>271600063</v>
      </c>
      <c r="G68" s="12">
        <v>18635397</v>
      </c>
      <c r="H68" s="7">
        <v>1381</v>
      </c>
      <c r="I68" s="12">
        <v>18635397</v>
      </c>
      <c r="J68" s="6">
        <v>669</v>
      </c>
      <c r="K68" s="7">
        <f t="shared" si="0"/>
        <v>2050</v>
      </c>
      <c r="L68" s="13">
        <v>42551</v>
      </c>
      <c r="M68" s="13">
        <v>42558</v>
      </c>
    </row>
    <row r="69" spans="1:14" x14ac:dyDescent="0.25">
      <c r="A69" s="4" t="s">
        <v>137</v>
      </c>
      <c r="B69" s="12" t="s">
        <v>867</v>
      </c>
      <c r="C69" s="12" t="s">
        <v>499</v>
      </c>
      <c r="D69" s="12" t="s">
        <v>868</v>
      </c>
      <c r="E69" s="12">
        <v>271600064</v>
      </c>
      <c r="F69" s="12">
        <v>271600064</v>
      </c>
      <c r="G69" s="12">
        <v>18637231</v>
      </c>
      <c r="H69" s="7">
        <v>3250</v>
      </c>
      <c r="I69" s="12">
        <v>18637231</v>
      </c>
      <c r="J69" s="6">
        <v>755</v>
      </c>
      <c r="K69" s="7">
        <f t="shared" ref="K69:K113" si="1">SUM(H69+J69)</f>
        <v>4005</v>
      </c>
      <c r="L69" s="13">
        <v>42556</v>
      </c>
      <c r="M69" s="13">
        <v>42563</v>
      </c>
    </row>
    <row r="70" spans="1:14" ht="22.5" x14ac:dyDescent="0.25">
      <c r="A70" s="4" t="s">
        <v>139</v>
      </c>
      <c r="B70" s="12" t="s">
        <v>869</v>
      </c>
      <c r="C70" s="12" t="s">
        <v>168</v>
      </c>
      <c r="D70" s="12" t="s">
        <v>870</v>
      </c>
      <c r="E70" s="12">
        <v>271600065</v>
      </c>
      <c r="F70" s="12">
        <v>271600065</v>
      </c>
      <c r="G70" s="12">
        <v>18637230</v>
      </c>
      <c r="H70" s="7">
        <v>1812</v>
      </c>
      <c r="I70" s="12">
        <v>18637230</v>
      </c>
      <c r="J70" s="6">
        <v>323</v>
      </c>
      <c r="K70" s="7">
        <f t="shared" si="1"/>
        <v>2135</v>
      </c>
      <c r="L70" s="13">
        <v>42556</v>
      </c>
      <c r="M70" s="13">
        <v>42563</v>
      </c>
    </row>
    <row r="71" spans="1:14" x14ac:dyDescent="0.25">
      <c r="A71" s="4" t="s">
        <v>140</v>
      </c>
      <c r="B71" s="12" t="s">
        <v>871</v>
      </c>
      <c r="C71" s="12" t="s">
        <v>289</v>
      </c>
      <c r="D71" s="12" t="s">
        <v>460</v>
      </c>
      <c r="E71" s="12">
        <v>271600066</v>
      </c>
      <c r="F71" s="12">
        <v>271600066</v>
      </c>
      <c r="G71" s="12">
        <v>18636891</v>
      </c>
      <c r="H71" s="7">
        <v>1000</v>
      </c>
      <c r="I71" s="12">
        <v>18636892</v>
      </c>
      <c r="J71" s="6">
        <v>782</v>
      </c>
      <c r="K71" s="7">
        <f t="shared" si="1"/>
        <v>1782</v>
      </c>
      <c r="L71" s="13">
        <v>42563</v>
      </c>
      <c r="M71" s="13">
        <v>42570</v>
      </c>
    </row>
    <row r="72" spans="1:14" s="117" customFormat="1" x14ac:dyDescent="0.25">
      <c r="A72" s="119" t="s">
        <v>148</v>
      </c>
      <c r="B72" s="113" t="s">
        <v>872</v>
      </c>
      <c r="C72" s="113" t="s">
        <v>169</v>
      </c>
      <c r="D72" s="113" t="s">
        <v>341</v>
      </c>
      <c r="E72" s="113">
        <v>271600067</v>
      </c>
      <c r="F72" s="113">
        <v>271600067</v>
      </c>
      <c r="G72" s="113">
        <v>18948426</v>
      </c>
      <c r="H72" s="114">
        <v>1000</v>
      </c>
      <c r="I72" s="113">
        <v>18948426</v>
      </c>
      <c r="J72" s="115">
        <v>235</v>
      </c>
      <c r="K72" s="114">
        <f t="shared" si="1"/>
        <v>1235</v>
      </c>
      <c r="L72" s="116">
        <v>42565</v>
      </c>
      <c r="M72" s="116">
        <v>42572</v>
      </c>
      <c r="N72" s="118">
        <f>SUM(K68:K72)</f>
        <v>11207</v>
      </c>
    </row>
    <row r="73" spans="1:14" ht="22.5" x14ac:dyDescent="0.25">
      <c r="A73" s="4" t="s">
        <v>149</v>
      </c>
      <c r="B73" s="12" t="s">
        <v>873</v>
      </c>
      <c r="C73" s="12" t="s">
        <v>24</v>
      </c>
      <c r="D73" s="12" t="s">
        <v>874</v>
      </c>
      <c r="E73" s="12">
        <v>271600068</v>
      </c>
      <c r="F73" s="12">
        <v>271600068</v>
      </c>
      <c r="G73" s="12">
        <v>18949737</v>
      </c>
      <c r="H73" s="7">
        <v>5579</v>
      </c>
      <c r="I73" s="12">
        <v>18949737</v>
      </c>
      <c r="J73" s="6">
        <v>1321</v>
      </c>
      <c r="K73" s="7">
        <f t="shared" si="1"/>
        <v>6900</v>
      </c>
      <c r="L73" s="13">
        <v>42579</v>
      </c>
      <c r="M73" s="13">
        <v>42586</v>
      </c>
    </row>
    <row r="74" spans="1:14" x14ac:dyDescent="0.25">
      <c r="A74" s="4" t="s">
        <v>152</v>
      </c>
      <c r="B74" s="12" t="s">
        <v>875</v>
      </c>
      <c r="C74" s="12" t="s">
        <v>469</v>
      </c>
      <c r="D74" s="12" t="s">
        <v>876</v>
      </c>
      <c r="E74" s="12">
        <v>271600069</v>
      </c>
      <c r="F74" s="12">
        <v>271600069</v>
      </c>
      <c r="G74" s="12">
        <v>18951588</v>
      </c>
      <c r="H74" s="7">
        <v>3541</v>
      </c>
      <c r="I74" s="12">
        <v>18951588</v>
      </c>
      <c r="J74" s="6">
        <v>1912</v>
      </c>
      <c r="K74" s="7">
        <f t="shared" si="1"/>
        <v>5453</v>
      </c>
      <c r="L74" s="13">
        <v>42583</v>
      </c>
      <c r="M74" s="13">
        <v>42590</v>
      </c>
    </row>
    <row r="75" spans="1:14" x14ac:dyDescent="0.25">
      <c r="A75" s="4" t="s">
        <v>153</v>
      </c>
      <c r="B75" s="12" t="s">
        <v>877</v>
      </c>
      <c r="C75" s="12" t="s">
        <v>24</v>
      </c>
      <c r="D75" s="12" t="s">
        <v>878</v>
      </c>
      <c r="E75" s="12">
        <v>271600070</v>
      </c>
      <c r="F75" s="12">
        <v>271600070</v>
      </c>
      <c r="G75" s="12">
        <v>18951587</v>
      </c>
      <c r="H75" s="7">
        <v>4545</v>
      </c>
      <c r="I75" s="12">
        <v>18951587</v>
      </c>
      <c r="J75" s="6">
        <v>1515</v>
      </c>
      <c r="K75" s="7">
        <f t="shared" si="1"/>
        <v>6060</v>
      </c>
      <c r="L75" s="13">
        <v>42583</v>
      </c>
      <c r="M75" s="13">
        <v>42590</v>
      </c>
    </row>
    <row r="76" spans="1:14" x14ac:dyDescent="0.25">
      <c r="A76" s="4" t="s">
        <v>154</v>
      </c>
      <c r="B76" s="12" t="s">
        <v>879</v>
      </c>
      <c r="C76" s="12" t="s">
        <v>172</v>
      </c>
      <c r="D76" s="12" t="s">
        <v>880</v>
      </c>
      <c r="E76" s="12">
        <v>271600071</v>
      </c>
      <c r="F76" s="12">
        <v>271600071</v>
      </c>
      <c r="G76" s="12">
        <v>18951553</v>
      </c>
      <c r="H76" s="7">
        <v>2700</v>
      </c>
      <c r="I76" s="12">
        <v>18951553</v>
      </c>
      <c r="J76" s="6">
        <v>1317</v>
      </c>
      <c r="K76" s="7">
        <f t="shared" si="1"/>
        <v>4017</v>
      </c>
      <c r="L76" s="13">
        <v>42583</v>
      </c>
      <c r="M76" s="13">
        <v>42590</v>
      </c>
    </row>
    <row r="77" spans="1:14" ht="22.5" x14ac:dyDescent="0.25">
      <c r="A77" s="4" t="s">
        <v>155</v>
      </c>
      <c r="B77" s="12" t="s">
        <v>248</v>
      </c>
      <c r="C77" s="12" t="s">
        <v>100</v>
      </c>
      <c r="D77" s="12" t="s">
        <v>881</v>
      </c>
      <c r="E77" s="12">
        <v>271600072</v>
      </c>
      <c r="F77" s="12">
        <v>271600072</v>
      </c>
      <c r="G77" s="12">
        <v>18950371</v>
      </c>
      <c r="H77" s="7">
        <v>800</v>
      </c>
      <c r="I77" s="12">
        <v>18950371</v>
      </c>
      <c r="J77" s="6">
        <v>135</v>
      </c>
      <c r="K77" s="7">
        <f t="shared" si="1"/>
        <v>935</v>
      </c>
      <c r="L77" s="13">
        <v>42585</v>
      </c>
      <c r="M77" s="13">
        <v>42592</v>
      </c>
    </row>
    <row r="78" spans="1:14" x14ac:dyDescent="0.25">
      <c r="A78" s="4" t="s">
        <v>156</v>
      </c>
      <c r="B78" s="12" t="s">
        <v>882</v>
      </c>
      <c r="C78" s="12" t="s">
        <v>386</v>
      </c>
      <c r="D78" s="12" t="s">
        <v>883</v>
      </c>
      <c r="E78" s="12">
        <v>271600073</v>
      </c>
      <c r="F78" s="12">
        <v>271600073</v>
      </c>
      <c r="G78" s="12">
        <v>18950382</v>
      </c>
      <c r="H78" s="7">
        <v>2300</v>
      </c>
      <c r="I78" s="12">
        <v>18950382</v>
      </c>
      <c r="J78" s="6">
        <v>822</v>
      </c>
      <c r="K78" s="7">
        <f t="shared" si="1"/>
        <v>3122</v>
      </c>
      <c r="L78" s="13">
        <v>42587</v>
      </c>
      <c r="M78" s="13">
        <v>42594</v>
      </c>
    </row>
    <row r="79" spans="1:14" x14ac:dyDescent="0.25">
      <c r="A79" s="4" t="s">
        <v>157</v>
      </c>
      <c r="B79" s="12" t="s">
        <v>561</v>
      </c>
      <c r="C79" s="12" t="s">
        <v>296</v>
      </c>
      <c r="D79" s="12"/>
      <c r="E79" s="12">
        <v>271600074</v>
      </c>
      <c r="F79" s="12">
        <v>271600074</v>
      </c>
      <c r="G79" s="12">
        <v>18952543</v>
      </c>
      <c r="H79" s="7">
        <v>1000</v>
      </c>
      <c r="I79" s="12">
        <v>18952543</v>
      </c>
      <c r="J79" s="6">
        <v>1183</v>
      </c>
      <c r="K79" s="7">
        <f t="shared" si="1"/>
        <v>2183</v>
      </c>
      <c r="L79" s="13">
        <v>42593</v>
      </c>
      <c r="M79" s="13">
        <v>42600</v>
      </c>
    </row>
    <row r="80" spans="1:14" s="117" customFormat="1" x14ac:dyDescent="0.25">
      <c r="A80" s="119" t="s">
        <v>158</v>
      </c>
      <c r="B80" s="113" t="s">
        <v>884</v>
      </c>
      <c r="C80" s="113" t="s">
        <v>866</v>
      </c>
      <c r="D80" s="113"/>
      <c r="E80" s="113">
        <v>271600075</v>
      </c>
      <c r="F80" s="113">
        <v>271600075</v>
      </c>
      <c r="G80" s="113">
        <v>18954506</v>
      </c>
      <c r="H80" s="114">
        <v>2540</v>
      </c>
      <c r="I80" s="113">
        <v>18954506</v>
      </c>
      <c r="J80" s="115">
        <v>451</v>
      </c>
      <c r="K80" s="114">
        <f t="shared" si="1"/>
        <v>2991</v>
      </c>
      <c r="L80" s="116">
        <v>42606</v>
      </c>
      <c r="M80" s="116">
        <v>42613</v>
      </c>
      <c r="N80" s="118">
        <f>SUM(K73:K80)</f>
        <v>31661</v>
      </c>
    </row>
    <row r="81" spans="1:14" ht="22.5" x14ac:dyDescent="0.25">
      <c r="A81" s="119" t="s">
        <v>159</v>
      </c>
      <c r="B81" s="12" t="s">
        <v>943</v>
      </c>
      <c r="C81" s="12" t="s">
        <v>801</v>
      </c>
      <c r="D81" s="12"/>
      <c r="E81" s="12">
        <v>271600076</v>
      </c>
      <c r="F81" s="12">
        <v>271600076</v>
      </c>
      <c r="G81" s="12">
        <v>18954983</v>
      </c>
      <c r="H81" s="7">
        <v>6700</v>
      </c>
      <c r="I81" s="12">
        <v>18954843</v>
      </c>
      <c r="J81" s="6">
        <v>4106</v>
      </c>
      <c r="K81" s="7">
        <f t="shared" si="1"/>
        <v>10806</v>
      </c>
      <c r="L81" s="13">
        <v>42612</v>
      </c>
      <c r="M81" s="13">
        <v>42618</v>
      </c>
    </row>
    <row r="82" spans="1:14" x14ac:dyDescent="0.25">
      <c r="A82" s="119" t="s">
        <v>160</v>
      </c>
      <c r="B82" s="12" t="s">
        <v>944</v>
      </c>
      <c r="C82" s="12" t="s">
        <v>386</v>
      </c>
      <c r="D82" s="12"/>
      <c r="E82" s="12">
        <v>271600077</v>
      </c>
      <c r="F82" s="12">
        <v>27160077</v>
      </c>
      <c r="G82" s="12">
        <v>18954984</v>
      </c>
      <c r="H82" s="7">
        <v>2380</v>
      </c>
      <c r="I82" s="12">
        <v>18954984</v>
      </c>
      <c r="J82" s="6">
        <v>388</v>
      </c>
      <c r="K82" s="7">
        <f t="shared" si="1"/>
        <v>2768</v>
      </c>
      <c r="L82" s="13">
        <v>42612</v>
      </c>
      <c r="M82" s="13">
        <v>42618</v>
      </c>
    </row>
    <row r="83" spans="1:14" x14ac:dyDescent="0.25">
      <c r="A83" s="119" t="s">
        <v>183</v>
      </c>
      <c r="B83" s="12" t="s">
        <v>945</v>
      </c>
      <c r="C83" s="12" t="s">
        <v>812</v>
      </c>
      <c r="D83" s="12"/>
      <c r="E83" s="12">
        <v>271600078</v>
      </c>
      <c r="F83" s="12">
        <v>271600078</v>
      </c>
      <c r="G83" s="12">
        <v>18956377</v>
      </c>
      <c r="H83" s="7">
        <v>6156</v>
      </c>
      <c r="I83" s="12">
        <v>18956377</v>
      </c>
      <c r="J83" s="6">
        <v>1573</v>
      </c>
      <c r="K83" s="7">
        <f t="shared" si="1"/>
        <v>7729</v>
      </c>
      <c r="L83" s="13">
        <v>42620</v>
      </c>
      <c r="M83" s="13">
        <v>42627</v>
      </c>
    </row>
    <row r="84" spans="1:14" x14ac:dyDescent="0.25">
      <c r="A84" s="119" t="s">
        <v>184</v>
      </c>
      <c r="B84" s="12" t="s">
        <v>946</v>
      </c>
      <c r="C84" s="12" t="s">
        <v>24</v>
      </c>
      <c r="D84" s="12" t="s">
        <v>947</v>
      </c>
      <c r="E84" s="12">
        <v>271600079</v>
      </c>
      <c r="F84" s="12">
        <v>271600079</v>
      </c>
      <c r="G84" s="12">
        <v>18957684</v>
      </c>
      <c r="H84" s="7">
        <v>1502</v>
      </c>
      <c r="I84" s="12">
        <v>18957684</v>
      </c>
      <c r="J84" s="6">
        <v>7837</v>
      </c>
      <c r="K84" s="7">
        <f t="shared" si="1"/>
        <v>9339</v>
      </c>
      <c r="L84" s="13">
        <v>42628</v>
      </c>
      <c r="M84" s="13">
        <v>42635</v>
      </c>
    </row>
    <row r="85" spans="1:14" s="117" customFormat="1" x14ac:dyDescent="0.25">
      <c r="A85" s="119" t="s">
        <v>185</v>
      </c>
      <c r="B85" s="113" t="s">
        <v>948</v>
      </c>
      <c r="C85" s="113" t="s">
        <v>866</v>
      </c>
      <c r="D85" s="113"/>
      <c r="E85" s="113">
        <v>271600080</v>
      </c>
      <c r="F85" s="113">
        <v>271600080</v>
      </c>
      <c r="G85" s="113">
        <v>18957689</v>
      </c>
      <c r="H85" s="114">
        <v>1580</v>
      </c>
      <c r="I85" s="113">
        <v>18957689</v>
      </c>
      <c r="J85" s="115">
        <v>415</v>
      </c>
      <c r="K85" s="114">
        <f t="shared" si="1"/>
        <v>1995</v>
      </c>
      <c r="L85" s="116">
        <v>42632</v>
      </c>
      <c r="M85" s="116">
        <v>42639</v>
      </c>
      <c r="N85" s="118">
        <f>SUM(K81:K85)</f>
        <v>32637</v>
      </c>
    </row>
    <row r="86" spans="1:14" x14ac:dyDescent="0.25">
      <c r="A86" s="119" t="s">
        <v>186</v>
      </c>
      <c r="B86" s="12" t="s">
        <v>324</v>
      </c>
      <c r="C86" s="12" t="s">
        <v>296</v>
      </c>
      <c r="D86" s="12" t="s">
        <v>325</v>
      </c>
      <c r="E86" s="12">
        <v>271600081</v>
      </c>
      <c r="F86" s="12">
        <v>271600081</v>
      </c>
      <c r="G86" s="12">
        <v>19243262</v>
      </c>
      <c r="H86" s="7">
        <v>6200</v>
      </c>
      <c r="I86" s="12">
        <v>19243262</v>
      </c>
      <c r="J86" s="6">
        <v>3282</v>
      </c>
      <c r="K86" s="7">
        <f t="shared" si="1"/>
        <v>9482</v>
      </c>
      <c r="L86" s="13">
        <v>42640</v>
      </c>
      <c r="M86" s="13">
        <v>42647</v>
      </c>
      <c r="N86" s="9"/>
    </row>
    <row r="87" spans="1:14" ht="22.5" x14ac:dyDescent="0.25">
      <c r="A87" s="119" t="s">
        <v>933</v>
      </c>
      <c r="B87" s="12" t="s">
        <v>949</v>
      </c>
      <c r="C87" s="12" t="s">
        <v>167</v>
      </c>
      <c r="D87" s="12" t="s">
        <v>596</v>
      </c>
      <c r="E87" s="12">
        <v>271600082</v>
      </c>
      <c r="F87" s="12">
        <v>271600082</v>
      </c>
      <c r="G87" s="12">
        <v>19244403</v>
      </c>
      <c r="H87" s="7">
        <v>800</v>
      </c>
      <c r="I87" s="12">
        <v>19244403</v>
      </c>
      <c r="J87" s="6">
        <v>360</v>
      </c>
      <c r="K87" s="7">
        <f t="shared" si="1"/>
        <v>1160</v>
      </c>
      <c r="L87" s="13">
        <v>42641</v>
      </c>
      <c r="M87" s="13">
        <v>42648</v>
      </c>
    </row>
    <row r="88" spans="1:14" x14ac:dyDescent="0.25">
      <c r="A88" s="119" t="s">
        <v>934</v>
      </c>
      <c r="B88" s="12" t="s">
        <v>950</v>
      </c>
      <c r="C88" s="12" t="s">
        <v>331</v>
      </c>
      <c r="D88" s="12" t="s">
        <v>951</v>
      </c>
      <c r="E88" s="12">
        <v>271600083</v>
      </c>
      <c r="F88" s="12">
        <v>271600083</v>
      </c>
      <c r="G88" s="12">
        <v>19243989</v>
      </c>
      <c r="H88" s="7">
        <v>800</v>
      </c>
      <c r="I88" s="12">
        <v>19243989</v>
      </c>
      <c r="J88" s="6">
        <v>415</v>
      </c>
      <c r="K88" s="7">
        <f t="shared" si="1"/>
        <v>1215</v>
      </c>
      <c r="L88" s="13">
        <v>42641</v>
      </c>
      <c r="M88" s="13">
        <v>42648</v>
      </c>
    </row>
    <row r="89" spans="1:14" x14ac:dyDescent="0.25">
      <c r="A89" s="119" t="s">
        <v>935</v>
      </c>
      <c r="B89" s="12" t="s">
        <v>952</v>
      </c>
      <c r="C89" s="12" t="s">
        <v>172</v>
      </c>
      <c r="D89" s="12"/>
      <c r="E89" s="12">
        <v>271600084</v>
      </c>
      <c r="F89" s="12">
        <v>271600084</v>
      </c>
      <c r="G89" s="12">
        <v>19244408</v>
      </c>
      <c r="H89" s="7">
        <v>5300</v>
      </c>
      <c r="I89" s="12">
        <v>19244408</v>
      </c>
      <c r="J89" s="6">
        <v>3018</v>
      </c>
      <c r="K89" s="7">
        <f t="shared" si="1"/>
        <v>8318</v>
      </c>
      <c r="L89" s="13">
        <v>42641</v>
      </c>
      <c r="M89" s="13">
        <v>42648</v>
      </c>
    </row>
    <row r="90" spans="1:14" x14ac:dyDescent="0.25">
      <c r="A90" s="119" t="s">
        <v>936</v>
      </c>
      <c r="B90" s="12" t="s">
        <v>953</v>
      </c>
      <c r="C90" s="12" t="s">
        <v>296</v>
      </c>
      <c r="D90" s="12"/>
      <c r="E90" s="12">
        <v>271600085</v>
      </c>
      <c r="F90" s="12">
        <v>271600085</v>
      </c>
      <c r="G90" s="12">
        <v>19244593</v>
      </c>
      <c r="H90" s="7">
        <v>800</v>
      </c>
      <c r="I90" s="12">
        <v>19244593</v>
      </c>
      <c r="J90" s="6">
        <v>299</v>
      </c>
      <c r="K90" s="7">
        <f t="shared" si="1"/>
        <v>1099</v>
      </c>
      <c r="L90" s="13">
        <v>42643</v>
      </c>
      <c r="M90" s="13">
        <v>42650</v>
      </c>
    </row>
    <row r="91" spans="1:14" ht="22.5" x14ac:dyDescent="0.25">
      <c r="A91" s="119" t="s">
        <v>937</v>
      </c>
      <c r="B91" s="12" t="s">
        <v>954</v>
      </c>
      <c r="C91" s="12" t="s">
        <v>296</v>
      </c>
      <c r="D91" s="12" t="s">
        <v>955</v>
      </c>
      <c r="E91" s="12">
        <v>271600086</v>
      </c>
      <c r="F91" s="12">
        <v>271600086</v>
      </c>
      <c r="G91" s="12" t="s">
        <v>526</v>
      </c>
      <c r="H91" s="7">
        <v>0</v>
      </c>
      <c r="I91" s="12" t="s">
        <v>526</v>
      </c>
      <c r="J91" s="6">
        <v>0</v>
      </c>
      <c r="K91" s="7">
        <f t="shared" si="1"/>
        <v>0</v>
      </c>
      <c r="L91" s="13">
        <v>42647</v>
      </c>
      <c r="M91" s="13">
        <v>42654</v>
      </c>
    </row>
    <row r="92" spans="1:14" ht="22.5" x14ac:dyDescent="0.25">
      <c r="A92" s="119" t="s">
        <v>938</v>
      </c>
      <c r="B92" s="12" t="s">
        <v>1074</v>
      </c>
      <c r="C92" s="12" t="s">
        <v>581</v>
      </c>
      <c r="D92" s="12" t="s">
        <v>311</v>
      </c>
      <c r="E92" s="12">
        <v>271600087</v>
      </c>
      <c r="F92" s="12">
        <v>271600087</v>
      </c>
      <c r="G92" s="12">
        <v>19246766</v>
      </c>
      <c r="H92" s="7">
        <v>4300</v>
      </c>
      <c r="I92" s="12">
        <v>19246766</v>
      </c>
      <c r="J92" s="6">
        <v>1803</v>
      </c>
      <c r="K92" s="7">
        <f t="shared" si="1"/>
        <v>6103</v>
      </c>
      <c r="L92" s="13">
        <v>42660</v>
      </c>
      <c r="M92" s="13">
        <v>42667</v>
      </c>
    </row>
    <row r="93" spans="1:14" ht="22.5" x14ac:dyDescent="0.25">
      <c r="A93" s="119" t="s">
        <v>939</v>
      </c>
      <c r="B93" s="12" t="s">
        <v>1074</v>
      </c>
      <c r="C93" s="12" t="s">
        <v>169</v>
      </c>
      <c r="D93" s="12" t="s">
        <v>311</v>
      </c>
      <c r="E93" s="12">
        <v>271600088</v>
      </c>
      <c r="F93" s="12">
        <v>271600088</v>
      </c>
      <c r="G93" s="12">
        <v>19246779</v>
      </c>
      <c r="H93" s="7">
        <v>3130</v>
      </c>
      <c r="I93" s="12">
        <v>19246781</v>
      </c>
      <c r="J93" s="6">
        <v>1156</v>
      </c>
      <c r="K93" s="7">
        <f t="shared" si="1"/>
        <v>4286</v>
      </c>
      <c r="L93" s="13">
        <v>42662</v>
      </c>
      <c r="M93" s="13">
        <v>42667</v>
      </c>
    </row>
    <row r="94" spans="1:14" ht="22.5" x14ac:dyDescent="0.25">
      <c r="A94" s="119" t="s">
        <v>940</v>
      </c>
      <c r="B94" s="12" t="s">
        <v>1075</v>
      </c>
      <c r="C94" s="12" t="s">
        <v>386</v>
      </c>
      <c r="D94" s="12" t="s">
        <v>866</v>
      </c>
      <c r="E94" s="12">
        <v>271600089</v>
      </c>
      <c r="F94" s="12">
        <v>271600089</v>
      </c>
      <c r="G94" s="12">
        <v>19247217</v>
      </c>
      <c r="H94" s="7">
        <v>3100</v>
      </c>
      <c r="I94" s="12">
        <v>19247213</v>
      </c>
      <c r="J94" s="6">
        <v>672</v>
      </c>
      <c r="K94" s="7">
        <f t="shared" si="1"/>
        <v>3772</v>
      </c>
      <c r="L94" s="13">
        <v>42663</v>
      </c>
      <c r="M94" s="13">
        <v>42670</v>
      </c>
    </row>
    <row r="95" spans="1:14" s="117" customFormat="1" ht="33.75" x14ac:dyDescent="0.25">
      <c r="A95" s="119" t="s">
        <v>941</v>
      </c>
      <c r="B95" s="113" t="s">
        <v>956</v>
      </c>
      <c r="C95" s="113" t="s">
        <v>24</v>
      </c>
      <c r="D95" s="113" t="s">
        <v>1076</v>
      </c>
      <c r="E95" s="113">
        <v>271600090</v>
      </c>
      <c r="F95" s="113">
        <v>271600090</v>
      </c>
      <c r="G95" s="113">
        <v>19246788</v>
      </c>
      <c r="H95" s="114">
        <v>3653</v>
      </c>
      <c r="I95" s="113">
        <v>19246788</v>
      </c>
      <c r="J95" s="115">
        <v>633</v>
      </c>
      <c r="K95" s="114">
        <f t="shared" si="1"/>
        <v>4286</v>
      </c>
      <c r="L95" s="116">
        <v>42664</v>
      </c>
      <c r="M95" s="116">
        <v>42671</v>
      </c>
      <c r="N95" s="118">
        <f>SUM(K86:K95)</f>
        <v>39721</v>
      </c>
    </row>
    <row r="96" spans="1:14" ht="22.5" x14ac:dyDescent="0.25">
      <c r="A96" s="119" t="s">
        <v>942</v>
      </c>
      <c r="B96" s="12" t="s">
        <v>164</v>
      </c>
      <c r="C96" s="12" t="s">
        <v>331</v>
      </c>
      <c r="D96" s="12" t="s">
        <v>1077</v>
      </c>
      <c r="E96" s="12">
        <v>271600091</v>
      </c>
      <c r="F96" s="12">
        <v>271600091</v>
      </c>
      <c r="G96" s="12">
        <v>19247825</v>
      </c>
      <c r="H96" s="7">
        <v>5600</v>
      </c>
      <c r="I96" s="12">
        <v>19247825</v>
      </c>
      <c r="J96" s="6">
        <v>1806</v>
      </c>
      <c r="K96" s="7">
        <f t="shared" si="1"/>
        <v>7406</v>
      </c>
      <c r="L96" s="13">
        <v>42676</v>
      </c>
      <c r="M96" s="13">
        <v>42683</v>
      </c>
    </row>
    <row r="97" spans="1:14" x14ac:dyDescent="0.25">
      <c r="A97" s="119" t="s">
        <v>114</v>
      </c>
      <c r="B97" s="12" t="s">
        <v>164</v>
      </c>
      <c r="C97" s="12" t="s">
        <v>331</v>
      </c>
      <c r="D97" s="12" t="s">
        <v>1078</v>
      </c>
      <c r="E97" s="12">
        <v>271600092</v>
      </c>
      <c r="F97" s="12">
        <v>271600092</v>
      </c>
      <c r="G97" s="12">
        <v>19247826</v>
      </c>
      <c r="H97" s="7">
        <v>2000</v>
      </c>
      <c r="I97" s="12">
        <v>19247826</v>
      </c>
      <c r="J97" s="6">
        <v>540</v>
      </c>
      <c r="K97" s="7">
        <f t="shared" si="1"/>
        <v>2540</v>
      </c>
      <c r="L97" s="13">
        <v>42676</v>
      </c>
      <c r="M97" s="13">
        <v>42683</v>
      </c>
    </row>
    <row r="98" spans="1:14" x14ac:dyDescent="0.25">
      <c r="A98" s="119" t="s">
        <v>115</v>
      </c>
      <c r="B98" s="12" t="s">
        <v>164</v>
      </c>
      <c r="C98" s="12" t="s">
        <v>331</v>
      </c>
      <c r="D98" s="12" t="s">
        <v>1079</v>
      </c>
      <c r="E98" s="12">
        <v>271600093</v>
      </c>
      <c r="F98" s="12">
        <v>271600093</v>
      </c>
      <c r="G98" s="12">
        <v>19247827</v>
      </c>
      <c r="H98" s="7">
        <v>2400</v>
      </c>
      <c r="I98" s="12">
        <v>19247827</v>
      </c>
      <c r="J98" s="6">
        <v>774</v>
      </c>
      <c r="K98" s="7">
        <f t="shared" si="1"/>
        <v>3174</v>
      </c>
      <c r="L98" s="13">
        <v>42676</v>
      </c>
      <c r="M98" s="13">
        <v>42683</v>
      </c>
    </row>
    <row r="99" spans="1:14" ht="33.75" x14ac:dyDescent="0.25">
      <c r="A99" s="119" t="s">
        <v>116</v>
      </c>
      <c r="B99" s="12" t="s">
        <v>232</v>
      </c>
      <c r="C99" s="12" t="s">
        <v>100</v>
      </c>
      <c r="D99" s="12" t="s">
        <v>1080</v>
      </c>
      <c r="E99" s="12">
        <v>271600094</v>
      </c>
      <c r="F99" s="12">
        <v>271600094</v>
      </c>
      <c r="G99" s="12">
        <v>19249509</v>
      </c>
      <c r="H99" s="7">
        <v>800</v>
      </c>
      <c r="I99" s="12">
        <v>19249509</v>
      </c>
      <c r="J99" s="6">
        <v>428</v>
      </c>
      <c r="K99" s="7">
        <f t="shared" si="1"/>
        <v>1228</v>
      </c>
      <c r="L99" s="13">
        <v>42683</v>
      </c>
      <c r="M99" s="13">
        <v>42690</v>
      </c>
    </row>
    <row r="100" spans="1:14" x14ac:dyDescent="0.25">
      <c r="A100" s="119" t="s">
        <v>117</v>
      </c>
      <c r="B100" s="12" t="s">
        <v>1082</v>
      </c>
      <c r="C100" s="12" t="s">
        <v>453</v>
      </c>
      <c r="D100" s="12" t="s">
        <v>1081</v>
      </c>
      <c r="E100" s="12">
        <v>271600095</v>
      </c>
      <c r="F100" s="12">
        <v>271600095</v>
      </c>
      <c r="G100" s="12">
        <v>19249597</v>
      </c>
      <c r="H100" s="7">
        <v>2380</v>
      </c>
      <c r="I100" s="12">
        <v>19249597</v>
      </c>
      <c r="J100" s="6">
        <v>415</v>
      </c>
      <c r="K100" s="7">
        <f t="shared" si="1"/>
        <v>2795</v>
      </c>
      <c r="L100" s="13">
        <v>42684</v>
      </c>
      <c r="M100" s="13">
        <v>43056</v>
      </c>
    </row>
    <row r="101" spans="1:14" x14ac:dyDescent="0.25">
      <c r="A101" s="119" t="s">
        <v>118</v>
      </c>
      <c r="B101" s="12" t="s">
        <v>295</v>
      </c>
      <c r="C101" s="12" t="s">
        <v>296</v>
      </c>
      <c r="D101" s="12" t="s">
        <v>1083</v>
      </c>
      <c r="E101" s="12">
        <v>271600096</v>
      </c>
      <c r="F101" s="12">
        <v>271600096</v>
      </c>
      <c r="G101" s="12">
        <v>19249686</v>
      </c>
      <c r="H101" s="7">
        <v>1800</v>
      </c>
      <c r="I101" s="12">
        <v>19249686</v>
      </c>
      <c r="J101" s="6">
        <v>1024</v>
      </c>
      <c r="K101" s="7">
        <f t="shared" si="1"/>
        <v>2824</v>
      </c>
      <c r="L101" s="13">
        <v>42685</v>
      </c>
      <c r="M101" s="13">
        <v>42692</v>
      </c>
    </row>
    <row r="102" spans="1:14" ht="22.5" x14ac:dyDescent="0.25">
      <c r="A102" s="119" t="s">
        <v>119</v>
      </c>
      <c r="B102" s="12" t="s">
        <v>1084</v>
      </c>
      <c r="C102" s="12" t="s">
        <v>167</v>
      </c>
      <c r="D102" s="12" t="s">
        <v>596</v>
      </c>
      <c r="E102" s="12">
        <v>271600097</v>
      </c>
      <c r="F102" s="12">
        <v>271600097</v>
      </c>
      <c r="G102" s="12">
        <v>19249526</v>
      </c>
      <c r="H102" s="7">
        <v>1820</v>
      </c>
      <c r="I102" s="12">
        <v>19249526</v>
      </c>
      <c r="J102" s="6">
        <v>204</v>
      </c>
      <c r="K102" s="7">
        <f t="shared" si="1"/>
        <v>2024</v>
      </c>
      <c r="L102" s="13">
        <v>42689</v>
      </c>
      <c r="M102" s="13">
        <v>42696</v>
      </c>
    </row>
    <row r="103" spans="1:14" x14ac:dyDescent="0.25">
      <c r="A103" s="119" t="s">
        <v>120</v>
      </c>
      <c r="B103" s="12" t="s">
        <v>1085</v>
      </c>
      <c r="C103" s="12" t="s">
        <v>296</v>
      </c>
      <c r="D103" s="12"/>
      <c r="E103" s="12">
        <v>271600098</v>
      </c>
      <c r="F103" s="12">
        <v>271600098</v>
      </c>
      <c r="G103" s="12">
        <v>19249528</v>
      </c>
      <c r="H103" s="7">
        <v>1000</v>
      </c>
      <c r="I103" s="12">
        <v>19249528</v>
      </c>
      <c r="J103" s="6">
        <v>236</v>
      </c>
      <c r="K103" s="7">
        <f t="shared" si="1"/>
        <v>1236</v>
      </c>
      <c r="L103" s="13">
        <v>42689</v>
      </c>
      <c r="M103" s="13">
        <v>42696</v>
      </c>
    </row>
    <row r="104" spans="1:14" ht="33.75" x14ac:dyDescent="0.25">
      <c r="A104" s="119" t="s">
        <v>127</v>
      </c>
      <c r="B104" s="12" t="s">
        <v>549</v>
      </c>
      <c r="C104" s="12" t="s">
        <v>386</v>
      </c>
      <c r="D104" s="12" t="s">
        <v>1086</v>
      </c>
      <c r="E104" s="12">
        <v>271600099</v>
      </c>
      <c r="F104" s="12">
        <v>271600099</v>
      </c>
      <c r="G104" s="12">
        <v>19249541</v>
      </c>
      <c r="H104" s="7">
        <v>2028</v>
      </c>
      <c r="I104" s="12">
        <v>19249541</v>
      </c>
      <c r="J104" s="6">
        <v>773</v>
      </c>
      <c r="K104" s="7">
        <f t="shared" si="1"/>
        <v>2801</v>
      </c>
      <c r="L104" s="13">
        <v>42691</v>
      </c>
      <c r="M104" s="13">
        <v>42698</v>
      </c>
    </row>
    <row r="105" spans="1:14" s="117" customFormat="1" ht="33.75" x14ac:dyDescent="0.25">
      <c r="A105" s="119" t="s">
        <v>128</v>
      </c>
      <c r="B105" s="113" t="s">
        <v>1087</v>
      </c>
      <c r="C105" s="113" t="s">
        <v>24</v>
      </c>
      <c r="D105" s="113" t="s">
        <v>1088</v>
      </c>
      <c r="E105" s="113">
        <v>271600100</v>
      </c>
      <c r="F105" s="113">
        <v>271600100</v>
      </c>
      <c r="G105" s="113">
        <v>19251102</v>
      </c>
      <c r="H105" s="114">
        <v>5820</v>
      </c>
      <c r="I105" s="113">
        <v>19251103</v>
      </c>
      <c r="J105" s="115">
        <v>1021</v>
      </c>
      <c r="K105" s="114">
        <f t="shared" si="1"/>
        <v>6841</v>
      </c>
      <c r="L105" s="116">
        <v>42695</v>
      </c>
      <c r="M105" s="116">
        <v>42702</v>
      </c>
      <c r="N105" s="118">
        <f>SUM(K96:K105)</f>
        <v>32869</v>
      </c>
    </row>
    <row r="106" spans="1:14" x14ac:dyDescent="0.25">
      <c r="A106" s="119" t="s">
        <v>129</v>
      </c>
      <c r="B106" s="12" t="s">
        <v>1085</v>
      </c>
      <c r="C106" s="12" t="s">
        <v>296</v>
      </c>
      <c r="D106" s="12"/>
      <c r="E106" s="12">
        <v>271600101</v>
      </c>
      <c r="F106" s="12">
        <v>271600101</v>
      </c>
      <c r="G106" s="12">
        <v>19251113</v>
      </c>
      <c r="H106" s="7">
        <v>1000</v>
      </c>
      <c r="I106" s="12">
        <v>19251114</v>
      </c>
      <c r="J106" s="6">
        <v>1220</v>
      </c>
      <c r="K106" s="7">
        <f t="shared" si="1"/>
        <v>2220</v>
      </c>
      <c r="L106" s="13">
        <v>42703</v>
      </c>
      <c r="M106" s="13">
        <v>42710</v>
      </c>
    </row>
    <row r="107" spans="1:14" x14ac:dyDescent="0.25">
      <c r="A107" s="119" t="s">
        <v>130</v>
      </c>
      <c r="B107" s="12" t="s">
        <v>795</v>
      </c>
      <c r="C107" s="12" t="s">
        <v>499</v>
      </c>
      <c r="D107" s="12" t="s">
        <v>1089</v>
      </c>
      <c r="E107" s="12">
        <v>271600102</v>
      </c>
      <c r="F107" s="12">
        <v>271600102</v>
      </c>
      <c r="G107" s="12">
        <v>19251112</v>
      </c>
      <c r="H107" s="7">
        <v>3016</v>
      </c>
      <c r="I107" s="12">
        <v>19251112</v>
      </c>
      <c r="J107" s="6">
        <v>228</v>
      </c>
      <c r="K107" s="7">
        <f t="shared" si="1"/>
        <v>3244</v>
      </c>
      <c r="L107" s="13">
        <v>42703</v>
      </c>
      <c r="M107" s="13">
        <v>42710</v>
      </c>
    </row>
    <row r="108" spans="1:14" x14ac:dyDescent="0.25">
      <c r="A108" s="119" t="s">
        <v>131</v>
      </c>
      <c r="B108" s="12" t="s">
        <v>1090</v>
      </c>
      <c r="C108" s="12" t="s">
        <v>801</v>
      </c>
      <c r="D108" s="12"/>
      <c r="E108" s="12">
        <v>271600103</v>
      </c>
      <c r="F108" s="12">
        <v>271600103</v>
      </c>
      <c r="G108" s="12">
        <v>19466922</v>
      </c>
      <c r="H108" s="7">
        <v>11500</v>
      </c>
      <c r="I108" s="12">
        <v>19466922</v>
      </c>
      <c r="J108" s="6">
        <v>1053</v>
      </c>
      <c r="K108" s="7">
        <f t="shared" si="1"/>
        <v>12553</v>
      </c>
      <c r="L108" s="13">
        <v>42716</v>
      </c>
      <c r="M108" s="13">
        <v>42723</v>
      </c>
    </row>
    <row r="109" spans="1:14" x14ac:dyDescent="0.25">
      <c r="A109" s="119" t="s">
        <v>132</v>
      </c>
      <c r="B109" s="12" t="s">
        <v>1091</v>
      </c>
      <c r="C109" s="12" t="s">
        <v>748</v>
      </c>
      <c r="D109" s="12" t="s">
        <v>1092</v>
      </c>
      <c r="E109" s="12">
        <v>271600104</v>
      </c>
      <c r="F109" s="12">
        <v>271600104</v>
      </c>
      <c r="G109" s="12">
        <v>19467860</v>
      </c>
      <c r="H109" s="7">
        <v>2620</v>
      </c>
      <c r="I109" s="12">
        <v>19467860</v>
      </c>
      <c r="J109" s="6">
        <v>419</v>
      </c>
      <c r="K109" s="7">
        <f t="shared" si="1"/>
        <v>3039</v>
      </c>
      <c r="L109" s="13">
        <v>42719</v>
      </c>
      <c r="M109" s="13">
        <v>42726</v>
      </c>
    </row>
    <row r="110" spans="1:14" ht="33.75" x14ac:dyDescent="0.25">
      <c r="A110" s="119" t="s">
        <v>133</v>
      </c>
      <c r="B110" s="12" t="s">
        <v>1093</v>
      </c>
      <c r="C110" s="12" t="s">
        <v>1094</v>
      </c>
      <c r="D110" s="12" t="s">
        <v>1095</v>
      </c>
      <c r="E110" s="12">
        <v>271600105</v>
      </c>
      <c r="F110" s="12">
        <v>271600105</v>
      </c>
      <c r="G110" s="12">
        <v>19466933</v>
      </c>
      <c r="H110" s="7">
        <v>800</v>
      </c>
      <c r="I110" s="12">
        <v>19466933</v>
      </c>
      <c r="J110" s="6">
        <v>485</v>
      </c>
      <c r="K110" s="7">
        <f t="shared" si="1"/>
        <v>1285</v>
      </c>
      <c r="L110" s="13">
        <v>42719</v>
      </c>
      <c r="M110" s="13">
        <v>42726</v>
      </c>
    </row>
    <row r="111" spans="1:14" x14ac:dyDescent="0.25">
      <c r="A111" s="119" t="s">
        <v>134</v>
      </c>
      <c r="B111" s="12" t="s">
        <v>957</v>
      </c>
      <c r="C111" s="12" t="s">
        <v>163</v>
      </c>
      <c r="D111" s="12" t="s">
        <v>1096</v>
      </c>
      <c r="E111" s="12">
        <v>271600106</v>
      </c>
      <c r="F111" s="12">
        <v>271600106</v>
      </c>
      <c r="G111" s="12">
        <v>19466943</v>
      </c>
      <c r="H111" s="7">
        <v>3200</v>
      </c>
      <c r="I111" s="12">
        <v>19466943</v>
      </c>
      <c r="J111" s="6">
        <v>695</v>
      </c>
      <c r="K111" s="7">
        <f t="shared" si="1"/>
        <v>3895</v>
      </c>
      <c r="L111" s="13">
        <v>42719</v>
      </c>
      <c r="M111" s="13">
        <v>42726</v>
      </c>
    </row>
    <row r="112" spans="1:14" x14ac:dyDescent="0.25">
      <c r="A112" s="119" t="s">
        <v>138</v>
      </c>
      <c r="B112" s="12" t="s">
        <v>1097</v>
      </c>
      <c r="C112" s="12" t="s">
        <v>984</v>
      </c>
      <c r="D112" s="12"/>
      <c r="E112" s="12">
        <v>271600107</v>
      </c>
      <c r="F112" s="12">
        <v>271600107</v>
      </c>
      <c r="G112" s="12">
        <v>19467929</v>
      </c>
      <c r="H112" s="7">
        <v>1000</v>
      </c>
      <c r="I112" s="12">
        <v>19467929</v>
      </c>
      <c r="J112" s="6">
        <v>635</v>
      </c>
      <c r="K112" s="7">
        <f t="shared" si="1"/>
        <v>1635</v>
      </c>
      <c r="L112" s="13">
        <v>42725</v>
      </c>
      <c r="M112" s="13">
        <v>42732</v>
      </c>
    </row>
    <row r="113" spans="1:14" s="117" customFormat="1" x14ac:dyDescent="0.25">
      <c r="A113" s="119" t="s">
        <v>141</v>
      </c>
      <c r="B113" s="113" t="s">
        <v>1098</v>
      </c>
      <c r="C113" s="113" t="s">
        <v>801</v>
      </c>
      <c r="D113" s="113"/>
      <c r="E113" s="113">
        <v>271600108</v>
      </c>
      <c r="F113" s="113">
        <v>271600108</v>
      </c>
      <c r="G113" s="113">
        <v>19468658</v>
      </c>
      <c r="H113" s="114">
        <v>3420</v>
      </c>
      <c r="I113" s="113">
        <v>19468658</v>
      </c>
      <c r="J113" s="115">
        <v>931</v>
      </c>
      <c r="K113" s="114">
        <f t="shared" si="1"/>
        <v>4351</v>
      </c>
      <c r="L113" s="116">
        <v>42725</v>
      </c>
      <c r="M113" s="116">
        <v>42732</v>
      </c>
      <c r="N113" s="118">
        <f>SUM(K106:K113)</f>
        <v>32222</v>
      </c>
    </row>
    <row r="114" spans="1:14" x14ac:dyDescent="0.25">
      <c r="A114" s="128" t="s">
        <v>95</v>
      </c>
      <c r="B114" s="129"/>
      <c r="C114" s="129"/>
      <c r="D114" s="129"/>
      <c r="E114" s="129"/>
      <c r="F114" s="129"/>
      <c r="G114" s="129"/>
      <c r="H114" s="129"/>
      <c r="I114" s="129"/>
      <c r="J114" s="130"/>
      <c r="K114" s="15">
        <f>SUM(K6:K113)</f>
        <v>433129</v>
      </c>
      <c r="N114" s="9"/>
    </row>
    <row r="115" spans="1:14" x14ac:dyDescent="0.25">
      <c r="N115" s="23"/>
    </row>
    <row r="116" spans="1:14" x14ac:dyDescent="0.25">
      <c r="N116" s="9">
        <f>SUM(N113,N105,N95,N85,N80,N72,N67,N59,N48,N33,N21,N13)</f>
        <v>433129</v>
      </c>
    </row>
    <row r="117" spans="1:14" x14ac:dyDescent="0.2">
      <c r="F117" s="31" t="s">
        <v>174</v>
      </c>
      <c r="G117" s="5" t="s">
        <v>177</v>
      </c>
      <c r="H117" s="5" t="s">
        <v>180</v>
      </c>
      <c r="I117" s="9">
        <f>K114*0.8</f>
        <v>346503.2</v>
      </c>
    </row>
    <row r="118" spans="1:14" x14ac:dyDescent="0.2">
      <c r="F118" s="31" t="s">
        <v>175</v>
      </c>
      <c r="G118" s="5" t="s">
        <v>178</v>
      </c>
      <c r="H118" s="5" t="s">
        <v>180</v>
      </c>
      <c r="I118" s="9">
        <f>K114*0.15</f>
        <v>64969.35</v>
      </c>
    </row>
    <row r="119" spans="1:14" ht="12" thickBot="1" x14ac:dyDescent="0.25">
      <c r="F119" s="31" t="s">
        <v>176</v>
      </c>
      <c r="G119" s="5" t="s">
        <v>179</v>
      </c>
      <c r="H119" s="5" t="s">
        <v>180</v>
      </c>
      <c r="I119" s="9">
        <f>K114*0.05</f>
        <v>21656.45</v>
      </c>
    </row>
    <row r="120" spans="1:14" ht="12" thickBot="1" x14ac:dyDescent="0.25">
      <c r="F120" s="5"/>
      <c r="G120" s="5"/>
      <c r="H120" s="32" t="s">
        <v>95</v>
      </c>
      <c r="I120" s="33">
        <f>SUM(I117:I119)</f>
        <v>433129</v>
      </c>
    </row>
  </sheetData>
  <mergeCells count="2">
    <mergeCell ref="A114:J114"/>
    <mergeCell ref="C2:F2"/>
  </mergeCells>
  <pageMargins left="0.7" right="0.7" top="0.51" bottom="0.75" header="0.3" footer="0.3"/>
  <pageSetup paperSize="300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2016-01-04T07:17:19Z</cp:lastPrinted>
  <dcterms:created xsi:type="dcterms:W3CDTF">2001-12-31T16:10:19Z</dcterms:created>
  <dcterms:modified xsi:type="dcterms:W3CDTF">2023-07-13T02:02:40Z</dcterms:modified>
</cp:coreProperties>
</file>