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al\Documents\BPA-NMH\OtherResources\Building and Occupancy Permit\"/>
    </mc:Choice>
  </mc:AlternateContent>
  <xr:revisionPtr revIDLastSave="0" documentId="13_ncr:1_{A50BB5DF-42B3-4D1F-95C6-3412B06F5B9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x" sheetId="7" r:id="rId1"/>
    <sheet name="BUILDING" sheetId="4" r:id="rId2"/>
    <sheet name="OCCUPANCY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39" i="4" l="1"/>
  <c r="N117" i="14" l="1"/>
  <c r="N116" i="14"/>
  <c r="N115" i="14" l="1"/>
  <c r="N114" i="14"/>
  <c r="N113" i="14"/>
  <c r="N112" i="14"/>
  <c r="N111" i="14" l="1"/>
  <c r="N110" i="14"/>
  <c r="Z177" i="4"/>
  <c r="N109" i="14"/>
  <c r="N108" i="14"/>
  <c r="Z175" i="4"/>
  <c r="Z176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74" i="4"/>
  <c r="Z173" i="4"/>
  <c r="Z172" i="4"/>
  <c r="Z171" i="4"/>
  <c r="Z170" i="4"/>
  <c r="Z169" i="4"/>
  <c r="N107" i="14" l="1"/>
  <c r="N106" i="14"/>
  <c r="N105" i="14"/>
  <c r="N104" i="14"/>
  <c r="N103" i="14"/>
  <c r="L102" i="14"/>
  <c r="K102" i="14"/>
  <c r="N102" i="14" s="1"/>
  <c r="N101" i="14"/>
  <c r="L101" i="14"/>
  <c r="K101" i="14"/>
  <c r="N100" i="14"/>
  <c r="L100" i="14"/>
  <c r="K100" i="14"/>
  <c r="Z168" i="4"/>
  <c r="Z167" i="4"/>
  <c r="Z165" i="4"/>
  <c r="Z166" i="4"/>
  <c r="O100" i="14" l="1"/>
  <c r="Z164" i="4"/>
  <c r="Z163" i="4"/>
  <c r="Z162" i="4"/>
  <c r="Z161" i="4"/>
  <c r="Z160" i="4"/>
  <c r="Z159" i="4"/>
  <c r="Z157" i="4"/>
  <c r="Z158" i="4"/>
  <c r="Z156" i="4"/>
  <c r="Z155" i="4"/>
  <c r="Z154" i="4"/>
  <c r="Z153" i="4"/>
  <c r="Z152" i="4"/>
  <c r="Z151" i="4"/>
  <c r="N91" i="14"/>
  <c r="N92" i="14"/>
  <c r="N93" i="14"/>
  <c r="N94" i="14"/>
  <c r="N95" i="14"/>
  <c r="N96" i="14"/>
  <c r="N97" i="14"/>
  <c r="N98" i="14"/>
  <c r="N99" i="14"/>
  <c r="K91" i="14"/>
  <c r="N90" i="14"/>
  <c r="Z115" i="4"/>
  <c r="N89" i="14"/>
  <c r="Z134" i="4" l="1"/>
  <c r="Z133" i="4" l="1"/>
  <c r="Z132" i="4"/>
  <c r="Z131" i="4"/>
  <c r="N88" i="14"/>
  <c r="Z130" i="4"/>
  <c r="Z127" i="4"/>
  <c r="Z128" i="4"/>
  <c r="Z129" i="4"/>
  <c r="Z135" i="4"/>
  <c r="Z136" i="4"/>
  <c r="Z137" i="4"/>
  <c r="Z138" i="4"/>
  <c r="Z139" i="4"/>
  <c r="Z140" i="4"/>
  <c r="Z141" i="4"/>
  <c r="Z142" i="4"/>
  <c r="Z143" i="4"/>
  <c r="Z144" i="4"/>
  <c r="Z145" i="4"/>
  <c r="Z147" i="4"/>
  <c r="Z148" i="4"/>
  <c r="Z149" i="4"/>
  <c r="Z150" i="4"/>
  <c r="Z126" i="4"/>
  <c r="L83" i="14"/>
  <c r="K83" i="14"/>
  <c r="N87" i="14"/>
  <c r="Z125" i="4"/>
  <c r="N86" i="14"/>
  <c r="Z124" i="4" l="1"/>
  <c r="Z123" i="4"/>
  <c r="N85" i="14"/>
  <c r="Z122" i="4" l="1"/>
  <c r="Z121" i="4"/>
  <c r="Z120" i="4"/>
  <c r="Z119" i="4"/>
  <c r="Z118" i="4"/>
  <c r="Z117" i="4"/>
  <c r="Z116" i="4"/>
  <c r="N81" i="14"/>
  <c r="N82" i="14"/>
  <c r="N83" i="14"/>
  <c r="N84" i="14"/>
  <c r="Z114" i="4"/>
  <c r="Z113" i="4"/>
  <c r="N80" i="14"/>
  <c r="Z112" i="4"/>
  <c r="Z111" i="4"/>
  <c r="N79" i="14"/>
  <c r="Z109" i="4"/>
  <c r="Z108" i="4"/>
  <c r="Z107" i="4"/>
  <c r="N78" i="14"/>
  <c r="Z106" i="4"/>
  <c r="L76" i="14"/>
  <c r="K76" i="14"/>
  <c r="L75" i="14"/>
  <c r="K75" i="14"/>
  <c r="N75" i="14"/>
  <c r="L74" i="14"/>
  <c r="K74" i="14"/>
  <c r="L73" i="14"/>
  <c r="K73" i="14"/>
  <c r="N73" i="14" s="1"/>
  <c r="L72" i="14"/>
  <c r="N72" i="14" s="1"/>
  <c r="K72" i="14"/>
  <c r="N76" i="14" l="1"/>
  <c r="N74" i="14"/>
  <c r="N71" i="14" l="1"/>
  <c r="L71" i="14"/>
  <c r="K71" i="14"/>
  <c r="L70" i="14" l="1"/>
  <c r="N70" i="14" s="1"/>
  <c r="K70" i="14"/>
  <c r="L69" i="14"/>
  <c r="K69" i="14"/>
  <c r="L68" i="14"/>
  <c r="K68" i="14"/>
  <c r="N68" i="14" s="1"/>
  <c r="L67" i="14"/>
  <c r="N67" i="14" s="1"/>
  <c r="K67" i="14"/>
  <c r="L66" i="14"/>
  <c r="K66" i="14"/>
  <c r="N66" i="14" s="1"/>
  <c r="Z105" i="4"/>
  <c r="N69" i="14" l="1"/>
  <c r="Z103" i="4"/>
  <c r="Z102" i="4"/>
  <c r="Z100" i="4"/>
  <c r="Z98" i="4"/>
  <c r="Z97" i="4"/>
  <c r="Z96" i="4"/>
  <c r="Z95" i="4"/>
  <c r="Z94" i="4"/>
  <c r="Z86" i="4" l="1"/>
  <c r="Z85" i="4"/>
  <c r="Z81" i="4"/>
  <c r="Q74" i="4"/>
  <c r="Z84" i="4"/>
  <c r="Z83" i="4"/>
  <c r="P82" i="4"/>
  <c r="O82" i="4"/>
  <c r="N82" i="4"/>
  <c r="L82" i="4"/>
  <c r="Z78" i="4"/>
  <c r="Z82" i="4" l="1"/>
  <c r="Z77" i="4"/>
  <c r="Z76" i="4"/>
  <c r="Z73" i="4"/>
  <c r="Z71" i="4"/>
  <c r="Z68" i="4"/>
  <c r="Z67" i="4"/>
  <c r="Z66" i="4" l="1"/>
  <c r="Z65" i="4"/>
  <c r="Z64" i="4"/>
  <c r="Z63" i="4"/>
  <c r="L48" i="14"/>
  <c r="K48" i="14"/>
  <c r="L47" i="14"/>
  <c r="K47" i="14"/>
  <c r="Z61" i="4"/>
  <c r="O60" i="4" l="1"/>
  <c r="Z60" i="4" s="1"/>
  <c r="Z59" i="4"/>
  <c r="Z58" i="4"/>
  <c r="P57" i="4"/>
  <c r="Z57" i="4" s="1"/>
  <c r="Z56" i="4"/>
  <c r="Z55" i="4"/>
  <c r="Z54" i="4"/>
  <c r="Z53" i="4"/>
  <c r="N52" i="4"/>
  <c r="Z52" i="4" s="1"/>
  <c r="Z51" i="4"/>
  <c r="Z49" i="4"/>
  <c r="Z48" i="4"/>
  <c r="Z45" i="4"/>
  <c r="Z44" i="4"/>
  <c r="Z40" i="4"/>
  <c r="Z39" i="4"/>
  <c r="Z38" i="4"/>
  <c r="Z37" i="4"/>
  <c r="Z36" i="4"/>
  <c r="Z35" i="4"/>
  <c r="Z34" i="4"/>
  <c r="Z33" i="4" l="1"/>
  <c r="Z32" i="4"/>
  <c r="Z31" i="4"/>
  <c r="Z29" i="4"/>
  <c r="Z28" i="4"/>
  <c r="Z27" i="4"/>
  <c r="Z26" i="4"/>
  <c r="Z24" i="4"/>
  <c r="Z21" i="4" l="1"/>
  <c r="Z20" i="4"/>
  <c r="Z19" i="4"/>
  <c r="Z18" i="4"/>
  <c r="Z17" i="4"/>
  <c r="P16" i="4"/>
  <c r="O16" i="4"/>
  <c r="N16" i="4"/>
  <c r="L16" i="4"/>
  <c r="Z15" i="4"/>
  <c r="Z16" i="4" l="1"/>
  <c r="Z14" i="4"/>
  <c r="Z13" i="4"/>
  <c r="Z12" i="4" l="1"/>
  <c r="Z11" i="4"/>
  <c r="Z10" i="4"/>
  <c r="Z8" i="4"/>
  <c r="Z7" i="4" l="1"/>
  <c r="Y6" i="4"/>
  <c r="Z6" i="4" s="1"/>
  <c r="Z5" i="4"/>
</calcChain>
</file>

<file path=xl/sharedStrings.xml><?xml version="1.0" encoding="utf-8"?>
<sst xmlns="http://schemas.openxmlformats.org/spreadsheetml/2006/main" count="7341" uniqueCount="3989">
  <si>
    <t>NAME  OF APPLICANT / PROPOSED BUILDING</t>
  </si>
  <si>
    <t>LOCATION OF PROJECT</t>
  </si>
  <si>
    <t>BUILDING PERMIT NUMBER</t>
  </si>
  <si>
    <t>ELECTRICAL  PERMIT NUMBER</t>
  </si>
  <si>
    <t>SANITARY  PERMIT NUMBER</t>
  </si>
  <si>
    <r>
      <t xml:space="preserve">OR. </t>
    </r>
    <r>
      <rPr>
        <sz val="11"/>
        <color theme="1"/>
        <rFont val="Calibri"/>
        <family val="2"/>
      </rPr>
      <t># / AMOUNT PAID</t>
    </r>
  </si>
  <si>
    <t>DATE PAID</t>
  </si>
  <si>
    <t xml:space="preserve">                       </t>
  </si>
  <si>
    <t>February 2, 2022</t>
  </si>
  <si>
    <t xml:space="preserve">NAME  OF APPLICANT </t>
  </si>
  <si>
    <t>OCCUPANCY PERMIT NUMBER</t>
  </si>
  <si>
    <t>ACTUAL COST</t>
  </si>
  <si>
    <t>ACTUAL DATE OF COMPLETION</t>
  </si>
  <si>
    <t>NO.</t>
  </si>
  <si>
    <t>OR. NUMBER</t>
  </si>
  <si>
    <t>TYPE OF OCCUPANCY</t>
  </si>
  <si>
    <t>LOT 4 BLK. 38  KAWAYAN COVE , BRGY. NATIPUAN</t>
  </si>
  <si>
    <t>TWO STOREY RESIDENTIAL BUILDING</t>
  </si>
  <si>
    <t>VERTICAL GATE HOLDINGS INC. / PINEDA JOSEPH NAVAL</t>
  </si>
  <si>
    <t>10/20/2022</t>
  </si>
  <si>
    <t>January 5, 2023</t>
  </si>
  <si>
    <t xml:space="preserve">DATE ISSUED OF BUILDING PERMIT </t>
  </si>
  <si>
    <t>June 23, 2020</t>
  </si>
  <si>
    <r>
      <t xml:space="preserve">OR. </t>
    </r>
    <r>
      <rPr>
        <sz val="11"/>
        <color theme="0"/>
        <rFont val="Calibri"/>
        <family val="2"/>
      </rPr>
      <t xml:space="preserve">#  </t>
    </r>
  </si>
  <si>
    <t>AMOUNT PAID OCCUPANCY</t>
  </si>
  <si>
    <t>AMOUNT PAID CFEI</t>
  </si>
  <si>
    <t>TOTAL AMOUNT PAID</t>
  </si>
  <si>
    <t>BUILDING FEE</t>
  </si>
  <si>
    <t>ELECTRICAL FEE</t>
  </si>
  <si>
    <t>MECHANICAL  FEE</t>
  </si>
  <si>
    <t>PLUMBING / SANITARY FEE</t>
  </si>
  <si>
    <t>MARIANITO G. DOMINGO JR.</t>
  </si>
  <si>
    <t>BRGY. DAYAP</t>
  </si>
  <si>
    <t>WATER STATION</t>
  </si>
  <si>
    <t>POOL</t>
  </si>
  <si>
    <t>PENALTY</t>
  </si>
  <si>
    <t>MICHAEL V. FERRER</t>
  </si>
  <si>
    <t>LOT 43, BLK. 34, PUNTA FUEGO, BALAYTIGUE</t>
  </si>
  <si>
    <t>10-28-2018</t>
  </si>
  <si>
    <t>07-29-2022</t>
  </si>
  <si>
    <t>*</t>
  </si>
  <si>
    <t>BDO NETWORK BANK INC.</t>
  </si>
  <si>
    <t>INTERIOR CONST.</t>
  </si>
  <si>
    <t xml:space="preserve"> -</t>
  </si>
  <si>
    <t>ELECTRONICS PERMIT NUMBER</t>
  </si>
  <si>
    <t>JP LAUREL ST. BARANGAY 9</t>
  </si>
  <si>
    <t>ELECTRONICS  FEE</t>
  </si>
  <si>
    <t>MECHANICAL PERMIT NUMBER</t>
  </si>
  <si>
    <t>HERMAÑEZ DANTE S.</t>
  </si>
  <si>
    <t>BARANGAY BUCANA, NASUGBU, BATANGAS</t>
  </si>
  <si>
    <t>BOARDING HOUSE</t>
  </si>
  <si>
    <t>November 29, 2022</t>
  </si>
  <si>
    <t>12-2022</t>
  </si>
  <si>
    <t>January 10, 2023</t>
  </si>
  <si>
    <t>LUMBANGAN</t>
  </si>
  <si>
    <t>BALAYTIGUE</t>
  </si>
  <si>
    <t>MICHAEL EDWARD TAN GOTIANUN</t>
  </si>
  <si>
    <t>BLK. 33 LOT 10 TERAZAS DE PUNTA FUEGO</t>
  </si>
  <si>
    <t>TWO STOREY RESIDENTIAL VACATION HOUSE</t>
  </si>
  <si>
    <t>March 28, 2021</t>
  </si>
  <si>
    <t>06/22/2022</t>
  </si>
  <si>
    <t>January 11, 2023</t>
  </si>
  <si>
    <t>LOUIE CHENG SY</t>
  </si>
  <si>
    <t>BRGY. BUCANA</t>
  </si>
  <si>
    <t>GUEST HOUSE &amp; PAVILLION</t>
  </si>
  <si>
    <t>NO. OF STOREY</t>
  </si>
  <si>
    <t>LINE &amp; GRADE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</si>
  <si>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</si>
  <si>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</si>
  <si>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</si>
  <si>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</si>
  <si>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</si>
  <si>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</si>
  <si>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</si>
  <si>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</si>
  <si>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</si>
  <si>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</si>
  <si>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</si>
  <si>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</si>
  <si>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MARIA FE M. DIMAPILIS</t>
  </si>
  <si>
    <t>MARGARITA ST. BRGY. 7</t>
  </si>
  <si>
    <t>3 UNITS APARTMENT</t>
  </si>
  <si>
    <t>APRIL 4, 2022</t>
  </si>
  <si>
    <t>January 12, 2023</t>
  </si>
  <si>
    <t>27</t>
  </si>
  <si>
    <t>28</t>
  </si>
  <si>
    <t>29</t>
  </si>
  <si>
    <t>30</t>
  </si>
  <si>
    <t>RAM F. MAMARADLO</t>
  </si>
  <si>
    <t>BRGY. LOOC</t>
  </si>
  <si>
    <t>COMMERCIAL - ICE PLANT</t>
  </si>
  <si>
    <t>AUGUST 4, 2022</t>
  </si>
  <si>
    <t>JANUARY 13, 2023</t>
  </si>
  <si>
    <t>AJUGAR BRUCE</t>
  </si>
  <si>
    <t>SITIO HABA BARANGAY PUTAT</t>
  </si>
  <si>
    <t>RESIDENTIAL BUILDING</t>
  </si>
  <si>
    <t>January 13, 2023</t>
  </si>
  <si>
    <t>SEAOIL PHILIPPINES INCORPORATED</t>
  </si>
  <si>
    <t>GASOLINE STATION</t>
  </si>
  <si>
    <t>July 21, 2022</t>
  </si>
  <si>
    <t>11-2022</t>
  </si>
  <si>
    <t>PANTALAN</t>
  </si>
  <si>
    <t>01/13/2023</t>
  </si>
  <si>
    <t>01/16/2023</t>
  </si>
  <si>
    <t>CARAIG JHUNWILL</t>
  </si>
  <si>
    <t>CATANDAAN</t>
  </si>
  <si>
    <t>MALAPAD NA BATO</t>
  </si>
  <si>
    <t>GLORIA EVANGELINE  E. &amp; PARAS EMELINE E.</t>
  </si>
  <si>
    <t>1-17-2023</t>
  </si>
  <si>
    <t>31</t>
  </si>
  <si>
    <t>32</t>
  </si>
  <si>
    <t>33</t>
  </si>
  <si>
    <t>34</t>
  </si>
  <si>
    <t>January 18, 2023</t>
  </si>
  <si>
    <t>BRGY. 3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</si>
  <si>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</si>
  <si>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</si>
  <si>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</si>
  <si>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</si>
  <si>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</si>
  <si>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</si>
  <si>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</si>
  <si>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</si>
  <si>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</si>
  <si>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</si>
  <si>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GERALD M. AJUSTO</t>
  </si>
  <si>
    <t>LOT 17, BLK. 6, SANDARI, BRGY. KAYLAWAY</t>
  </si>
  <si>
    <t>RESIDENTIAL WITH DECK</t>
  </si>
  <si>
    <t>-</t>
  </si>
  <si>
    <t>FENCING FEE</t>
  </si>
  <si>
    <t>0</t>
  </si>
  <si>
    <t>MA. CRISTINA G. FERNANDEZ</t>
  </si>
  <si>
    <t>BLK. 1 LOT 8G, TALIBEACH SUBD. BRGY. BALAYTIGUE</t>
  </si>
  <si>
    <t>3 STOREY RESIDENTIAL</t>
  </si>
  <si>
    <t>November 11, 2021</t>
  </si>
  <si>
    <t>01-2023</t>
  </si>
  <si>
    <t>45</t>
  </si>
  <si>
    <t>46</t>
  </si>
  <si>
    <t>47</t>
  </si>
  <si>
    <t>48</t>
  </si>
  <si>
    <t>49</t>
  </si>
  <si>
    <t>50</t>
  </si>
  <si>
    <t>51</t>
  </si>
  <si>
    <t>52</t>
  </si>
  <si>
    <t>MOISES AQUINO</t>
  </si>
  <si>
    <t>BRGY. CALAYO</t>
  </si>
  <si>
    <t>TRANSIENT HOUSE WITH CARETAKER ROOM</t>
  </si>
  <si>
    <t>1-20-2023</t>
  </si>
  <si>
    <t>RAINER A. ONA JR.</t>
  </si>
  <si>
    <t>BLK. 1 LOT 7, TERRAZAS DE PUNTA FUEGO, NATIPUAN</t>
  </si>
  <si>
    <t>2 STOREY RESIDENTIAL</t>
  </si>
  <si>
    <t>11-25-2022</t>
  </si>
  <si>
    <t>01-2022</t>
  </si>
  <si>
    <t>JANUARY 20, 2023</t>
  </si>
  <si>
    <t>NORBERTO L. LINGCASO JR.</t>
  </si>
  <si>
    <t>LOT 4, BRGY. BUNDUCAN</t>
  </si>
  <si>
    <t>1 STOREY RESIDENTIAL</t>
  </si>
  <si>
    <t>11-16-2022</t>
  </si>
  <si>
    <t>10-2022</t>
  </si>
  <si>
    <t>JANUARY 23, 2023</t>
  </si>
  <si>
    <t>BRGY. KAYRILAO</t>
  </si>
  <si>
    <t>GLK FARM FACILITIES</t>
  </si>
  <si>
    <t>GEROVY VINCENT L. KING / GLK FARM</t>
  </si>
  <si>
    <t>July 20, 2022</t>
  </si>
  <si>
    <t>LOVINIA K. BARCELON</t>
  </si>
  <si>
    <t>2 STOREY SIX UNITS APARTMENT</t>
  </si>
  <si>
    <t>1-23-2023</t>
  </si>
  <si>
    <t>ONOFRE BANSON / ANA ISABEL BANSON</t>
  </si>
  <si>
    <t>LOT 15, BLK. 17, TALIBEACH SUBD. BRGY. BALAYTIGUE</t>
  </si>
  <si>
    <t>TWO STOREY RESIDENCE WITH ROOF DECK</t>
  </si>
  <si>
    <t>CATHERINE BV. CORPUZ</t>
  </si>
  <si>
    <t>LOT 2, BLK. 9 PALM ESTATE SUBD. BRGY. COGUNAN</t>
  </si>
  <si>
    <t>REUBEN B. DIMAUNAHAN</t>
  </si>
  <si>
    <t>BRGY. 11</t>
  </si>
  <si>
    <t>BRGY. MUNTING INDANG</t>
  </si>
  <si>
    <t>ARLENE MAILE I. ATIENZA /  LAKAN REALTY AND DEVELOPMENT CORP.</t>
  </si>
  <si>
    <t>BRGY. B31, LOT 36, PENINSULA DE PUNTA FUEGO, BALAYTIGUE</t>
  </si>
  <si>
    <t>JANUARY 25, 2023</t>
  </si>
  <si>
    <t>GOLDENPINE REALTY AND DEVELOPMENT INC.</t>
  </si>
  <si>
    <t>BLK. 8, LOT 8,12, BLK. 9, LOT 8,28, BLK. 5, LOT 6,32,BLK. 10, L10, BLK. 12, L6, CAMIA HOMES, BRGY. LUMBANGAN</t>
  </si>
  <si>
    <t>BERNADETTE JOY C. FRANCISCO</t>
  </si>
  <si>
    <t>TANIGUE ST. BRGY. BUCANA</t>
  </si>
  <si>
    <t xml:space="preserve">3 STOREY RESIDENTIAL BUILDING </t>
  </si>
  <si>
    <t>JANUARY 2023</t>
  </si>
  <si>
    <t>BRGY. 2</t>
  </si>
  <si>
    <t>53</t>
  </si>
  <si>
    <t>54</t>
  </si>
  <si>
    <t>55</t>
  </si>
  <si>
    <t>56</t>
  </si>
  <si>
    <t>57</t>
  </si>
  <si>
    <t>58</t>
  </si>
  <si>
    <t>59</t>
  </si>
  <si>
    <t>60</t>
  </si>
  <si>
    <t>COSTA DEL HAMILO INC.</t>
  </si>
  <si>
    <t>BRGY. PAPAYA</t>
  </si>
  <si>
    <t>GENERATOR 2 UNITS</t>
  </si>
  <si>
    <t>CRISANTA T. BARAL</t>
  </si>
  <si>
    <t>APACIBLE BLVD. BRGY. BUCANA</t>
  </si>
  <si>
    <t>1  STOREY RESIDENTIAL APARTMENT</t>
  </si>
  <si>
    <t>JANUARY 24, 2023</t>
  </si>
  <si>
    <t>ARNEL F. RIEGO DE DIOS</t>
  </si>
  <si>
    <t>JANUARY 30, 2023</t>
  </si>
  <si>
    <t>LOT F, BRGY. MALAPAD NA BATO</t>
  </si>
  <si>
    <t>2 STOREY RESIDENTIAL WITH DECK</t>
  </si>
  <si>
    <t>LOT E , BRGY. MALAPAD NA BATO</t>
  </si>
  <si>
    <t>VIJAY K. CHULANI</t>
  </si>
  <si>
    <t>LOT 7, BLK. 29, PUNTA FUEGO, BALAYTIGUE</t>
  </si>
  <si>
    <t>JUN Y. PIN</t>
  </si>
  <si>
    <t>LOT 7, BLK 32, KAWAYAN COVE, NATIPUAN</t>
  </si>
  <si>
    <t>2 STOREY FOUR LEVEL</t>
  </si>
  <si>
    <t>61</t>
  </si>
  <si>
    <t>62</t>
  </si>
  <si>
    <t>63</t>
  </si>
  <si>
    <t>64</t>
  </si>
  <si>
    <t>65</t>
  </si>
  <si>
    <t>66</t>
  </si>
  <si>
    <t>ELEVATOR</t>
  </si>
  <si>
    <t>5000</t>
  </si>
  <si>
    <t>ROWELL R. ALEGRE</t>
  </si>
  <si>
    <t>BRGY. TALANGAN</t>
  </si>
  <si>
    <t>BERNARD MISENAS</t>
  </si>
  <si>
    <t>JUNE 2022</t>
  </si>
  <si>
    <t>JANUARY 31, 2023</t>
  </si>
  <si>
    <t>67</t>
  </si>
  <si>
    <t>68</t>
  </si>
  <si>
    <t>69</t>
  </si>
  <si>
    <t>70</t>
  </si>
  <si>
    <t>71</t>
  </si>
  <si>
    <t>EXEMPTED</t>
  </si>
  <si>
    <t>0.00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</si>
  <si>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</si>
  <si>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</si>
  <si>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</si>
  <si>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</si>
  <si>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</si>
  <si>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</si>
  <si>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</si>
  <si>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</si>
  <si>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</si>
  <si>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JONATHAN VILLANUEVA</t>
  </si>
  <si>
    <t>LOT 7, BLK. 3B, TERRAZAS DE PUNTA FUEGO, NATIPUAN</t>
  </si>
  <si>
    <t>JUNE 2020</t>
  </si>
  <si>
    <t>CHAVEZ JOHN KEVIN C.</t>
  </si>
  <si>
    <t>BEARIZ SUBD. R. MARTINEZ ST. BRGY. BUCANA</t>
  </si>
  <si>
    <t>RESIDENTIAL</t>
  </si>
  <si>
    <t>02-02-2023</t>
  </si>
  <si>
    <t>LEODIGARIO TOLEDO</t>
  </si>
  <si>
    <t xml:space="preserve">    - </t>
  </si>
  <si>
    <t>6 UNITS 1 STOREYCOMMERCIAL STALL</t>
  </si>
  <si>
    <t>F. CASTRO ST. BRGY. 10</t>
  </si>
  <si>
    <t>BRGY. WAWA</t>
  </si>
  <si>
    <t>February 2, 2023</t>
  </si>
  <si>
    <t>ENRIQUE SABLE</t>
  </si>
  <si>
    <t>1 STOREY 3 UNITS APARTMENT</t>
  </si>
  <si>
    <t>OCT 19, 2022</t>
  </si>
  <si>
    <t>MARY ROSE D. RAY</t>
  </si>
  <si>
    <t>BRGY. 1</t>
  </si>
  <si>
    <t>1 STOREY RESIDENTIAL HOUSE</t>
  </si>
  <si>
    <t>JULY 18, 2022</t>
  </si>
  <si>
    <t>BRGY. LUMBANGAN</t>
  </si>
  <si>
    <t>MARIVIC U. SIGUA</t>
  </si>
  <si>
    <t>J.P. LAUREL ST. BRGY. WAWA</t>
  </si>
  <si>
    <t>RENOVATION OF RESIDENTIAL BUILDING</t>
  </si>
  <si>
    <t>PANTALAN SENIOR HIGH SCHOOL</t>
  </si>
  <si>
    <t>TECHCOC WORKSHOP BUILDING/  LABORATORIES</t>
  </si>
  <si>
    <t>230100010</t>
  </si>
  <si>
    <t>230100011</t>
  </si>
  <si>
    <t>230100012</t>
  </si>
  <si>
    <t>230100013</t>
  </si>
  <si>
    <t>230100015</t>
  </si>
  <si>
    <t>230100016</t>
  </si>
  <si>
    <t>TRINA MARIE M. MAJAM</t>
  </si>
  <si>
    <t>L18, BLK. 3, YANARRA SEASIDE, BRGY. NATIPUAN</t>
  </si>
  <si>
    <t xml:space="preserve">RESIDENTIAL </t>
  </si>
  <si>
    <t>MARK GOMEZ</t>
  </si>
  <si>
    <t>F. CASTRO ST. POBLACION 3</t>
  </si>
  <si>
    <t>ARIEL JONSON / KRISTINE ANNE JONSON</t>
  </si>
  <si>
    <t>PHASE 3, BLK. 2, LOT 13, PALM ESTATE SUBD.</t>
  </si>
  <si>
    <t>February 1, 2023</t>
  </si>
  <si>
    <t>272300079</t>
  </si>
  <si>
    <t>272300080</t>
  </si>
  <si>
    <t>272300081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</si>
  <si>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</si>
  <si>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</si>
  <si>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</si>
  <si>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</si>
  <si>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</si>
  <si>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</si>
  <si>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</si>
  <si>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</si>
  <si>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</si>
  <si>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83</t>
  </si>
  <si>
    <t>93</t>
  </si>
  <si>
    <t>DANTE / MAXIMA HERMAÑEZ</t>
  </si>
  <si>
    <t>IPROVEMENT OF TWO STOREY BUILDING</t>
  </si>
  <si>
    <t>EDOTCO TOWERS INC.</t>
  </si>
  <si>
    <t>POBLACION 11</t>
  </si>
  <si>
    <t>CELLSITE TOWER</t>
  </si>
  <si>
    <t>December 19, 2022</t>
  </si>
  <si>
    <t>February 7, 2023</t>
  </si>
  <si>
    <t>MARILEX REALTY DEVT. CORP. / TESSA P. VALDES</t>
  </si>
  <si>
    <t>TALIBEACH SUBD. BRGY. BALAYTIGUE</t>
  </si>
  <si>
    <t>TWO STOREY RESIDENCE</t>
  </si>
  <si>
    <t>94</t>
  </si>
  <si>
    <t>95</t>
  </si>
  <si>
    <t>96</t>
  </si>
  <si>
    <t>97</t>
  </si>
  <si>
    <t>MICHAEL ARTHUR CARMINA</t>
  </si>
  <si>
    <t>LOT 11, BVLK. 5, TALI BEACH SUBD. BALAYTIGUE</t>
  </si>
  <si>
    <t>TWO STOREY RESIDENTIAL</t>
  </si>
  <si>
    <t>MARY JANE CARAIG</t>
  </si>
  <si>
    <t>LOT 19, BLK. 1, PALM ESTATE SUBD. LUMBANGAN</t>
  </si>
  <si>
    <t>1-6-2023</t>
  </si>
  <si>
    <t>1-9-2023</t>
  </si>
  <si>
    <t>1-11-2023</t>
  </si>
  <si>
    <t>FLORENDO M. JONATHAN</t>
  </si>
  <si>
    <t>TWO STOREY RESIDENTIAL WITH POOL</t>
  </si>
  <si>
    <t>LOT 46, BLK. 2A, TERRAZAS DE PUNTA FUEGO, BRGY. NATIPUAN</t>
  </si>
  <si>
    <t>LAYOLA RYAN ADRIAN DIAZ</t>
  </si>
  <si>
    <t>98</t>
  </si>
  <si>
    <t>99</t>
  </si>
  <si>
    <t>LEANDRO INDON A. JR.</t>
  </si>
  <si>
    <t>L6, BLK. 2, VILLA SAMANIEGO, WAWA</t>
  </si>
  <si>
    <t>GLOBE TELECOM INC.</t>
  </si>
  <si>
    <t>JANUS A. VILLALUNA</t>
  </si>
  <si>
    <t>SINGLE STOREY 6 UNITS APARTMENT</t>
  </si>
  <si>
    <t>ANGELICO B. ILAO</t>
  </si>
  <si>
    <t>LOT 6, BLK. 4, PALM ESTATE SUBD. COGUNAN</t>
  </si>
  <si>
    <t>BRGY. AGA</t>
  </si>
  <si>
    <t>104</t>
  </si>
  <si>
    <t>105</t>
  </si>
  <si>
    <t>106</t>
  </si>
  <si>
    <t>107</t>
  </si>
  <si>
    <t>108</t>
  </si>
  <si>
    <t>109</t>
  </si>
  <si>
    <t>110</t>
  </si>
  <si>
    <t>GLORIA MARAVILLA LUGARES</t>
  </si>
  <si>
    <t>L16, BLK. 31, BRGY. TALANGAN</t>
  </si>
  <si>
    <t>RENOVATION OF ONE STOREY RESIDENCE</t>
  </si>
  <si>
    <t>SILVESTRAQ U. ENRIQUEZ</t>
  </si>
  <si>
    <t>TWO STOREY RESIDENTIAL COMMERCIAL BUILDING</t>
  </si>
  <si>
    <t>111</t>
  </si>
  <si>
    <t>112</t>
  </si>
  <si>
    <t>113</t>
  </si>
  <si>
    <t>JUAN NOILASCO III</t>
  </si>
  <si>
    <t>HORSE STABLE</t>
  </si>
  <si>
    <t>JAIME LIZA B. GARCIA</t>
  </si>
  <si>
    <t>L1,B3, PENINSULA DE PUNTA FUEGO, BALAYTIGUE</t>
  </si>
  <si>
    <t>THREE STOREY RESIDENTIAL</t>
  </si>
  <si>
    <t>February 13,2023</t>
  </si>
  <si>
    <t>BRGY. 12</t>
  </si>
  <si>
    <t>RONALYN R. PACIA</t>
  </si>
  <si>
    <t>BRGY. CATANDAAN</t>
  </si>
  <si>
    <t>1 STOREY RESIDENTIAL BUILDING</t>
  </si>
  <si>
    <t>MADELINE R. DELA CUESTA</t>
  </si>
  <si>
    <t>BRGY. UTOD</t>
  </si>
  <si>
    <t>NIPAM HUT, GAZEBO, COMFORT ROOM</t>
  </si>
  <si>
    <t>FREDERICK CHUA CHING</t>
  </si>
  <si>
    <t>LOT 34, BLK. 38, TERRAZAS DE PUNTA FUEGO</t>
  </si>
  <si>
    <t>2 STOREY W/ LOWER GROUND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</si>
  <si>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</si>
  <si>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</si>
  <si>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</si>
  <si>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</si>
  <si>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</si>
  <si>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</si>
  <si>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</si>
  <si>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</si>
  <si>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</si>
  <si>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</si>
  <si>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LOCAL GOVERNMENT OF MAUGAT</t>
  </si>
  <si>
    <t>BRGY. MAUGAT</t>
  </si>
  <si>
    <t>COVERED COURT</t>
  </si>
  <si>
    <t>MARY LADY LOU FAMOSO</t>
  </si>
  <si>
    <t>L10, BLK. 5, BRGY. BILARAN</t>
  </si>
  <si>
    <t>RESIDENTIAL HOUSE</t>
  </si>
  <si>
    <t>HAGIE VILLAHERMOSA</t>
  </si>
  <si>
    <t>BRGY. MALAPAD NA BATO</t>
  </si>
  <si>
    <t>JESSIEPHER R. CASTILLO</t>
  </si>
  <si>
    <t>RAMOS SUBD. BRGY. 3</t>
  </si>
  <si>
    <t>1 STOREY DUPLEX</t>
  </si>
  <si>
    <t>FEB. 2023</t>
  </si>
  <si>
    <t>FEB. 15, 2023</t>
  </si>
  <si>
    <t>REGINA PAZ C. LICAUCO</t>
  </si>
  <si>
    <t>SITIO AMPAY, BRGY. NATIPUAN</t>
  </si>
  <si>
    <t>THREE STOREY RESIDENTIAL BUILDING</t>
  </si>
  <si>
    <t>ERLINDA R. FALCIS</t>
  </si>
  <si>
    <t>MIRALLES SUBD. BRGY. WAWA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</si>
  <si>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</si>
  <si>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</si>
  <si>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</si>
  <si>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</si>
  <si>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</si>
  <si>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</si>
  <si>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</si>
  <si>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</si>
  <si>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</si>
  <si>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</si>
  <si>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</si>
  <si>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</si>
  <si>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</si>
  <si>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</si>
  <si>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</si>
  <si>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</si>
  <si>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</si>
  <si>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</si>
  <si>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JUDY T. LIM</t>
  </si>
  <si>
    <t>LOT 26, BLK. 13, PUNTA FUEGO, BALAYTIGUE</t>
  </si>
  <si>
    <t>TWO STOREY WITH LOWER GROUND</t>
  </si>
  <si>
    <t>IMELDA S. ARAI</t>
  </si>
  <si>
    <t>BRGY. BALAYTIGUE</t>
  </si>
  <si>
    <t>1 STOREY WITH BASEMENT</t>
  </si>
  <si>
    <t>SEPTEMBER  2022</t>
  </si>
  <si>
    <t>2-17-2023</t>
  </si>
  <si>
    <t>CARMINA D. DELA CUESTA</t>
  </si>
  <si>
    <t>ELPASO BRGY. LUMBANGAN</t>
  </si>
  <si>
    <t>SINGLE STOREY RESIDENCE</t>
  </si>
  <si>
    <t>KENNETH ROMERO BALIGNASAY</t>
  </si>
  <si>
    <t>LOT 13, BLK. 5, BRGY. COGUNAN</t>
  </si>
  <si>
    <t>2 STOREY RESIDENTIAL HOUSE</t>
  </si>
  <si>
    <t>AUG. 16, 2022</t>
  </si>
  <si>
    <t>142</t>
  </si>
  <si>
    <t>143</t>
  </si>
  <si>
    <t>144</t>
  </si>
  <si>
    <t>145</t>
  </si>
  <si>
    <t>146</t>
  </si>
  <si>
    <t>147</t>
  </si>
  <si>
    <t>148</t>
  </si>
  <si>
    <t>150</t>
  </si>
  <si>
    <t>151</t>
  </si>
  <si>
    <t>ROSITA LIM CALINAWAN</t>
  </si>
  <si>
    <t>BLK. 3, LOTY 23, BRGY. COGUNAN, PALM ESTATE</t>
  </si>
  <si>
    <t>OCT. 2022</t>
  </si>
  <si>
    <t xml:space="preserve">                  </t>
  </si>
  <si>
    <t>GLENN D. LAGCAO</t>
  </si>
  <si>
    <t>L12, BLK. 16, TERRAZAS DE PUNTA FUEGO, NATIPUAN</t>
  </si>
  <si>
    <t>3 STOREY RESIDENTIAL WITH POOL</t>
  </si>
  <si>
    <t>JAN. 2023</t>
  </si>
  <si>
    <t>2-21-2023</t>
  </si>
  <si>
    <t>BRGY. 10</t>
  </si>
  <si>
    <t>BRGY. KAYRILAW</t>
  </si>
  <si>
    <t>BRGY. BUTUCAN</t>
  </si>
  <si>
    <t>REMEDIOS MALINAY</t>
  </si>
  <si>
    <t>RESIDENTIAL APARTMENT</t>
  </si>
  <si>
    <t>BRGY. PANTALAN</t>
  </si>
  <si>
    <t>CANYON COVE, BRGY. WAWA</t>
  </si>
  <si>
    <t>THREE LEGGED SELF SUPPORTING TOWER</t>
  </si>
  <si>
    <t>DEC. 2022</t>
  </si>
  <si>
    <t>2-22-2023</t>
  </si>
  <si>
    <t>JHON CHRISTIAN / JOHN CHRISTOPHER B. OAB</t>
  </si>
  <si>
    <t>GLORIA L. DE LEON</t>
  </si>
  <si>
    <t>L6, BLK. 15, BRGY. NATIPUAN, TERRAZAS DE PUNTA FUEGO</t>
  </si>
  <si>
    <t>152</t>
  </si>
  <si>
    <t>153</t>
  </si>
  <si>
    <t>154</t>
  </si>
  <si>
    <t>155</t>
  </si>
  <si>
    <t>156</t>
  </si>
  <si>
    <t>157</t>
  </si>
  <si>
    <t>158</t>
  </si>
  <si>
    <t>159</t>
  </si>
  <si>
    <t>AVELINA M. VILLAVIRAY</t>
  </si>
  <si>
    <t>81</t>
  </si>
  <si>
    <t>82</t>
  </si>
  <si>
    <t>100</t>
  </si>
  <si>
    <t>101</t>
  </si>
  <si>
    <t>102</t>
  </si>
  <si>
    <t>103</t>
  </si>
  <si>
    <t>CHRISTOPHER LIMBOC</t>
  </si>
  <si>
    <t>WATER REFILLING STATION</t>
  </si>
  <si>
    <t>2-27-2023</t>
  </si>
  <si>
    <t>JANUS VILLALUNA</t>
  </si>
  <si>
    <t>ALFAMART TRADING PHILS. INC. / ALFAMETRO MARKETING INC.</t>
  </si>
  <si>
    <t>COMMERCIAL</t>
  </si>
  <si>
    <t>2-28-2023</t>
  </si>
  <si>
    <t>MARTINEZ ST. ,BRGY. BUCANA</t>
  </si>
  <si>
    <t>EXISTING</t>
  </si>
  <si>
    <t>BRGY. TUMALIM</t>
  </si>
  <si>
    <t>RYAN ADRIAN D. LAYOLA</t>
  </si>
  <si>
    <t>BRGY. BILARAN</t>
  </si>
  <si>
    <t>BRGY. KAYLAWAY</t>
  </si>
  <si>
    <t>160</t>
  </si>
  <si>
    <t>161</t>
  </si>
  <si>
    <t>162</t>
  </si>
  <si>
    <t>163</t>
  </si>
  <si>
    <t>164</t>
  </si>
  <si>
    <t>165</t>
  </si>
  <si>
    <t>166</t>
  </si>
  <si>
    <t>168</t>
  </si>
  <si>
    <t>169</t>
  </si>
  <si>
    <t>170</t>
  </si>
  <si>
    <t>171</t>
  </si>
  <si>
    <t>172</t>
  </si>
  <si>
    <t>173</t>
  </si>
  <si>
    <t>174</t>
  </si>
  <si>
    <t>175</t>
  </si>
  <si>
    <t>BRGY. NATIPUAN</t>
  </si>
  <si>
    <t>STA LUCIA LAND INC. / YANARRA SEASIDE RESIDENCE</t>
  </si>
  <si>
    <t>ACCESSORIES / WATER PUMP, STAFF HOUSE, EE ROOM</t>
  </si>
  <si>
    <t>JOHN PAUL ARELLANO ALVAREZ</t>
  </si>
  <si>
    <t>L1,B35, PANTALAN</t>
  </si>
  <si>
    <t>JUANITO A. VILLANUEVA</t>
  </si>
  <si>
    <t>2 STOREY  &amp; 3RD FLOOR</t>
  </si>
  <si>
    <t>MERCIDITA HILARIO</t>
  </si>
  <si>
    <t>RESIDENTIAL - TRANSIENT HOUSE</t>
  </si>
  <si>
    <t>OLIVER RAMOS</t>
  </si>
  <si>
    <t>COSTA DEL HAMILO INC. - HIDDEN LAKE PHASE I</t>
  </si>
  <si>
    <t>JOHN NIÑO A. BARCELON</t>
  </si>
  <si>
    <t>APR. 2022</t>
  </si>
  <si>
    <t>3-6-2023</t>
  </si>
  <si>
    <t>B5, L23,B9,L27,33,B6,L14,15,16, CAMIA HOMES, BRGY. LUMBANGAN</t>
  </si>
  <si>
    <t>845,135.14 /UNIT</t>
  </si>
  <si>
    <t>600/UNIT</t>
  </si>
  <si>
    <t>151.00 / UNIT</t>
  </si>
  <si>
    <t>2 STOREY RESIDENTIAL / 6 UNITS</t>
  </si>
  <si>
    <t>B4,L33, CAMIA HOMES, BRGY. LUMBANGAN</t>
  </si>
  <si>
    <t>RENZ MERVIN A. SALAC</t>
  </si>
  <si>
    <t>L19, B 28, ROXACO SUBD. BRGY. PANTALAN</t>
  </si>
  <si>
    <t>3-7-2023</t>
  </si>
  <si>
    <t>MA. VIOLETA C. BUCK / LAWRENCE MICHAEL BUCK</t>
  </si>
  <si>
    <t>B13, LOT 9, KAWAYAN COVE, NATIUAN</t>
  </si>
  <si>
    <t>MARCH 2023</t>
  </si>
  <si>
    <t>3-8-2023</t>
  </si>
  <si>
    <t>BRGY. PUTAT</t>
  </si>
  <si>
    <t>BRGY. REPARO</t>
  </si>
  <si>
    <t>MAQUILING HARDWARE LUMBER &amp; CONSTRUCTION SUPPLY</t>
  </si>
  <si>
    <t>COMMERCIAL / DEPOT</t>
  </si>
  <si>
    <t>MELISSA ANGELA L. HENSON</t>
  </si>
  <si>
    <t>LOT 9, BLK.41, KAWAYAN COVE, NATIPUAN</t>
  </si>
  <si>
    <t>HERNANDO B. SIGNO / VHERMOSA BRIGHT CORP.</t>
  </si>
  <si>
    <t>SALES OFFICE / STAFF HOUSE</t>
  </si>
  <si>
    <t>BRGY. 7</t>
  </si>
  <si>
    <t>YNES NATAHANIEL LAMPINES</t>
  </si>
  <si>
    <t>COMMERCIAL / FITNESS CENTER</t>
  </si>
  <si>
    <t>3 STOREY APARTMENT</t>
  </si>
  <si>
    <t>140600074 / 230300049</t>
  </si>
  <si>
    <t>6-24-2014 / 3-1-2023</t>
  </si>
  <si>
    <t>3-10-2023</t>
  </si>
  <si>
    <t>RESIDENTIAL 2 STOREY</t>
  </si>
  <si>
    <t>B8, L34, CAMIA HOMES, BRGY. LUMBANGAN</t>
  </si>
  <si>
    <t>B9, L 14, CAMIA HOMES, BRGY. LUMBANGAN</t>
  </si>
  <si>
    <t>NOVEMBER 2022</t>
  </si>
  <si>
    <t>JUNWILL S. CARAIG</t>
  </si>
  <si>
    <t>AIMI V. BAN</t>
  </si>
  <si>
    <t>RESIDENTIAL W/ DECK</t>
  </si>
  <si>
    <t>SEA FOREST CORPORATION</t>
  </si>
  <si>
    <t>JP LAUREL ST. BRGY. 12</t>
  </si>
  <si>
    <t>2-23-2023</t>
  </si>
  <si>
    <t>3-14-2023</t>
  </si>
  <si>
    <t>RAPHAEL T. JUAN</t>
  </si>
  <si>
    <t>L15, B12, PENINSULA DE PUNTA FUEGO, BALAYTIGUE</t>
  </si>
  <si>
    <t>2 STOREY W/ BASEMENT AND ROOFDECK</t>
  </si>
  <si>
    <t>ALEJANDRO B. BELTRAN</t>
  </si>
  <si>
    <t>MICHAEL LAMBERT A. PERNIA</t>
  </si>
  <si>
    <t>**</t>
  </si>
  <si>
    <t>ALBERTO C. ILAO SR.</t>
  </si>
  <si>
    <t>BEARIS SUBD. BRGY. BUCANA</t>
  </si>
  <si>
    <t>2-2023</t>
  </si>
  <si>
    <t>TORREDES</t>
  </si>
  <si>
    <t>3-5-2023</t>
  </si>
  <si>
    <t>MILONIL DEVELPOMENT CORPORATION</t>
  </si>
  <si>
    <t>L2, BLK. 26, PENINSULA DE PUNTA FUEGO, BALAYTIGUE</t>
  </si>
  <si>
    <t>4 STOREY RESIDENTIAL</t>
  </si>
  <si>
    <t>JANUARY 2021</t>
  </si>
  <si>
    <t>3-16-2023</t>
  </si>
  <si>
    <t>LILIA F. CRUZ</t>
  </si>
  <si>
    <t>L36, BLK. 1, TALIBEACH SUBD. BALAYTIGUE</t>
  </si>
  <si>
    <t>1 STOREY RESIDENCE</t>
  </si>
  <si>
    <t xml:space="preserve">APRIL BUEN </t>
  </si>
  <si>
    <t>WALTERMART BRGY. LUMBANGAN</t>
  </si>
  <si>
    <t>1 STOREY</t>
  </si>
  <si>
    <t>STA LUCIA LAND INC. /EXEQUIEL D. ROBLES</t>
  </si>
  <si>
    <t>PASSENGER ELEVATOR / 2 UNITS/ 800 KGS</t>
  </si>
  <si>
    <t>PEAK TOWER I /NASA COSTA BRGY. NATIPUAN</t>
  </si>
  <si>
    <t>PEAK TOWER II /NASA COSTA BRGY. NATIPUAN</t>
  </si>
  <si>
    <t>VICTOR EMMANUEL C. CARLOS</t>
  </si>
  <si>
    <t>L10, BLK. 1, OCEAN HILLS CANYON COVE, BRGY. WAWA</t>
  </si>
  <si>
    <t>2 STOREY RESIDENCE W/ LOWER GROUND AND BASEMENT</t>
  </si>
  <si>
    <t>ELENA M. DIOLANTO</t>
  </si>
  <si>
    <t>YANARRA SEA SIDE SUBD. BRGY. NATPUAN</t>
  </si>
  <si>
    <t>POOL AND PAVILLION WITH PARKING</t>
  </si>
  <si>
    <t>RAINER ONA JR.</t>
  </si>
  <si>
    <t>1 UNIT POULTRY</t>
  </si>
  <si>
    <t>ELIZABETH O. DEE</t>
  </si>
  <si>
    <t>L6, BLK. 6, TERRAZAS DE PUNTA FUEGO</t>
  </si>
  <si>
    <t>JOCELYN V. RAMOS</t>
  </si>
  <si>
    <t>NATIONAL GRID CORPORATION OF THE PHILIPPINES / REP. RICHARD P. AMUNDO</t>
  </si>
  <si>
    <t>BRGY. KAYRILAW, AGA, BANILAD</t>
  </si>
  <si>
    <t>TRANSDMISSION LINE 500KVA</t>
  </si>
  <si>
    <t>EXCAVATION</t>
  </si>
  <si>
    <t>ANIANA G. DERAIN</t>
  </si>
  <si>
    <t xml:space="preserve">TRANSIENT HOUSE </t>
  </si>
  <si>
    <t>ARDEN C. BADONGON</t>
  </si>
  <si>
    <t>BUNGALOW HOUSE</t>
  </si>
  <si>
    <t>JOHN T. CAPULONG</t>
  </si>
  <si>
    <t>SAN AGUSTIN ST. BRGY. 4</t>
  </si>
  <si>
    <t xml:space="preserve">BUNGALOW RESIDENTIAL </t>
  </si>
  <si>
    <t>3-24-2023</t>
  </si>
  <si>
    <t>PATRICIO VILLACIETE JR.</t>
  </si>
  <si>
    <t>BRGY. 5</t>
  </si>
  <si>
    <t>APARTMENT / COMMERCIAL</t>
  </si>
  <si>
    <t>3-2023</t>
  </si>
  <si>
    <t>3-23-2023</t>
  </si>
  <si>
    <t>LEXLY A. DE JESUS</t>
  </si>
  <si>
    <t>67B</t>
  </si>
  <si>
    <t>BLK.10, LOT 11,12,9,31,41,42, BLK. 4, LOT 18, BLK. 12, LOT 14, CAMIA HOMES</t>
  </si>
  <si>
    <t>CLAUDIA GABRIELLA R. SQUILLANTINI</t>
  </si>
  <si>
    <t>L2, BLK. 12, PENINSULA DE PUNTA FUEGO, BRGY. BALAYTIGUE</t>
  </si>
  <si>
    <t>WM HAPPY FOODS, INC / KFC NASUGBU</t>
  </si>
  <si>
    <t>3-28-2023</t>
  </si>
  <si>
    <t>GERARDO A. BORROMEO</t>
  </si>
  <si>
    <t xml:space="preserve">B1,L13, KAWAYAN COVE, NATIPUAN </t>
  </si>
  <si>
    <t>ANA MELISSA CABUNGCAL</t>
  </si>
  <si>
    <t>L16, BLK. 42, TERRAZAS DE PUNTA FUEGO, BRGY. NATIPUAN</t>
  </si>
  <si>
    <t xml:space="preserve">2 STOREY RESIDENTIAL WITH BASEMENT </t>
  </si>
  <si>
    <t>3-30-2023</t>
  </si>
  <si>
    <t>NORYVEL D. GABRIEL</t>
  </si>
  <si>
    <t>LOT 37, BLK. 5, KAYLAWAY</t>
  </si>
  <si>
    <t>230300067B</t>
  </si>
  <si>
    <t>230300068</t>
  </si>
  <si>
    <t>230300069</t>
  </si>
  <si>
    <t>230300070</t>
  </si>
  <si>
    <t>230300071</t>
  </si>
  <si>
    <t>230300072</t>
  </si>
  <si>
    <t>230300073</t>
  </si>
  <si>
    <t>230300074</t>
  </si>
  <si>
    <t>230300067</t>
  </si>
  <si>
    <t>230300064</t>
  </si>
  <si>
    <t>230300065</t>
  </si>
  <si>
    <t>230300066</t>
  </si>
  <si>
    <t>71B</t>
  </si>
  <si>
    <t>JULIETA I. TITO</t>
  </si>
  <si>
    <t>230300071B</t>
  </si>
  <si>
    <t>272300274B</t>
  </si>
  <si>
    <t>272300068B</t>
  </si>
  <si>
    <t>ELIAZAR DEL ROSARIO</t>
  </si>
  <si>
    <t>230400075</t>
  </si>
  <si>
    <t>230400087</t>
  </si>
  <si>
    <t>230400076</t>
  </si>
  <si>
    <t>230400077</t>
  </si>
  <si>
    <t>230400078</t>
  </si>
  <si>
    <t>230400079</t>
  </si>
  <si>
    <t>230400080</t>
  </si>
  <si>
    <t>230400081</t>
  </si>
  <si>
    <t>230400082</t>
  </si>
  <si>
    <t>230400083</t>
  </si>
  <si>
    <t>230400084</t>
  </si>
  <si>
    <t>230400085</t>
  </si>
  <si>
    <t>230400086</t>
  </si>
  <si>
    <t>FREDERICK E. DE BELEN</t>
  </si>
  <si>
    <t>BLK. 5, LOT 36, PALM ESTATE SUBD., COGUNAN</t>
  </si>
  <si>
    <t>KAYLAWAY NATIONAL HIGHSCHOOL</t>
  </si>
  <si>
    <t>INSTITUTIONAL</t>
  </si>
  <si>
    <t>ODETTE T. CHIONGBIAN</t>
  </si>
  <si>
    <t>BLKI. 9B, LOT 6, PENINSULA DE PUNTA FUEGO, BRGY. BALAYTIGUE</t>
  </si>
  <si>
    <t>2 STOREY RESIDENTIAL HOUSE WITH POOL</t>
  </si>
  <si>
    <t>APRIL VERGARA BUEN / FAIAN GOLD</t>
  </si>
  <si>
    <t>WALTERMART, BRGY. LUMBANGAN</t>
  </si>
  <si>
    <t>4-4-2023</t>
  </si>
  <si>
    <t>MARVIN G. VILLAVIRAY</t>
  </si>
  <si>
    <t>32538552 /     3-24-2023</t>
  </si>
  <si>
    <t>CENTURY PHIRST CORPORATION ( CHARLES 70)</t>
  </si>
  <si>
    <t>32538553 /     3-24-2023</t>
  </si>
  <si>
    <t>B24, LOT 2, BATULAO, BRGY. KAYLAWAY</t>
  </si>
  <si>
    <t>CENTURY PHIRST CORPORATION ( CHARLES 70 EXPANDED)</t>
  </si>
  <si>
    <t>B24, LOT 3, BATULAO, BRGY. KAYLAWAY</t>
  </si>
  <si>
    <t>B24, LOT 4, BATULAO, BRGY. KAYLAWAY</t>
  </si>
  <si>
    <t>CENTURY PHIRST CORPORATION ( CHRISTIE 90)</t>
  </si>
  <si>
    <t>32538554 /     3-24-2023</t>
  </si>
  <si>
    <t>B24, LOT 1, BATULAO, BRGY. KAYLAWAY</t>
  </si>
  <si>
    <t>CENTURY PHIRST CORPORATION ( CARTLAND 54)</t>
  </si>
  <si>
    <t>32538555 /     3-24-2023</t>
  </si>
  <si>
    <t>CENTURY PHIRST CORPORATION ( CORIN 105)</t>
  </si>
  <si>
    <t>B24, LOT 5, BATULAO, BRGY. KAYLAWAY</t>
  </si>
  <si>
    <t>AMPAY COVE, BRGY. NATIPUAN</t>
  </si>
  <si>
    <t>4-2023</t>
  </si>
  <si>
    <t>4-12-2023</t>
  </si>
  <si>
    <t>GLOBE TELECOM, INC.</t>
  </si>
  <si>
    <t>ALELI PACAMPARA</t>
  </si>
  <si>
    <t>lot 2, blk. 10, roxaco subd.</t>
  </si>
  <si>
    <t>ALEJANDRO B. UMANDAL</t>
  </si>
  <si>
    <t>4-13-2023</t>
  </si>
  <si>
    <t>DALI EVERYDAY GROCERY / GIAN FEDELINO</t>
  </si>
  <si>
    <t>560.00</t>
  </si>
  <si>
    <t>SIGN FEES</t>
  </si>
  <si>
    <t>SIGN PERMIT NO.</t>
  </si>
  <si>
    <t>MA. JUNE ROSS A. AGUAS</t>
  </si>
  <si>
    <t>CYNTHIA C. FURUTA</t>
  </si>
  <si>
    <t>ISRAEL / JANETTE EBREO</t>
  </si>
  <si>
    <t>RESIDDENTIAL</t>
  </si>
  <si>
    <t>32542185/  4-14-2023</t>
  </si>
  <si>
    <t xml:space="preserve">BRGY. 9 </t>
  </si>
  <si>
    <t>4-18-2023</t>
  </si>
  <si>
    <t>MARIO U. DACAY</t>
  </si>
  <si>
    <t>BLK. 38, LOT 5, KAWAYAN COVE, NATIPUAN</t>
  </si>
  <si>
    <t>BATANGAS STATE UNIVERSITY ARASOF - NASUGBU</t>
  </si>
  <si>
    <t>VICTOR ASIDILIO</t>
  </si>
  <si>
    <t>KAINAN SA DALAMPASIGAN</t>
  </si>
  <si>
    <t>ARMANDO BOTONES</t>
  </si>
  <si>
    <t>4-25-2023</t>
  </si>
  <si>
    <t>ELEANOR G. VASQUEZ</t>
  </si>
  <si>
    <t>4-26-2023</t>
  </si>
  <si>
    <t>PAOLO PUYAT</t>
  </si>
  <si>
    <t>SANDARI BATULAO, KAYLAWAY</t>
  </si>
  <si>
    <t>JENNELYN B. MARCELLANA</t>
  </si>
  <si>
    <t>R. VASQUEZ ST. BRGY. 2</t>
  </si>
  <si>
    <t>32544033 / 4-24-2023</t>
  </si>
  <si>
    <t>B 14, L5,6,7,8,9,10 B14, L31,32,33,34,35,36 B8, L9,10,12,14,16,18 B10 L3,11,13,15,17,18 B10,L10,12,14,16,18,20, BATULAO, KAYLAWAY, NASUGBU, BATANGAS</t>
  </si>
  <si>
    <t>END UNIT 302,449.21 INNER UNIT 278,256.44</t>
  </si>
  <si>
    <t>PHIRST PARK HOMES INC. / CALISTA TOWN HOMES CLUSTER OF 6            ( 30 UNITS)</t>
  </si>
  <si>
    <t>4-45-2023</t>
  </si>
  <si>
    <t>32544475</t>
  </si>
  <si>
    <t>32544476</t>
  </si>
  <si>
    <t>32544477</t>
  </si>
  <si>
    <t>32544478</t>
  </si>
  <si>
    <t>32544479</t>
  </si>
  <si>
    <t>32544480</t>
  </si>
  <si>
    <t>32544481</t>
  </si>
  <si>
    <t>32544482</t>
  </si>
  <si>
    <t>32544483</t>
  </si>
  <si>
    <t>32544484</t>
  </si>
  <si>
    <t>32544485</t>
  </si>
  <si>
    <t>B19, L 1,2, BATULAO BRGY. KAYLAWAY, NASUGBU, BATANGAS</t>
  </si>
  <si>
    <t>PHIRST PARK HOMES INC. / CALISTA TOWN HOMES CLUSTER OF 2           (  2 UNITS)</t>
  </si>
  <si>
    <t>PHIRST PARK HOMES INC. / CALISTA TOWN HOMES CLUSTER OF 8           (  80 UNITS)</t>
  </si>
  <si>
    <t>B9, L 41,43,45,47,49,51,53,55 B10 L43,45,47,49,51,53,55,57 B10 L42,44,46,48,50,52,54,56 B14, L15,16,17,18,19,20,21,22 B14 L23,24,25,26,27,28,29,30 B19, L7,8,9,10,11,12,13,14 B32 L13,14,15,16,17,18,19,20 B36 L1,3,5,7,9,11,13,15 B37 L17,19,21,23,25,27,29,31 B38 L2,4,6,8,9,10,12,14  BATULAO BRGY. KAYLAWAY,</t>
  </si>
  <si>
    <t>4-25-2024</t>
  </si>
  <si>
    <t>4-25-2025</t>
  </si>
  <si>
    <t>4-25-2026</t>
  </si>
  <si>
    <t>PHIRST PARK HOMES INC. / MODEL UNNA SINGLE ATTACHED (3 UNITS)</t>
  </si>
  <si>
    <t>B11,L1,25,26 BATULAO BRGY. KAYLAWAY,</t>
  </si>
  <si>
    <t>272300065</t>
  </si>
  <si>
    <t>272300066</t>
  </si>
  <si>
    <t>272300067</t>
  </si>
  <si>
    <t>272300068</t>
  </si>
  <si>
    <t>272300069</t>
  </si>
  <si>
    <t>272300070</t>
  </si>
  <si>
    <t>272300071</t>
  </si>
  <si>
    <t>272300072</t>
  </si>
  <si>
    <t>272300073</t>
  </si>
  <si>
    <t>272300074</t>
  </si>
  <si>
    <t>272300075</t>
  </si>
  <si>
    <t>272300077</t>
  </si>
  <si>
    <t>272300078</t>
  </si>
  <si>
    <t>PHIRST PARK HOMES INC. / CALISTA TOWN HOMES CLUSTER OF 6           (  6 UNITS)</t>
  </si>
  <si>
    <t>B 15, LOT 11,13,15,17,19,20 BATULAO BRGY. KAYLAWAY,</t>
  </si>
  <si>
    <t>PHIRST PARK HOMES INC. / CALISTA TOWN HOMES CLUSTER OF 8           (  32 UNITS)</t>
  </si>
  <si>
    <t>B37,L 1,3,5,7,9,11,13,15 B33, L33,34,35,36,37,38,39,40 B37, L18,20,22,24,26,28,30,32, B9, L40,42,46,48,50,52,54, BATULAO BRGY. KAYLAWAY,</t>
  </si>
  <si>
    <t>PHIRST PARK HOMES INC. / CALISTA TOWN HOMES CLUSTER OF 10           (  20 UNITS)</t>
  </si>
  <si>
    <t>B14 L 41,42,43,44,45,46,47,48,49,50, B10, L22,24,26,28,30,32,34,36,38,40  BATULAO BRGY. KAYLAWAY,</t>
  </si>
  <si>
    <t>PHIRST PARK HOMES INC. / CALISTA TOWN HOMES CLUSTER OF 10           (  150 UNITS)</t>
  </si>
  <si>
    <t>B9, L19/21/23/25/27/29/3133/35/37 B9 L20/22/24/26/28/30/32/34/36/38 B10 L21/23/25/27/29/31/33/35/37/39 B15 L 2/4/6/8/9/10/12/14/16/18 B16 L21/2325/27/29/31/35/37/39 B16 L22/24/26/28/30/32/34/36/38/40 B18 L5/6/7/8/9/10/11/12/13/14 B18 L15/16/17/18/19/20/21/22/23/24 B18 L25/26/27/28/29/30/31/32/33/34 B32 L1/2/3/4/5/6/7/8/9/10 B33 L23/24/25/26/27/28/29/30/31/32 B38 L16/18/20/22/24/26/28/30/32/34 B38 L19/21/23/25/27/29/3133/35/36 B39 L3/4/5/6/7/8/9/10/11/12 B39 L13/14/15/16/17/18/19/20/21/22 BATULAO BRGY. KAYLAWAY,</t>
  </si>
  <si>
    <t>PHIRST PARK HOMES INC. / CALISTA TOWN HOMES CLUSTER OF 4           (  8 UNITS)</t>
  </si>
  <si>
    <t>B9, L2,4,6,8, B9, L56,58,60,62, BATULAO BRGY. KAYLAWAY,</t>
  </si>
  <si>
    <t>PHIRST PARK HOMES INC. / CALISTA TOWN HOMES CLUSTER OF 4           (  60 UNITS)</t>
  </si>
  <si>
    <t>B31,L5/6/7/8 B38 L11/13/15/17 B38/L1/3/5/7 B38 L37/38/39/40 B37 L33/34/35/36 B10 L58/60/62/64 B18 L1/2/3/4 B19 L3/4/5/6 B19 L;15/16/17/18 B16 L1/2/3/4 B14 L1/2/3/4 B15 L1/3/5/7 B9 L57/59/61/63 B9 L 11/13/15/17 B9 L1/3/5/7 BATULAO BRGY. KAYLAWAY,</t>
  </si>
  <si>
    <t>PHIRST PARK HOMES INC. / CALISTA TOWN HOMES CLUSTER OF 2           (  24 UNITS)</t>
  </si>
  <si>
    <t>B32 L11,12 B33 L 21,22 B39 L1,2 B39 L 23,24 B15 L25,27 B15 L 26,28 B14 L 37,38 B14 L 39,40 B15 L 21,23 B15 L22,24 B 10 L 2,4 B 10 L 6,8 BATULAO BRGY. KAYLAWAY,</t>
  </si>
  <si>
    <t>TEODORA M. PANALIGAN</t>
  </si>
  <si>
    <t>BRGY. 4</t>
  </si>
  <si>
    <t>RAFAEL CAISIP</t>
  </si>
  <si>
    <t>JONA MANGKIKIS</t>
  </si>
  <si>
    <t>4-28-2023</t>
  </si>
  <si>
    <t>VHERMOSA BRIGHT CORPORATION</t>
  </si>
  <si>
    <t>GUARD HOUSE</t>
  </si>
  <si>
    <t>LOURDES D. HAMER</t>
  </si>
  <si>
    <t>BRGY, LUMBANGAN</t>
  </si>
  <si>
    <t>THREE STOREY COMMERCIAL BUILDING</t>
  </si>
  <si>
    <t>ELEANOR M. HILADO</t>
  </si>
  <si>
    <t>L3,B36, KAWAYAN COVE, BRGY. NATIPUAN</t>
  </si>
  <si>
    <t>3 STOREY RESIDENCE WITH POOL</t>
  </si>
  <si>
    <t>JASSLYN JOANNE T. TAN</t>
  </si>
  <si>
    <t>L11, BLK. 13, KAWAYAN COVE, BRGY. NATIPUAN</t>
  </si>
  <si>
    <t>TWO STOREY BEACH HOUSE</t>
  </si>
  <si>
    <t>SOLE LUNA INC.</t>
  </si>
  <si>
    <t>BLK. 24, L 31, PUNTA FUEGO, BALAYTIGUE</t>
  </si>
  <si>
    <t>5-2023</t>
  </si>
  <si>
    <t>5-5-2023</t>
  </si>
  <si>
    <t>MANUEL W. DUWA</t>
  </si>
  <si>
    <t>BLK. 20 LOT 17, PHIRST PARK HOME BATULAO, KAYLWAY</t>
  </si>
  <si>
    <t>RENOPVATION OF TWO STOREY BUILDING</t>
  </si>
  <si>
    <t>AJ &amp; TERESITA ADAMS</t>
  </si>
  <si>
    <t>LOT 7-K1, BRGY. TUMALIM</t>
  </si>
  <si>
    <t>2 STOREY FARM HOUSE</t>
  </si>
  <si>
    <t>MIGUEL GARAY /  SALLY GARAY</t>
  </si>
  <si>
    <t>BLK. 10, LOT 5, PALM ESTATE, LUMBANGAN</t>
  </si>
  <si>
    <t>5-8-2023</t>
  </si>
  <si>
    <t>ERIC OLIVAREZ</t>
  </si>
  <si>
    <t>SITIO ABILO BRGY. LATAG</t>
  </si>
  <si>
    <t>FARM HOUSE</t>
  </si>
  <si>
    <t>REUEL L. NAVARRO</t>
  </si>
  <si>
    <t>COMMERCIAL BUILDING</t>
  </si>
  <si>
    <t>32545679 / 5-2-2023</t>
  </si>
  <si>
    <t>KAINAN SA DALAMPASIGAN / RONALD JOSEPH LUCAS</t>
  </si>
  <si>
    <t>BUCANA NASUGBU, BATANGAS</t>
  </si>
  <si>
    <t>STUDIO TYPE RESIDENCE</t>
  </si>
  <si>
    <t>05-11-23</t>
  </si>
  <si>
    <t>EDGARDO CRUZ</t>
  </si>
  <si>
    <t>5-11-2023</t>
  </si>
  <si>
    <t>EMILIANO C. MENDOZA</t>
  </si>
  <si>
    <t>BLK. 8, LOT 9, PALM ESTATE SUBD. COGUNAN</t>
  </si>
  <si>
    <t>RICHARD FRANCIS E. PANGANIBAN</t>
  </si>
  <si>
    <t>LOT 11, BLK. 7, BRGY. NATIPUAN</t>
  </si>
  <si>
    <t>LYNDON JASON L. ANG</t>
  </si>
  <si>
    <t>L10A, BLK. 2 , TALIBEACH SUBD. BRGY. BALAYTIGUE</t>
  </si>
  <si>
    <t>SEA FORREST CORP. / MARIA CRYSTAL BERNARDO</t>
  </si>
  <si>
    <t>FAR EAST ROAD, BRGY. WAWA</t>
  </si>
  <si>
    <t>TEMPORARY FACILITIES</t>
  </si>
  <si>
    <t>PRINCESS  JOAN  S. TENORIO</t>
  </si>
  <si>
    <t>LOT 2, BLK.34. PHIRST PARK BATUYLAO, KAYLAWAY</t>
  </si>
  <si>
    <t>ALFIE A. VELASCO</t>
  </si>
  <si>
    <t>AHREL DHANE MARASIGAN</t>
  </si>
  <si>
    <t>BLK. 4, LOT 28 &amp; 29, PALM ESTATE SUBD.</t>
  </si>
  <si>
    <t>STORAGE AND GARAGE</t>
  </si>
  <si>
    <t>MARCO ANTONIO D. VILLAFRIA</t>
  </si>
  <si>
    <t>L39, BLK. 5, PALM ESTATE SUBD. BRGY. COGUNAN</t>
  </si>
  <si>
    <t>MICHELLE AND KENNETH KU</t>
  </si>
  <si>
    <t>L1,BLK.9B, PENINSULA DE PUNTA FUEGO, BALAYTIGUE</t>
  </si>
  <si>
    <t>5-16-2023</t>
  </si>
  <si>
    <t>MARY ROSE ANGELICA A. CASTELLON</t>
  </si>
  <si>
    <t>32877173 / 5-11-2023</t>
  </si>
  <si>
    <t>JEFFERSON AND LORELYN MENDOZA</t>
  </si>
  <si>
    <t>PARADISE SUBD. BRGY. TALANGAN</t>
  </si>
  <si>
    <t>RESIDENTILA APARTMENT</t>
  </si>
  <si>
    <t>ERWIN JASON ZSHORNACK &amp; DARLENE ZSHORNACK</t>
  </si>
  <si>
    <t>5-17-2023</t>
  </si>
  <si>
    <t>ENRICH P. EPISCOPE</t>
  </si>
  <si>
    <t>LOT 18, BLK. 9B SANDARI, KAYLAWAY</t>
  </si>
  <si>
    <t>ARDEN BADONGGON</t>
  </si>
  <si>
    <t>SANTIAGO ELIZALDE</t>
  </si>
  <si>
    <t>B3,L18,19, 20 LANDING TOWNHOMES, PANTALAN</t>
  </si>
  <si>
    <t>5-15-2023</t>
  </si>
  <si>
    <t>MAYGWEN MANELA / NEW MANELA</t>
  </si>
  <si>
    <t>LOT 1, BLK. 5, TERRAZAS DE PUNTA FUEGO, NATIPUAN</t>
  </si>
  <si>
    <t>2 W/ BASEMENT</t>
  </si>
  <si>
    <t>MA. TERESA U. MALABANAN</t>
  </si>
  <si>
    <t>C. ALVAREZ ST. BRGY. 4</t>
  </si>
  <si>
    <t>COMMERCIAL / RESIDENTIAL</t>
  </si>
  <si>
    <t>2 W/ ROOFDECK</t>
  </si>
  <si>
    <t>JOHN MARIVIC M. COSME</t>
  </si>
  <si>
    <t>B6,L27A, BRGY. CALAYO</t>
  </si>
  <si>
    <t>ANTHONY STOBBS AND THERESA STOBBS</t>
  </si>
  <si>
    <t>PAVED AREAS</t>
  </si>
  <si>
    <t>580</t>
  </si>
  <si>
    <t>528</t>
  </si>
  <si>
    <t>LEANDRO A. INDON</t>
  </si>
  <si>
    <t>5-18-2023</t>
  </si>
  <si>
    <t>MARIA ANGELES U. KING</t>
  </si>
  <si>
    <t>LOT 196B/ 197 MAYA MAYA, NATIPUAN</t>
  </si>
  <si>
    <t>2156</t>
  </si>
  <si>
    <t>GHRAZIEL  D.  BROTONEL</t>
  </si>
  <si>
    <t>L18, BLK. 4 PALM ESTATE BRGY. LUMBANGAN</t>
  </si>
  <si>
    <t>1 W/ ROOF DECK</t>
  </si>
  <si>
    <t>BLK. 37 PENINSULA DE PUNTA FUEGO BALAYTIGUE</t>
  </si>
  <si>
    <t>3 STOREY RESTHOUSE</t>
  </si>
  <si>
    <t>.ALFAMART TRADING PHILS. INC.</t>
  </si>
  <si>
    <t>POB. V NASUGBU, BATANGAS</t>
  </si>
  <si>
    <t>ONE STOREY</t>
  </si>
  <si>
    <t xml:space="preserve">SHERLY T. FERRER </t>
  </si>
  <si>
    <t>2 STOREY</t>
  </si>
  <si>
    <t>5-22-2023</t>
  </si>
  <si>
    <t>MARAZIETA ALLAN DALE  V.</t>
  </si>
  <si>
    <t>MARY GRACE MAI LEENE D. BAGOS</t>
  </si>
  <si>
    <t>L5,BLK,4, SANDARI BATULAO, KAYLAWAY</t>
  </si>
  <si>
    <t>LOCAL GOVERNMENT OF UTOD</t>
  </si>
  <si>
    <t>EUGENE T. YAP</t>
  </si>
  <si>
    <t>ERNESTO SOBREMONTE</t>
  </si>
  <si>
    <t>MERCEDITA HILARIO</t>
  </si>
  <si>
    <t>5-26-2023</t>
  </si>
  <si>
    <t>HARD DISCOUNT PHILIPPINES, INC. (DALI)</t>
  </si>
  <si>
    <t>5-29-2023</t>
  </si>
  <si>
    <t>DIENA M. ADONA</t>
  </si>
  <si>
    <t>PALM ESTATE SUBD. BRGY. LUMBANGAN</t>
  </si>
  <si>
    <t>JECIEL BARCELON</t>
  </si>
  <si>
    <t>LOT 19, BLK. 20, ROXACO LANDING SUBD.</t>
  </si>
  <si>
    <t>GHRAZIEL D. BROTONEL</t>
  </si>
  <si>
    <t>BLK. 4, LOT 17, PALM ESTATE LUMBANGAN</t>
  </si>
  <si>
    <t>5-31-2023</t>
  </si>
  <si>
    <t>2 WITH DECK</t>
  </si>
  <si>
    <t>32878897 / 5-19-2023</t>
  </si>
  <si>
    <t>GOLDEN ARCHES DEVELOPMENT CORP. (MCDONALDS NASUGBU)</t>
  </si>
  <si>
    <t>LIONEL  G. ADVINCULA</t>
  </si>
  <si>
    <t>61-1-2023</t>
  </si>
  <si>
    <t>MARGARITA M. BUEZA</t>
  </si>
  <si>
    <t>220300062</t>
  </si>
  <si>
    <t>3-14-2022</t>
  </si>
  <si>
    <t>6-1-2023</t>
  </si>
  <si>
    <t>NEIL AND MARLETT CASTELLANO</t>
  </si>
  <si>
    <t>BLK. 11,LOT 46, TERRAZAS DE PUNTA FUEGO, NATIPUAN</t>
  </si>
  <si>
    <t>ROBERT R. TY</t>
  </si>
  <si>
    <t>PENINSULA DE PUNTA FUEGO BALAYTIGUE</t>
  </si>
  <si>
    <t>TALA SENIOR HIGH SCHOOL</t>
  </si>
  <si>
    <t>RONALD MARIE M. MORENO</t>
  </si>
  <si>
    <t>LOT 4A, TALIBEACH SUBD. BALAYTIGUE</t>
  </si>
  <si>
    <t>6-5-2023</t>
  </si>
  <si>
    <t>NELSON  B. AURELIO</t>
  </si>
  <si>
    <t>VAHLRONA REALTY INC.</t>
  </si>
  <si>
    <t>LOT 2, 3, BLK. 34, BALAYTIGUE,</t>
  </si>
  <si>
    <t>2-2022</t>
  </si>
  <si>
    <t>6-6-2023</t>
  </si>
  <si>
    <t>GIANLUCA GUIDICELLI</t>
  </si>
  <si>
    <t>BLK. 16, LOT 3, PENINSULA DE PUNTA FUEGO, BALAYTIGUE</t>
  </si>
  <si>
    <t>L16, BLK. 6,  PENINSULA DE PUNTA FUEGO, BALAYTIGUE</t>
  </si>
  <si>
    <t>3 WITH LOWER GROUND AND ROOF DECK</t>
  </si>
  <si>
    <t>FERNANDO JERICO S.</t>
  </si>
  <si>
    <t>PABLITO L. CALMA</t>
  </si>
  <si>
    <t>B10, LOT 12, PENINSULA DE PUNTA FUEGO, BALAYTIGUE</t>
  </si>
  <si>
    <t>MANOLITO A. JARO</t>
  </si>
  <si>
    <t>BRGY. 9</t>
  </si>
  <si>
    <t>ANALYN S. QUIZON</t>
  </si>
  <si>
    <t>MARIA CECILIA A. VIDAL</t>
  </si>
  <si>
    <t>LAARNI P. BERNARDO</t>
  </si>
  <si>
    <t>RESIDENTIAL / COMMERCIAL</t>
  </si>
  <si>
    <t>SMART COMMUNICATION INC.</t>
  </si>
  <si>
    <t>1000</t>
  </si>
  <si>
    <t>ALEJANDRO D. CASTILLO</t>
  </si>
  <si>
    <t xml:space="preserve">LOT 379, BRGY. 3, </t>
  </si>
  <si>
    <t>195</t>
  </si>
  <si>
    <t>MICHELLE C. DELEGIRO</t>
  </si>
  <si>
    <t>LOT 8, BLK. 5, PALM ESTATE SUBD</t>
  </si>
  <si>
    <t>JASON C. DILAN</t>
  </si>
  <si>
    <t>COMMERCIAL / WAREHOUSE W. DECK</t>
  </si>
  <si>
    <t>ANA ELISA B. GLORIANI</t>
  </si>
  <si>
    <t>6-15-2023</t>
  </si>
  <si>
    <t>SALVADOR D. ADVINCULA / EMMA L. ADVINCULA</t>
  </si>
  <si>
    <t>L10, BLK. 1,SANDARI BATULAO,  BRGY. KAYLAWAY</t>
  </si>
  <si>
    <t>CEIRYL JOY  M. DIMAFELIX</t>
  </si>
  <si>
    <t>L9, BLK. 7, SANDARI, BRGY. KAYLAWAY</t>
  </si>
  <si>
    <t>MARIA MERCED M. ALBAO</t>
  </si>
  <si>
    <t>ASUNCION D. SAMANIEGO</t>
  </si>
  <si>
    <t>REPHIL MARIKINA, INC.</t>
  </si>
  <si>
    <t>458</t>
  </si>
  <si>
    <t>1020</t>
  </si>
  <si>
    <t>3893</t>
  </si>
  <si>
    <t>NARCISO</t>
  </si>
  <si>
    <t>ERLINDA  S. CASTILLO</t>
  </si>
  <si>
    <t xml:space="preserve">COMMERCIAL </t>
  </si>
  <si>
    <t>EULALIA OGERIO</t>
  </si>
  <si>
    <t>ALBERTO / NORMA FLORES</t>
  </si>
  <si>
    <t>L10, B5, SANDARI BATULAO</t>
  </si>
  <si>
    <t>SHARON LLORIN</t>
  </si>
  <si>
    <t>BLK. 6, LOT 12, 13, BLK. 8, LOT 21, CAMIA HOMES SUBD.</t>
  </si>
  <si>
    <t>6-20-2023</t>
  </si>
  <si>
    <t>BLK. 9, LOT 35, BLK. 10, LOT 36, CAMIA HOMES SUBD.</t>
  </si>
  <si>
    <t>BLK. 8, LOT 20,23, BLK. 9, LOT 9, CAMIA HOMES SUBD.</t>
  </si>
  <si>
    <t>GAMALIEL LINO</t>
  </si>
  <si>
    <t>LOT 47, BLK. 13, SEA BREEZE LANE, PENINSULA DE PUNTA FUEGO, BALAYTIGUE</t>
  </si>
  <si>
    <t>8-2022</t>
  </si>
  <si>
    <t>6-8-2023</t>
  </si>
  <si>
    <t>COSTA DEL HAMILO INC. / FREIA CONDOMINIUM</t>
  </si>
  <si>
    <t>HAMILO COAST BRGY. PAPAYA</t>
  </si>
  <si>
    <t>6-2023</t>
  </si>
  <si>
    <t>MARICAR C. HERNANDEZ</t>
  </si>
  <si>
    <t>VILLA MARIQUITA BRGY. LUMBANGAN</t>
  </si>
  <si>
    <t>6-23-2023</t>
  </si>
  <si>
    <t>LORELYN / JEFFERSON MENDOZA</t>
  </si>
  <si>
    <t>MYLINE V. KITAHARA</t>
  </si>
  <si>
    <t>ANTHONY B. CO</t>
  </si>
  <si>
    <t>L10, BLK. 45, TERRAZAS DE PUNTA FUEGO, NATIPUAN</t>
  </si>
  <si>
    <t>JON-JON HERNANDEZ</t>
  </si>
  <si>
    <t>BANK OF THE PHILIPPINE ISLAND</t>
  </si>
  <si>
    <t>360.00</t>
  </si>
  <si>
    <t>607</t>
  </si>
  <si>
    <t>480.00</t>
  </si>
  <si>
    <t>32885894 / 32885646</t>
  </si>
  <si>
    <t>ANTONIO RUFINO III</t>
  </si>
  <si>
    <t>B3,L4, TALIBEACH SUBD. BALAYTIGUE</t>
  </si>
  <si>
    <t>2 WITH LOWER GROUND</t>
  </si>
  <si>
    <t>RAUL A. ARTUZ</t>
  </si>
  <si>
    <t>2ND FLOOR</t>
  </si>
  <si>
    <t>6-29-2023</t>
  </si>
  <si>
    <t>OLIVER LAZARO  VALENTINE</t>
  </si>
  <si>
    <t>BRGY. PANUCA</t>
  </si>
  <si>
    <t>ERLINDA S. CASTILLO</t>
  </si>
  <si>
    <t>6-30-2023</t>
  </si>
  <si>
    <t>RAFAEL A. CALERO</t>
  </si>
  <si>
    <t>L19, BLK.3 BALAYTIGUE</t>
  </si>
  <si>
    <t>CANDICE C. ONG</t>
  </si>
  <si>
    <t>LOT 842, BLK. 34,  PUNTA FUEGO, BALAYTIGUE</t>
  </si>
  <si>
    <t>1794</t>
  </si>
  <si>
    <t>OCEANSIDE PROPERTY HOLDINGS INC.</t>
  </si>
  <si>
    <t>LOT 18, MAYA MAYA COTTAGES, BRGY. NATIPUAN</t>
  </si>
  <si>
    <t>NOMERIANO P. GARING</t>
  </si>
  <si>
    <t xml:space="preserve"> COMMERCIAL</t>
  </si>
  <si>
    <t>MA. PATRICIA M. LOPEZ VITO</t>
  </si>
  <si>
    <t>L7,BLK. 3,  TALIBEACH BALAYTIGUE</t>
  </si>
  <si>
    <t>AINA CONSTRUCTION AND DEVELOPMENT CORP.</t>
  </si>
  <si>
    <t>L2, BLK. 4, BRGY. CALAYO</t>
  </si>
  <si>
    <t>32541286/  4-11-2023</t>
  </si>
  <si>
    <t>7-5-2023</t>
  </si>
  <si>
    <t>SANGITA GOPWANI</t>
  </si>
  <si>
    <t>REBECCA IMELDA R. DISINI</t>
  </si>
  <si>
    <t>BRGY. L15, B48, TERRAZAS DE PUNTA FUEGO, BALAYTIGUE</t>
  </si>
  <si>
    <t>RUTH CARYL A. DIMAYUGA</t>
  </si>
  <si>
    <t>L9, BLK. 10, TERRAZAS DE PUNTA FUEGO, BALAYTIGUE</t>
  </si>
  <si>
    <t>3 WITH BASEMENT</t>
  </si>
  <si>
    <t>ROSALIE S. DACILLO</t>
  </si>
  <si>
    <t>MORENO LISBOA</t>
  </si>
  <si>
    <t xml:space="preserve">COMMECIAL / RESIDENTIAL </t>
  </si>
  <si>
    <t>7-6-2023</t>
  </si>
  <si>
    <t>GEMMA MARASIGAN</t>
  </si>
  <si>
    <t>BLK. 2, ROXACO SUBD. BRGY. PANTALAN</t>
  </si>
  <si>
    <t>CONGLOW PROPERTIES INC. / CRISTINO L. PANLILIO</t>
  </si>
  <si>
    <t>LOT 43 &amp; 8, BLK. 13, PUNTA FUEGO, BALAYTIGUE</t>
  </si>
  <si>
    <t>12-2021</t>
  </si>
  <si>
    <t>JOHN  KEVIN CHAVEZ</t>
  </si>
  <si>
    <t>PORTOFINO</t>
  </si>
  <si>
    <t>LOT 23, BLK. 34, PENINSULA DE PUNTA FUEGO</t>
  </si>
  <si>
    <t>L1,B3, TALIBEACH BALAYTIGUE</t>
  </si>
  <si>
    <t>7-7-2023</t>
  </si>
  <si>
    <t>EVELYN G. WIDERLUND</t>
  </si>
  <si>
    <t>ALFAMART TRADING PHILS. INC.</t>
  </si>
  <si>
    <t>682</t>
  </si>
  <si>
    <t>SMART COMMUNICATIONS INC.</t>
  </si>
  <si>
    <t>PICO SANDS HOTEL, BRGY. PAPAYA</t>
  </si>
  <si>
    <t>7-11-2023</t>
  </si>
  <si>
    <t>HYPERLAND HOLDINGS INC. / JAN VINCENT N. COBANKIAT</t>
  </si>
  <si>
    <t>BLK. 31, LOT 24 &amp;25, PENINSULA DE PUNTA FUEGO, BALAYTIGUE</t>
  </si>
  <si>
    <t>3 WITH ROOF DECK AND LOWER GROUND</t>
  </si>
  <si>
    <t>RHODORA R. VILLANUEVA</t>
  </si>
  <si>
    <t>L11, BLK. 13, PENINSULA DE PUNTA FUEGO, BALAYTIGUE</t>
  </si>
  <si>
    <t>RENATO AND MILLICENT RUIZ</t>
  </si>
  <si>
    <t>L33, BLK. 14, PUNTA FUEGO, BALAYTIGUE</t>
  </si>
  <si>
    <t>1 WITH LOFT</t>
  </si>
  <si>
    <t>176</t>
  </si>
  <si>
    <t>177</t>
  </si>
  <si>
    <t>178</t>
  </si>
  <si>
    <t>179</t>
  </si>
  <si>
    <t>180</t>
  </si>
  <si>
    <t>ARGEL MALVAR</t>
  </si>
  <si>
    <t>CATANDAAN,NASUGBU,BATANGAS</t>
  </si>
  <si>
    <t xml:space="preserve"> </t>
  </si>
  <si>
    <t>SANTIAGO R. ELIZALDE</t>
  </si>
  <si>
    <t>JAIME E. JADWANI</t>
  </si>
  <si>
    <t>VERGEL BUROG</t>
  </si>
  <si>
    <t>CHRISTIAN Q. MULINGBAYAN</t>
  </si>
  <si>
    <t>GUILLERMO RELOJ</t>
  </si>
  <si>
    <t>GOLDILOCKS BAKESHOP INC.</t>
  </si>
  <si>
    <t>LANI L. MARTIN</t>
  </si>
  <si>
    <t>SEVERA A. TANOJA</t>
  </si>
  <si>
    <t>MARINA A. FENOL</t>
  </si>
  <si>
    <t>LUIS M. TOLENTINO</t>
  </si>
  <si>
    <t>CENTURY LIMITLESS CORP.</t>
  </si>
  <si>
    <t>JOSELITO S. TARIO</t>
  </si>
  <si>
    <t>DAVID JOHN REYNOLDS</t>
  </si>
  <si>
    <t>MARK BRYAN TANLIMCO</t>
  </si>
  <si>
    <t>RUBEN J. BEARIS</t>
  </si>
  <si>
    <t>JOSEPH JULIAN A. BALILLA</t>
  </si>
  <si>
    <t>DELFIN V. PUBLICO</t>
  </si>
  <si>
    <t>RAMON L. CHUA</t>
  </si>
  <si>
    <t>BPI DIRECT BANKO INC.</t>
  </si>
  <si>
    <t>ROGELIO R. BERNARDO</t>
  </si>
  <si>
    <t>RODERICK NAVARRO</t>
  </si>
  <si>
    <t>LORELYN A. MENDOZA</t>
  </si>
  <si>
    <t>ROMEO RUEDAS</t>
  </si>
  <si>
    <t>REYNALDO / ALICIA ESTUDILLO</t>
  </si>
  <si>
    <t>SM PRIME HOLDINGS INC.</t>
  </si>
  <si>
    <t>RYAN M. ORIONDO</t>
  </si>
  <si>
    <t>EDUARDO O. ANGSIOCO</t>
  </si>
  <si>
    <t>LERMA A. LISBOA</t>
  </si>
  <si>
    <t>BON FRANCIS MARCELO</t>
  </si>
  <si>
    <t>ROXACO SUBD.</t>
  </si>
  <si>
    <t>BRGY. BUNDUCAN</t>
  </si>
  <si>
    <t>BRGY. COGUNAN</t>
  </si>
  <si>
    <t>BRGY. 6</t>
  </si>
  <si>
    <t>JASPER LOYOLA</t>
  </si>
  <si>
    <t>SHOEMART INC.            ( SIMPLY SHOES)</t>
  </si>
  <si>
    <t>NELSON CATALAN JR.</t>
  </si>
  <si>
    <t>AMELIE MARIE KIDDER</t>
  </si>
  <si>
    <t>JULIUS CAESAR P. DELEON</t>
  </si>
  <si>
    <t>NELSON T. CATALAN</t>
  </si>
  <si>
    <t xml:space="preserve">C&amp;J DELICIOUS DONUTS INC. </t>
  </si>
  <si>
    <t>FAMILY HEALTH AND BEAUTY CORPORATION</t>
  </si>
  <si>
    <t>EZEKEL RICHMAN F. NGO / FORUM RICHMAN EYE CLINIC</t>
  </si>
  <si>
    <t>RAYMUNDO RUFFY</t>
  </si>
  <si>
    <t>STELLA MARIA J. GARCIA</t>
  </si>
  <si>
    <t>MADONNA A. DANCEL</t>
  </si>
  <si>
    <t>BATANGAS STATE UNIVERSITY ARASOF NASUGBU</t>
  </si>
  <si>
    <t>JERBERG AVELLANOSA</t>
  </si>
  <si>
    <t>JOHN CARCENERY / JAY MADELON CARCENERY</t>
  </si>
  <si>
    <t>SEVILLA RONALD D.</t>
  </si>
  <si>
    <t>JOSEFA A. CALINGANSAN</t>
  </si>
  <si>
    <t>CHARLOTTE ATIENZA</t>
  </si>
  <si>
    <t>MA. RODELIA S. LI</t>
  </si>
  <si>
    <t>NASUGBU EAST CENTRAL SCHOOL</t>
  </si>
  <si>
    <t>MODESTO RUBIO/ MARIA ANDREA RUBIO</t>
  </si>
  <si>
    <t>MA. BELEN P. GRANADOS</t>
  </si>
  <si>
    <t>ROBERT F. YENKO</t>
  </si>
  <si>
    <t>GERARDO A. SEVILLA</t>
  </si>
  <si>
    <t>LUCKY CIRCLE CORPORATION</t>
  </si>
  <si>
    <t>LUZVIMINDA C. SOBRADO</t>
  </si>
  <si>
    <t>WARLITO SECONDEZ</t>
  </si>
  <si>
    <t>EDGAR N. AMANTE</t>
  </si>
  <si>
    <t>JENNY N. HARPOLE</t>
  </si>
  <si>
    <t>ELMER A. MAGANA</t>
  </si>
  <si>
    <t>SOUTHERN LUZON DRUG CORPORATION ( MERCURY DRUG)</t>
  </si>
  <si>
    <t>JUSTINE M. COMIA</t>
  </si>
  <si>
    <t>MV COVE / AMADEO R. HALILI</t>
  </si>
  <si>
    <t>HOSFELITO O. FINES</t>
  </si>
  <si>
    <t>FRABELLE FISHING CORPORATION</t>
  </si>
  <si>
    <t>SOFIO H. RAMOS</t>
  </si>
  <si>
    <t>RUBY ROSA BASCON</t>
  </si>
  <si>
    <t>ROSOLA A. VIVAS</t>
  </si>
  <si>
    <t>TAGAYTAY GRASSLAND CO, INC.</t>
  </si>
  <si>
    <t>GINGER ANNE S. CASTILLO</t>
  </si>
  <si>
    <t>NORMA C. WONCHAI</t>
  </si>
  <si>
    <t>REBECCA C. TOPACIO</t>
  </si>
  <si>
    <t>LEANDRO A. ABELLERA</t>
  </si>
  <si>
    <t>GREGORIO MAGPANTAY JR.</t>
  </si>
  <si>
    <t>MACRIC INCORPORATED</t>
  </si>
  <si>
    <t>RENE BARERA</t>
  </si>
  <si>
    <t>MIGUEL LORENZO MALABANAN</t>
  </si>
  <si>
    <t>VICTORIA MARCOSO</t>
  </si>
  <si>
    <t>DIVINA GRACIA LEAH CARINGAL</t>
  </si>
  <si>
    <t>JOSE FELICIANO MALORCA`</t>
  </si>
  <si>
    <t>PERLITA S. ARANETA</t>
  </si>
  <si>
    <t>ANICETO SAMONTE JR.</t>
  </si>
  <si>
    <t>EDISON P. VASQUEZ</t>
  </si>
  <si>
    <t>DOROTEA D. BOTOBARA</t>
  </si>
  <si>
    <t>EMMANUEL RON C. BRUZOLA</t>
  </si>
  <si>
    <t>ANTHONY DEXTER A. CARANDAN</t>
  </si>
  <si>
    <t>RANIDEL R. DE OCAMPO</t>
  </si>
  <si>
    <t>SCOTTLAND INC. ( BONCHON CHICKEN PHIL.)</t>
  </si>
  <si>
    <t>DANILO R. DEGUZMAN</t>
  </si>
  <si>
    <t>RADELIA C. SY</t>
  </si>
  <si>
    <t>ANDOKS LITSON CORPORATION</t>
  </si>
  <si>
    <t>LAMBERTO P. APACIBLE</t>
  </si>
  <si>
    <t>PRINCETON Y. HUANG</t>
  </si>
  <si>
    <t>CARLOS GAMEZ</t>
  </si>
  <si>
    <t>NARCISO L. ERANA</t>
  </si>
  <si>
    <t>CRISANTA SANGALANG ( HACIENDA ROXAS MULTI PURPOSE COOPERATIVE)</t>
  </si>
  <si>
    <t>MARIA BELINDA CORNEJO</t>
  </si>
  <si>
    <t>MARTIN C. BERNASCONI</t>
  </si>
  <si>
    <t>JORGE ESGUERRA</t>
  </si>
  <si>
    <t>MANA ANGELA DE CASTRO</t>
  </si>
  <si>
    <t>JOSEPH T. SACRO</t>
  </si>
  <si>
    <t>NORMITA P. APACIBLE</t>
  </si>
  <si>
    <t>JOHN CHRISTOPHER ALREY C. BUENA</t>
  </si>
  <si>
    <t>ANANTA REALTY CORP.</t>
  </si>
  <si>
    <t>FJ PRIME HOLDINGS CORPORATION</t>
  </si>
  <si>
    <t>FARAH CONCEPCION R. REYES</t>
  </si>
  <si>
    <t>ROBELYNE JOY A. CHUA</t>
  </si>
  <si>
    <t>RONALD M. ORCUSE</t>
  </si>
  <si>
    <t>MARK WILLIAM &amp; MARIA JOJI GEORGIA COWAN</t>
  </si>
  <si>
    <t>HACIENDA ROXAS MULTI NPURPOSE COOPERATIVE / CRISANTA SANGALANG</t>
  </si>
  <si>
    <t>GLENDA C. LIMBOC</t>
  </si>
  <si>
    <t>PAUL MICHAEL C. JAVIER</t>
  </si>
  <si>
    <t>JULITO VILLEZA JR.</t>
  </si>
  <si>
    <t>LUIS M. ACENAS</t>
  </si>
  <si>
    <t>DARWIN B. OGERIO</t>
  </si>
  <si>
    <t>BUONO COMPAGNIA HOLDINGS CORP.</t>
  </si>
  <si>
    <t>JAMES RYAN MENDOZA</t>
  </si>
  <si>
    <t>LEONORA S. VILLACRUSIS/LETICIA S. NANQUIL/ ZENAIDA S. CRUZ/ LOLITA S. TENORIO</t>
  </si>
  <si>
    <t>MARIA LORDES A. LIM</t>
  </si>
  <si>
    <t>EMERLINDA L. VILLALUNA</t>
  </si>
  <si>
    <t>CHARINA M. AOYOMA</t>
  </si>
  <si>
    <t>BENEDICT JESS M. FERRER</t>
  </si>
  <si>
    <t>MARIA CONCEPCION M. ALBERTO</t>
  </si>
  <si>
    <t>DIGITEL MOBILE PHILIPPINES INC.</t>
  </si>
  <si>
    <t>MA. NANETTE B. RAYA</t>
  </si>
  <si>
    <t>RAQUELITA R. RAFA</t>
  </si>
  <si>
    <t>LORITHY M. ESGUERRA</t>
  </si>
  <si>
    <t>RONALD R. RELLIN</t>
  </si>
  <si>
    <t>MARK VINCENT CHUA</t>
  </si>
  <si>
    <t>NOEL U. ADRE</t>
  </si>
  <si>
    <t>MARY CHRISTY A. CANUMAY</t>
  </si>
  <si>
    <t>GREGORIO A. ULARTE</t>
  </si>
  <si>
    <t>MARY GRACE B. SEVILLA</t>
  </si>
  <si>
    <t>KIMBERLY ERGINA</t>
  </si>
  <si>
    <t>EDERLINDA J. RODAS</t>
  </si>
  <si>
    <t>MAGDALENA K. CANDASA</t>
  </si>
  <si>
    <t>LAMBERTO S. BAYABORDA</t>
  </si>
  <si>
    <t>ROSEMARIE JUDITH M. CERVANTES</t>
  </si>
  <si>
    <t>FLORENCIA A. ABALLA</t>
  </si>
  <si>
    <t>FRANCIS NICOLO RUFFY</t>
  </si>
  <si>
    <t>LORENZO A. SALVADOR</t>
  </si>
  <si>
    <t>FLORENTINO A. BARCELON</t>
  </si>
  <si>
    <t>AIME D. GRANADOS</t>
  </si>
  <si>
    <t>RUDYARD CHUA SING</t>
  </si>
  <si>
    <t>WILFREDO S. VERGARA</t>
  </si>
  <si>
    <t>JOSE GERRY S. PAMINTUAN</t>
  </si>
  <si>
    <t>MARIA LOURDES MANUEL</t>
  </si>
  <si>
    <t>JANE AMBAGAN</t>
  </si>
  <si>
    <t>LIWAYWAY V. SIMUANGCO</t>
  </si>
  <si>
    <t>ELISA D. LEJANO</t>
  </si>
  <si>
    <t>JOEL S. BISAYAS</t>
  </si>
  <si>
    <t>ALMA RELEVO</t>
  </si>
  <si>
    <t>RIANA TRAJANO</t>
  </si>
  <si>
    <t>ALEJANDRO A. BARCELON</t>
  </si>
  <si>
    <t>JONARD KRISTOPHER JAO</t>
  </si>
  <si>
    <t>GRACE CARMEL PAREDES-BRAVO</t>
  </si>
  <si>
    <t>CAROL G. KARTHE</t>
  </si>
  <si>
    <t>EMERSON R. TESALONA</t>
  </si>
  <si>
    <t>MARCELO M. BARRION</t>
  </si>
  <si>
    <t>ROMEO9 RUEDAS</t>
  </si>
  <si>
    <t>SALVADOR MALANA III</t>
  </si>
  <si>
    <t>LORENZO &amp; LIWAY ADRID</t>
  </si>
  <si>
    <t>FBAS FUNERAL CORP.</t>
  </si>
  <si>
    <t>HUBERT A. SARIGUMBA</t>
  </si>
  <si>
    <t>RICHARD A. MERCADO</t>
  </si>
  <si>
    <t>MARIA REBECCA GUNDERSON</t>
  </si>
  <si>
    <t>GOLDEN PINE REALTY AND DEVELOPMENT INC.</t>
  </si>
  <si>
    <t>PHILIPPINE SEVEN CORPORATION</t>
  </si>
  <si>
    <t>RAMIL C. MARTINEZ</t>
  </si>
  <si>
    <t>ALLAN/CHRISTINE ALEGRE</t>
  </si>
  <si>
    <t>MILDRED B. SANCHEZ</t>
  </si>
  <si>
    <t>JO-ANDREW G. ALQUIROS</t>
  </si>
  <si>
    <t xml:space="preserve">PARAGUA PAWNSHOP &amp; FINANCIAL SEVICES </t>
  </si>
  <si>
    <t>ALBERTO T. SANDOVAL</t>
  </si>
  <si>
    <t>KAWAYAN COVE CORP. / JOSE R. PUYAT</t>
  </si>
  <si>
    <t>GASSO FUEL TRADING INC./ CONSTANCIO MARTIN P. VELASCO III</t>
  </si>
  <si>
    <t>ARVIN B. ORDIALES</t>
  </si>
  <si>
    <t>DEMETRIO Z. DIZON JR.</t>
  </si>
  <si>
    <t>NICOMEDES R. BARCELON</t>
  </si>
  <si>
    <t>ROSITA L. CALINAWAN</t>
  </si>
  <si>
    <t>NOEL M. VILLANO</t>
  </si>
  <si>
    <t>ELENO S. STA. BARBARA</t>
  </si>
  <si>
    <t>FITZPATRICK H. PUYAT</t>
  </si>
  <si>
    <t>MARIO A. MERCADO</t>
  </si>
  <si>
    <t>BRGY.9</t>
  </si>
  <si>
    <t>BRGY.LUMBANGAN</t>
  </si>
  <si>
    <t>BRGY. NATIP[UAN</t>
  </si>
  <si>
    <t>BRGY. LATAG</t>
  </si>
  <si>
    <t xml:space="preserve">BRGY.REPARO </t>
  </si>
  <si>
    <t>BRGY. CALAYAO</t>
  </si>
  <si>
    <t>BRGY. LUMANGAN</t>
  </si>
  <si>
    <t>AGRICULTURAL/ COMMERCIAL</t>
  </si>
  <si>
    <t>RECREATIONAL/ RESORT</t>
  </si>
  <si>
    <t>POULTRY</t>
  </si>
  <si>
    <t>MUSEUM</t>
  </si>
  <si>
    <t>COMMERCIAL/ RESIDENTIAL</t>
  </si>
  <si>
    <t>APARTMENT</t>
  </si>
  <si>
    <t>180100001</t>
  </si>
  <si>
    <t>180100002</t>
  </si>
  <si>
    <t>180100003</t>
  </si>
  <si>
    <t>180100004</t>
  </si>
  <si>
    <t>180100005</t>
  </si>
  <si>
    <t>180100006</t>
  </si>
  <si>
    <t>180100007</t>
  </si>
  <si>
    <t>180100008</t>
  </si>
  <si>
    <t>180100009</t>
  </si>
  <si>
    <t>180100010</t>
  </si>
  <si>
    <t>180100011</t>
  </si>
  <si>
    <t>180100012</t>
  </si>
  <si>
    <t>180100013</t>
  </si>
  <si>
    <t>1801000014</t>
  </si>
  <si>
    <t>180100015</t>
  </si>
  <si>
    <t>180100016</t>
  </si>
  <si>
    <t>1801000017</t>
  </si>
  <si>
    <t>180100018</t>
  </si>
  <si>
    <t>180100019</t>
  </si>
  <si>
    <t>180100020</t>
  </si>
  <si>
    <t>180200021</t>
  </si>
  <si>
    <t>180200022</t>
  </si>
  <si>
    <t>180200023</t>
  </si>
  <si>
    <t>180200022A</t>
  </si>
  <si>
    <t>180200025</t>
  </si>
  <si>
    <t>180200026</t>
  </si>
  <si>
    <t>180200027</t>
  </si>
  <si>
    <t>180200028</t>
  </si>
  <si>
    <t>180200029</t>
  </si>
  <si>
    <t>180200030</t>
  </si>
  <si>
    <t>180200031</t>
  </si>
  <si>
    <t>180200032</t>
  </si>
  <si>
    <t>180200033</t>
  </si>
  <si>
    <t>180200034</t>
  </si>
  <si>
    <t>180200035</t>
  </si>
  <si>
    <t>180200036</t>
  </si>
  <si>
    <t>180300037</t>
  </si>
  <si>
    <t>180300038</t>
  </si>
  <si>
    <t>180300039</t>
  </si>
  <si>
    <t>180300040</t>
  </si>
  <si>
    <t>180300041</t>
  </si>
  <si>
    <t>180300042</t>
  </si>
  <si>
    <t>180300043</t>
  </si>
  <si>
    <t>180300044</t>
  </si>
  <si>
    <t>180300045</t>
  </si>
  <si>
    <t>180300046</t>
  </si>
  <si>
    <t>180300047</t>
  </si>
  <si>
    <t>180300048</t>
  </si>
  <si>
    <t>180300049</t>
  </si>
  <si>
    <t>180300050</t>
  </si>
  <si>
    <t>180300051</t>
  </si>
  <si>
    <t>180300052</t>
  </si>
  <si>
    <t>180300053</t>
  </si>
  <si>
    <t>180300054</t>
  </si>
  <si>
    <t>180400055</t>
  </si>
  <si>
    <t>180400056</t>
  </si>
  <si>
    <t>180400057</t>
  </si>
  <si>
    <t>180400058</t>
  </si>
  <si>
    <t>180400059</t>
  </si>
  <si>
    <t>180400060</t>
  </si>
  <si>
    <t>180400061</t>
  </si>
  <si>
    <t>180400062</t>
  </si>
  <si>
    <t>180400063</t>
  </si>
  <si>
    <t>180400064</t>
  </si>
  <si>
    <t>180400065</t>
  </si>
  <si>
    <t>180400066</t>
  </si>
  <si>
    <t>180400067</t>
  </si>
  <si>
    <t>180400068</t>
  </si>
  <si>
    <t>180400069</t>
  </si>
  <si>
    <t>180500070</t>
  </si>
  <si>
    <t>180500071</t>
  </si>
  <si>
    <t>180500072</t>
  </si>
  <si>
    <t>180500073</t>
  </si>
  <si>
    <t>180500074</t>
  </si>
  <si>
    <t>180500075</t>
  </si>
  <si>
    <t>180500076</t>
  </si>
  <si>
    <t>180500077</t>
  </si>
  <si>
    <t>180500078</t>
  </si>
  <si>
    <t>180500079</t>
  </si>
  <si>
    <t>180600080</t>
  </si>
  <si>
    <t>180600081</t>
  </si>
  <si>
    <t>180600082</t>
  </si>
  <si>
    <t>180600083</t>
  </si>
  <si>
    <t>180600084</t>
  </si>
  <si>
    <t>180600085</t>
  </si>
  <si>
    <t>180600086</t>
  </si>
  <si>
    <t>180600087</t>
  </si>
  <si>
    <t>180600088</t>
  </si>
  <si>
    <t>180600088-A</t>
  </si>
  <si>
    <t>18060090</t>
  </si>
  <si>
    <t>180600091</t>
  </si>
  <si>
    <t>180700092</t>
  </si>
  <si>
    <t>180700093</t>
  </si>
  <si>
    <t>180700094</t>
  </si>
  <si>
    <t>180700095</t>
  </si>
  <si>
    <t>180700096</t>
  </si>
  <si>
    <t>180700097</t>
  </si>
  <si>
    <t>180700098</t>
  </si>
  <si>
    <t>180700099</t>
  </si>
  <si>
    <t>180700100</t>
  </si>
  <si>
    <t>180700101</t>
  </si>
  <si>
    <t>180700102</t>
  </si>
  <si>
    <t>180700103</t>
  </si>
  <si>
    <t>1808000104</t>
  </si>
  <si>
    <t>180800105</t>
  </si>
  <si>
    <t>180800106</t>
  </si>
  <si>
    <t>180800107</t>
  </si>
  <si>
    <t>180800108</t>
  </si>
  <si>
    <t>180800109</t>
  </si>
  <si>
    <t>180800110</t>
  </si>
  <si>
    <t>180800111</t>
  </si>
  <si>
    <t>180800112</t>
  </si>
  <si>
    <t>180800113</t>
  </si>
  <si>
    <t>180800114</t>
  </si>
  <si>
    <t>180800115</t>
  </si>
  <si>
    <t>180800116</t>
  </si>
  <si>
    <t>180800117</t>
  </si>
  <si>
    <t>180800118</t>
  </si>
  <si>
    <t>180800119</t>
  </si>
  <si>
    <t>180800120</t>
  </si>
  <si>
    <t>180800121</t>
  </si>
  <si>
    <t>180800122</t>
  </si>
  <si>
    <t>180800123</t>
  </si>
  <si>
    <t>180800124</t>
  </si>
  <si>
    <t>180900125</t>
  </si>
  <si>
    <t>180900126</t>
  </si>
  <si>
    <t>180900127</t>
  </si>
  <si>
    <t>180900128</t>
  </si>
  <si>
    <t>180900129</t>
  </si>
  <si>
    <t>180900130</t>
  </si>
  <si>
    <t>180900131</t>
  </si>
  <si>
    <t>180900132</t>
  </si>
  <si>
    <t>180900133</t>
  </si>
  <si>
    <t>180900134</t>
  </si>
  <si>
    <t>180900135</t>
  </si>
  <si>
    <t>180900136</t>
  </si>
  <si>
    <t>180900137</t>
  </si>
  <si>
    <t>180900138</t>
  </si>
  <si>
    <t>180900139</t>
  </si>
  <si>
    <t>180900140</t>
  </si>
  <si>
    <t>180900141</t>
  </si>
  <si>
    <t>181000142</t>
  </si>
  <si>
    <t>181000143</t>
  </si>
  <si>
    <t>181000144</t>
  </si>
  <si>
    <t>181000145</t>
  </si>
  <si>
    <t>181000146</t>
  </si>
  <si>
    <t>181000147</t>
  </si>
  <si>
    <t>181000148</t>
  </si>
  <si>
    <t>181000149</t>
  </si>
  <si>
    <t>181000150</t>
  </si>
  <si>
    <t>181000151</t>
  </si>
  <si>
    <t>181000152</t>
  </si>
  <si>
    <t>181000153</t>
  </si>
  <si>
    <t>181000154</t>
  </si>
  <si>
    <t>181000155</t>
  </si>
  <si>
    <t>181000156</t>
  </si>
  <si>
    <t>181000157</t>
  </si>
  <si>
    <t>181000158</t>
  </si>
  <si>
    <t>181000159</t>
  </si>
  <si>
    <t>181000160</t>
  </si>
  <si>
    <t>181000161</t>
  </si>
  <si>
    <t>181000162</t>
  </si>
  <si>
    <t>181000163</t>
  </si>
  <si>
    <t>181000164</t>
  </si>
  <si>
    <t>181000165</t>
  </si>
  <si>
    <t>181100166</t>
  </si>
  <si>
    <t>181100167</t>
  </si>
  <si>
    <t>181100168</t>
  </si>
  <si>
    <t>181100169</t>
  </si>
  <si>
    <t>181100170</t>
  </si>
  <si>
    <t>181100171</t>
  </si>
  <si>
    <t>181100172</t>
  </si>
  <si>
    <t>181100173</t>
  </si>
  <si>
    <t>181100174</t>
  </si>
  <si>
    <t>181100175</t>
  </si>
  <si>
    <t>181100176</t>
  </si>
  <si>
    <t>181100177</t>
  </si>
  <si>
    <t>181100178</t>
  </si>
  <si>
    <t>181100179</t>
  </si>
  <si>
    <t>181100180</t>
  </si>
  <si>
    <t>181200181</t>
  </si>
  <si>
    <t>181200182</t>
  </si>
  <si>
    <t>181200183</t>
  </si>
  <si>
    <t>181200184</t>
  </si>
  <si>
    <t>181200185</t>
  </si>
  <si>
    <t>181200186</t>
  </si>
  <si>
    <t>181200187</t>
  </si>
  <si>
    <t>181200188</t>
  </si>
  <si>
    <t>181200189</t>
  </si>
  <si>
    <t>181200190</t>
  </si>
  <si>
    <t>181200191</t>
  </si>
  <si>
    <t>181200192</t>
  </si>
  <si>
    <t>181200193</t>
  </si>
  <si>
    <t>181200194</t>
  </si>
  <si>
    <t>181200195</t>
  </si>
  <si>
    <t>181200196</t>
  </si>
  <si>
    <t>181200197</t>
  </si>
  <si>
    <t>181200198</t>
  </si>
  <si>
    <t>21235637</t>
  </si>
  <si>
    <t>21236163</t>
  </si>
  <si>
    <t>21235707</t>
  </si>
  <si>
    <t>21237531</t>
  </si>
  <si>
    <t>21238501</t>
  </si>
  <si>
    <t>21238867</t>
  </si>
  <si>
    <t>21238818</t>
  </si>
  <si>
    <t>21238828</t>
  </si>
  <si>
    <t>21239176</t>
  </si>
  <si>
    <t>21607323</t>
  </si>
  <si>
    <t>21607355</t>
  </si>
  <si>
    <t>21608109</t>
  </si>
  <si>
    <t>21608251</t>
  </si>
  <si>
    <t>21608602</t>
  </si>
  <si>
    <t>21609368</t>
  </si>
  <si>
    <t>21609369</t>
  </si>
  <si>
    <t>21609729</t>
  </si>
  <si>
    <t>21609744</t>
  </si>
  <si>
    <t>21612575</t>
  </si>
  <si>
    <t>21227159</t>
  </si>
  <si>
    <t>21613513</t>
  </si>
  <si>
    <t>21614095</t>
  </si>
  <si>
    <t>21614155</t>
  </si>
  <si>
    <t>21616268</t>
  </si>
  <si>
    <t>21616662</t>
  </si>
  <si>
    <t>22047459</t>
  </si>
  <si>
    <t>22048006</t>
  </si>
  <si>
    <t>22048049</t>
  </si>
  <si>
    <t>22048090</t>
  </si>
  <si>
    <t>22048350</t>
  </si>
  <si>
    <t>22048867</t>
  </si>
  <si>
    <t>22048896</t>
  </si>
  <si>
    <t>22050486</t>
  </si>
  <si>
    <t>22051219</t>
  </si>
  <si>
    <t>22051853</t>
  </si>
  <si>
    <t>22052034</t>
  </si>
  <si>
    <t>22052329</t>
  </si>
  <si>
    <t>22053089</t>
  </si>
  <si>
    <t>22053257</t>
  </si>
  <si>
    <t>22052544</t>
  </si>
  <si>
    <t>22053837</t>
  </si>
  <si>
    <t>22054110</t>
  </si>
  <si>
    <t>22054487</t>
  </si>
  <si>
    <t>22054618</t>
  </si>
  <si>
    <t>22056048</t>
  </si>
  <si>
    <t>22056309</t>
  </si>
  <si>
    <t>22056348</t>
  </si>
  <si>
    <t>22056467</t>
  </si>
  <si>
    <t>22056671</t>
  </si>
  <si>
    <t>22056677</t>
  </si>
  <si>
    <t>22264064</t>
  </si>
  <si>
    <t>22265685</t>
  </si>
  <si>
    <t>22266512</t>
  </si>
  <si>
    <t>22266754</t>
  </si>
  <si>
    <t>22267184</t>
  </si>
  <si>
    <t>22268601</t>
  </si>
  <si>
    <t>22268524</t>
  </si>
  <si>
    <t>22537725</t>
  </si>
  <si>
    <t>22537951</t>
  </si>
  <si>
    <t>22538026</t>
  </si>
  <si>
    <t>22538113</t>
  </si>
  <si>
    <t>22538998</t>
  </si>
  <si>
    <t>22539225</t>
  </si>
  <si>
    <t>22539224</t>
  </si>
  <si>
    <t>22538581</t>
  </si>
  <si>
    <t>22540271</t>
  </si>
  <si>
    <t>22540455</t>
  </si>
  <si>
    <t>22541028</t>
  </si>
  <si>
    <t>22541483</t>
  </si>
  <si>
    <t>22582036</t>
  </si>
  <si>
    <t>22583115</t>
  </si>
  <si>
    <t>22583861</t>
  </si>
  <si>
    <t>22581259</t>
  </si>
  <si>
    <t>22581258</t>
  </si>
  <si>
    <t>22584936</t>
  </si>
  <si>
    <t>22714752</t>
  </si>
  <si>
    <t>22714833</t>
  </si>
  <si>
    <t>22715742</t>
  </si>
  <si>
    <t>22715977</t>
  </si>
  <si>
    <t>21239710</t>
  </si>
  <si>
    <t>22716669</t>
  </si>
  <si>
    <t>22717079</t>
  </si>
  <si>
    <t>22717720</t>
  </si>
  <si>
    <t>22717815</t>
  </si>
  <si>
    <t>22718157</t>
  </si>
  <si>
    <t>22718711</t>
  </si>
  <si>
    <t>22718737</t>
  </si>
  <si>
    <t>22720180</t>
  </si>
  <si>
    <t>22720553</t>
  </si>
  <si>
    <t>22723188</t>
  </si>
  <si>
    <t>22723223</t>
  </si>
  <si>
    <t>22723436</t>
  </si>
  <si>
    <t>22723487</t>
  </si>
  <si>
    <t>22723550</t>
  </si>
  <si>
    <t>22723932</t>
  </si>
  <si>
    <t>22724003</t>
  </si>
  <si>
    <t>22724089</t>
  </si>
  <si>
    <t>22721302</t>
  </si>
  <si>
    <t>23028456</t>
  </si>
  <si>
    <t>23029301</t>
  </si>
  <si>
    <t>23029139</t>
  </si>
  <si>
    <t>23029526</t>
  </si>
  <si>
    <t>23029860</t>
  </si>
  <si>
    <t>23029891</t>
  </si>
  <si>
    <t>23030003</t>
  </si>
  <si>
    <t>23030083</t>
  </si>
  <si>
    <t>23031121</t>
  </si>
  <si>
    <t>23031229</t>
  </si>
  <si>
    <t>23031952</t>
  </si>
  <si>
    <t>23032213</t>
  </si>
  <si>
    <t>23030878</t>
  </si>
  <si>
    <t>23033802</t>
  </si>
  <si>
    <t>23033801</t>
  </si>
  <si>
    <t>23033954</t>
  </si>
  <si>
    <t>23034009</t>
  </si>
  <si>
    <t>23034951</t>
  </si>
  <si>
    <t>23035178</t>
  </si>
  <si>
    <t>23035333</t>
  </si>
  <si>
    <t>23035332</t>
  </si>
  <si>
    <t>23034421</t>
  </si>
  <si>
    <t>23035389</t>
  </si>
  <si>
    <t>23036807</t>
  </si>
  <si>
    <t>23036831</t>
  </si>
  <si>
    <t>23036031</t>
  </si>
  <si>
    <t>23255028</t>
  </si>
  <si>
    <t>23255302</t>
  </si>
  <si>
    <t>23255444</t>
  </si>
  <si>
    <t>23255911</t>
  </si>
  <si>
    <t>23255458</t>
  </si>
  <si>
    <t>23255591</t>
  </si>
  <si>
    <t>23256801</t>
  </si>
  <si>
    <t>23256812</t>
  </si>
  <si>
    <t>23256813</t>
  </si>
  <si>
    <t>23256814</t>
  </si>
  <si>
    <t>23257382</t>
  </si>
  <si>
    <t>23257565</t>
  </si>
  <si>
    <t>23259166</t>
  </si>
  <si>
    <t>23251875</t>
  </si>
  <si>
    <t>23452166</t>
  </si>
  <si>
    <t>23452354</t>
  </si>
  <si>
    <t>23452454</t>
  </si>
  <si>
    <t>23452362</t>
  </si>
  <si>
    <t>23452457</t>
  </si>
  <si>
    <t>23452458</t>
  </si>
  <si>
    <t>23452459</t>
  </si>
  <si>
    <t>23452397</t>
  </si>
  <si>
    <t>23454494</t>
  </si>
  <si>
    <t>23454741</t>
  </si>
  <si>
    <t>23454919</t>
  </si>
  <si>
    <t>23455057</t>
  </si>
  <si>
    <t>23455119</t>
  </si>
  <si>
    <t>23454997</t>
  </si>
  <si>
    <t>23455623</t>
  </si>
  <si>
    <t>23455375</t>
  </si>
  <si>
    <t>23456030</t>
  </si>
  <si>
    <t>23456198</t>
  </si>
  <si>
    <t>23456532</t>
  </si>
  <si>
    <t>23456534</t>
  </si>
  <si>
    <t>23458528</t>
  </si>
  <si>
    <t>23458713</t>
  </si>
  <si>
    <t>23458657</t>
  </si>
  <si>
    <t>23458733</t>
  </si>
  <si>
    <t>23458599</t>
  </si>
  <si>
    <t>23459013</t>
  </si>
  <si>
    <t>23460451</t>
  </si>
  <si>
    <t>23460639</t>
  </si>
  <si>
    <t>23461405</t>
  </si>
  <si>
    <t>23712968</t>
  </si>
  <si>
    <t>23712833</t>
  </si>
  <si>
    <t>23713202</t>
  </si>
  <si>
    <t>23713437</t>
  </si>
  <si>
    <t>23461849</t>
  </si>
  <si>
    <t>23713877</t>
  </si>
  <si>
    <t>23714410</t>
  </si>
  <si>
    <t>23714857</t>
  </si>
  <si>
    <t>23714906</t>
  </si>
  <si>
    <t>23714915</t>
  </si>
  <si>
    <t>23715881</t>
  </si>
  <si>
    <t>23716215</t>
  </si>
  <si>
    <t>23716502</t>
  </si>
  <si>
    <t>23716221</t>
  </si>
  <si>
    <t>23716619</t>
  </si>
  <si>
    <t>23715620</t>
  </si>
  <si>
    <t>23717070</t>
  </si>
  <si>
    <t>23717413</t>
  </si>
  <si>
    <t>273717457</t>
  </si>
  <si>
    <t>23716779</t>
  </si>
  <si>
    <t>23717371</t>
  </si>
  <si>
    <t>23717642</t>
  </si>
  <si>
    <t>24069940</t>
  </si>
  <si>
    <t>24070312</t>
  </si>
  <si>
    <t>271800001</t>
  </si>
  <si>
    <t>271800002</t>
  </si>
  <si>
    <t>271800003</t>
  </si>
  <si>
    <t>271800026</t>
  </si>
  <si>
    <t>271800028</t>
  </si>
  <si>
    <t>271800032</t>
  </si>
  <si>
    <t>2718000033</t>
  </si>
  <si>
    <t>271800034</t>
  </si>
  <si>
    <t>271800035</t>
  </si>
  <si>
    <t>271800048</t>
  </si>
  <si>
    <t>271800049</t>
  </si>
  <si>
    <t>271800065</t>
  </si>
  <si>
    <t>271800066</t>
  </si>
  <si>
    <t>271800068</t>
  </si>
  <si>
    <t>271800088</t>
  </si>
  <si>
    <t>271800089</t>
  </si>
  <si>
    <t>271800094</t>
  </si>
  <si>
    <t>271800095</t>
  </si>
  <si>
    <t>271800096</t>
  </si>
  <si>
    <t>271800110</t>
  </si>
  <si>
    <t>271800125</t>
  </si>
  <si>
    <t>271800126</t>
  </si>
  <si>
    <t>2718000136</t>
  </si>
  <si>
    <t>2718000160</t>
  </si>
  <si>
    <t>271800161</t>
  </si>
  <si>
    <t>2718000178</t>
  </si>
  <si>
    <t>271800192</t>
  </si>
  <si>
    <t>271800194</t>
  </si>
  <si>
    <t>2718000195</t>
  </si>
  <si>
    <t>271800197</t>
  </si>
  <si>
    <t>271800204</t>
  </si>
  <si>
    <t>271800205</t>
  </si>
  <si>
    <t>271800207</t>
  </si>
  <si>
    <t>2718000217</t>
  </si>
  <si>
    <t>271800225</t>
  </si>
  <si>
    <t>271800230</t>
  </si>
  <si>
    <t>271800242</t>
  </si>
  <si>
    <t>271800243</t>
  </si>
  <si>
    <t>2718000244</t>
  </si>
  <si>
    <t>271800249</t>
  </si>
  <si>
    <t>271800250</t>
  </si>
  <si>
    <t>271800265</t>
  </si>
  <si>
    <t>271800267</t>
  </si>
  <si>
    <t>271800268</t>
  </si>
  <si>
    <t>271800273</t>
  </si>
  <si>
    <t>271800275</t>
  </si>
  <si>
    <t>271800288</t>
  </si>
  <si>
    <t>271800291</t>
  </si>
  <si>
    <t>271800292</t>
  </si>
  <si>
    <t>271800293</t>
  </si>
  <si>
    <t>271800296</t>
  </si>
  <si>
    <t>271800297</t>
  </si>
  <si>
    <t>271800302</t>
  </si>
  <si>
    <t>271800323</t>
  </si>
  <si>
    <t>271800332</t>
  </si>
  <si>
    <t>271800334</t>
  </si>
  <si>
    <t>271800337</t>
  </si>
  <si>
    <t>271800338</t>
  </si>
  <si>
    <t>271800349</t>
  </si>
  <si>
    <t>271800350</t>
  </si>
  <si>
    <t>271800351</t>
  </si>
  <si>
    <t>271800362</t>
  </si>
  <si>
    <t>271800365</t>
  </si>
  <si>
    <t>271800366</t>
  </si>
  <si>
    <t>271800367</t>
  </si>
  <si>
    <t>271800389</t>
  </si>
  <si>
    <t>271800401</t>
  </si>
  <si>
    <t>271800402</t>
  </si>
  <si>
    <t>271800406</t>
  </si>
  <si>
    <t>271800417</t>
  </si>
  <si>
    <t>271800427</t>
  </si>
  <si>
    <t>271800456</t>
  </si>
  <si>
    <t>271800466</t>
  </si>
  <si>
    <t>2718000475</t>
  </si>
  <si>
    <t>271800476</t>
  </si>
  <si>
    <t>271800487</t>
  </si>
  <si>
    <t>271800492</t>
  </si>
  <si>
    <t>271800497</t>
  </si>
  <si>
    <t>271800509</t>
  </si>
  <si>
    <t>271800511</t>
  </si>
  <si>
    <t>271800515</t>
  </si>
  <si>
    <t>271800521</t>
  </si>
  <si>
    <t>271800524</t>
  </si>
  <si>
    <t>271800528</t>
  </si>
  <si>
    <t>271800533</t>
  </si>
  <si>
    <t>271800534</t>
  </si>
  <si>
    <t>271800540</t>
  </si>
  <si>
    <t>271800541</t>
  </si>
  <si>
    <t>271800556</t>
  </si>
  <si>
    <t>271800565</t>
  </si>
  <si>
    <t>271800608</t>
  </si>
  <si>
    <t>271800609</t>
  </si>
  <si>
    <t>271800610</t>
  </si>
  <si>
    <t>271800617</t>
  </si>
  <si>
    <t>271800618</t>
  </si>
  <si>
    <t>271800641</t>
  </si>
  <si>
    <t>271800642</t>
  </si>
  <si>
    <t>271800647</t>
  </si>
  <si>
    <t>271800648</t>
  </si>
  <si>
    <t>271800677</t>
  </si>
  <si>
    <t>271800678</t>
  </si>
  <si>
    <t>271800685</t>
  </si>
  <si>
    <t>271800691</t>
  </si>
  <si>
    <t>271800692</t>
  </si>
  <si>
    <t>271800698</t>
  </si>
  <si>
    <t>271800699</t>
  </si>
  <si>
    <t>271800710</t>
  </si>
  <si>
    <t>271800717</t>
  </si>
  <si>
    <t>271800724</t>
  </si>
  <si>
    <t>271800725</t>
  </si>
  <si>
    <t>271800733</t>
  </si>
  <si>
    <t>271800735</t>
  </si>
  <si>
    <t>271800738</t>
  </si>
  <si>
    <t>271800739</t>
  </si>
  <si>
    <t>271800740</t>
  </si>
  <si>
    <t>271800744</t>
  </si>
  <si>
    <t>271800765</t>
  </si>
  <si>
    <t>271800791</t>
  </si>
  <si>
    <t>271800795</t>
  </si>
  <si>
    <t>271800796</t>
  </si>
  <si>
    <t>271800797</t>
  </si>
  <si>
    <t>271800798</t>
  </si>
  <si>
    <t>271800799</t>
  </si>
  <si>
    <t>271800821</t>
  </si>
  <si>
    <t>271800822</t>
  </si>
  <si>
    <t>271800823</t>
  </si>
  <si>
    <t>271800834</t>
  </si>
  <si>
    <t>271800871</t>
  </si>
  <si>
    <t>271800872</t>
  </si>
  <si>
    <t>271800873</t>
  </si>
  <si>
    <t>271800874</t>
  </si>
  <si>
    <t>271800882</t>
  </si>
  <si>
    <t>271800883</t>
  </si>
  <si>
    <t>271800897</t>
  </si>
  <si>
    <t>271800898</t>
  </si>
  <si>
    <t>271800899</t>
  </si>
  <si>
    <t>271800900</t>
  </si>
  <si>
    <t>271800902</t>
  </si>
  <si>
    <t>271800903</t>
  </si>
  <si>
    <t>271800919</t>
  </si>
  <si>
    <t>271800929</t>
  </si>
  <si>
    <t>271800940</t>
  </si>
  <si>
    <t>271800945</t>
  </si>
  <si>
    <t>271800946</t>
  </si>
  <si>
    <t>271800947</t>
  </si>
  <si>
    <t>271800948</t>
  </si>
  <si>
    <t>271800949</t>
  </si>
  <si>
    <t>271800950</t>
  </si>
  <si>
    <t>271800951</t>
  </si>
  <si>
    <t>2718001002</t>
  </si>
  <si>
    <t>2718001005</t>
  </si>
  <si>
    <t>2718001007</t>
  </si>
  <si>
    <t>2718001008</t>
  </si>
  <si>
    <t>2718001009</t>
  </si>
  <si>
    <t>2718001010</t>
  </si>
  <si>
    <t>2718001021</t>
  </si>
  <si>
    <t>2718001025</t>
  </si>
  <si>
    <t>2718001026</t>
  </si>
  <si>
    <t>2718001048</t>
  </si>
  <si>
    <t>2718001049</t>
  </si>
  <si>
    <t>2718001050</t>
  </si>
  <si>
    <t>2718001051</t>
  </si>
  <si>
    <t>2718001057</t>
  </si>
  <si>
    <t>2718001086</t>
  </si>
  <si>
    <t>2718001087</t>
  </si>
  <si>
    <t>2718001089</t>
  </si>
  <si>
    <t>2718001097</t>
  </si>
  <si>
    <t>2718001098</t>
  </si>
  <si>
    <t>2718001099</t>
  </si>
  <si>
    <t>2718001140</t>
  </si>
  <si>
    <t>2718001142</t>
  </si>
  <si>
    <t>2718001160</t>
  </si>
  <si>
    <t>2718001172</t>
  </si>
  <si>
    <t>2718001173</t>
  </si>
  <si>
    <t>2718001174</t>
  </si>
  <si>
    <t>2718001194</t>
  </si>
  <si>
    <t>2718001195</t>
  </si>
  <si>
    <t>2718001196</t>
  </si>
  <si>
    <t>2718001198</t>
  </si>
  <si>
    <t>2718001207</t>
  </si>
  <si>
    <t>2718001208</t>
  </si>
  <si>
    <t>2718001209</t>
  </si>
  <si>
    <t>2718001213</t>
  </si>
  <si>
    <t>2718001138</t>
  </si>
  <si>
    <t>2718001139</t>
  </si>
  <si>
    <t>2718001150</t>
  </si>
  <si>
    <t>2718001156</t>
  </si>
  <si>
    <t>2718001157</t>
  </si>
  <si>
    <t>2718001162</t>
  </si>
  <si>
    <t>2718001163</t>
  </si>
  <si>
    <t>2718001164</t>
  </si>
  <si>
    <t>2718001165</t>
  </si>
  <si>
    <t>2718001167</t>
  </si>
  <si>
    <t>2718001169</t>
  </si>
  <si>
    <t>2718001171</t>
  </si>
  <si>
    <t>271800004</t>
  </si>
  <si>
    <t>27180004</t>
  </si>
  <si>
    <t>271800005</t>
  </si>
  <si>
    <t>271800006</t>
  </si>
  <si>
    <t>271800007</t>
  </si>
  <si>
    <t>271800008</t>
  </si>
  <si>
    <t>271800009</t>
  </si>
  <si>
    <t>271800010</t>
  </si>
  <si>
    <t>271800011</t>
  </si>
  <si>
    <t>271800012</t>
  </si>
  <si>
    <t>271800013</t>
  </si>
  <si>
    <t>271800014</t>
  </si>
  <si>
    <t>271800015</t>
  </si>
  <si>
    <t>271800016</t>
  </si>
  <si>
    <t>271800017</t>
  </si>
  <si>
    <t>271800018</t>
  </si>
  <si>
    <t>271800019</t>
  </si>
  <si>
    <t>271800020</t>
  </si>
  <si>
    <t>271800021</t>
  </si>
  <si>
    <t>271800022</t>
  </si>
  <si>
    <t>271800023</t>
  </si>
  <si>
    <t>271800024</t>
  </si>
  <si>
    <t>271800025</t>
  </si>
  <si>
    <t>271800027</t>
  </si>
  <si>
    <t>271800029</t>
  </si>
  <si>
    <t>271800030</t>
  </si>
  <si>
    <t>271800031</t>
  </si>
  <si>
    <t>271800033</t>
  </si>
  <si>
    <t>271800036</t>
  </si>
  <si>
    <t>271800037</t>
  </si>
  <si>
    <t>271800038</t>
  </si>
  <si>
    <t>271800039</t>
  </si>
  <si>
    <t>271800040</t>
  </si>
  <si>
    <t>271800041</t>
  </si>
  <si>
    <t>271800042</t>
  </si>
  <si>
    <t>271800043</t>
  </si>
  <si>
    <t>271800046</t>
  </si>
  <si>
    <t>271800045</t>
  </si>
  <si>
    <t>271800047</t>
  </si>
  <si>
    <t>271800050</t>
  </si>
  <si>
    <t>271800051</t>
  </si>
  <si>
    <t>271800052</t>
  </si>
  <si>
    <t>271800053</t>
  </si>
  <si>
    <t>271800054</t>
  </si>
  <si>
    <t>271800055</t>
  </si>
  <si>
    <t>271800056</t>
  </si>
  <si>
    <t>271800057</t>
  </si>
  <si>
    <t>271800058</t>
  </si>
  <si>
    <t>271800059</t>
  </si>
  <si>
    <t>271800060</t>
  </si>
  <si>
    <t>271800061</t>
  </si>
  <si>
    <t>271800070</t>
  </si>
  <si>
    <t>271800062</t>
  </si>
  <si>
    <t>271800063</t>
  </si>
  <si>
    <t>271800064</t>
  </si>
  <si>
    <t>271800067</t>
  </si>
  <si>
    <t>271800069</t>
  </si>
  <si>
    <t>271800071</t>
  </si>
  <si>
    <t>271800072</t>
  </si>
  <si>
    <t>271800073</t>
  </si>
  <si>
    <t>271800074</t>
  </si>
  <si>
    <t>271800075</t>
  </si>
  <si>
    <t>271800076</t>
  </si>
  <si>
    <t>271800077</t>
  </si>
  <si>
    <t>271800078</t>
  </si>
  <si>
    <t>271800079</t>
  </si>
  <si>
    <t>271800080</t>
  </si>
  <si>
    <t>271800081</t>
  </si>
  <si>
    <t>271800082</t>
  </si>
  <si>
    <t>271800083</t>
  </si>
  <si>
    <t>271800084</t>
  </si>
  <si>
    <t>271800085</t>
  </si>
  <si>
    <t>271800086</t>
  </si>
  <si>
    <t>271800087</t>
  </si>
  <si>
    <t>271800090</t>
  </si>
  <si>
    <t>271800091</t>
  </si>
  <si>
    <t>271800092</t>
  </si>
  <si>
    <t>271800093</t>
  </si>
  <si>
    <t>271800097</t>
  </si>
  <si>
    <t>271800098</t>
  </si>
  <si>
    <t>271800099</t>
  </si>
  <si>
    <t>271800100</t>
  </si>
  <si>
    <t>271800101</t>
  </si>
  <si>
    <t>271800102</t>
  </si>
  <si>
    <t>271800103</t>
  </si>
  <si>
    <t>271800104</t>
  </si>
  <si>
    <t>271800105</t>
  </si>
  <si>
    <t>271800106</t>
  </si>
  <si>
    <t>271800107</t>
  </si>
  <si>
    <t>271800108</t>
  </si>
  <si>
    <t>271800109</t>
  </si>
  <si>
    <t>271800111</t>
  </si>
  <si>
    <t>271800112</t>
  </si>
  <si>
    <t>271800113</t>
  </si>
  <si>
    <t>271800114</t>
  </si>
  <si>
    <t>271800115</t>
  </si>
  <si>
    <t>271800116</t>
  </si>
  <si>
    <t>271800117</t>
  </si>
  <si>
    <t>271800118</t>
  </si>
  <si>
    <t>271800119</t>
  </si>
  <si>
    <t>271800120</t>
  </si>
  <si>
    <t>271800121</t>
  </si>
  <si>
    <t>271800122</t>
  </si>
  <si>
    <t>271800123</t>
  </si>
  <si>
    <t>271800124</t>
  </si>
  <si>
    <t>271800127</t>
  </si>
  <si>
    <t>271800128</t>
  </si>
  <si>
    <t>271800129</t>
  </si>
  <si>
    <t>271800130</t>
  </si>
  <si>
    <t>271800131</t>
  </si>
  <si>
    <t>271800132</t>
  </si>
  <si>
    <t>271800133</t>
  </si>
  <si>
    <t>271800134</t>
  </si>
  <si>
    <t>271800135</t>
  </si>
  <si>
    <t>271800136</t>
  </si>
  <si>
    <t>271800137</t>
  </si>
  <si>
    <t>271800138</t>
  </si>
  <si>
    <t>271800139</t>
  </si>
  <si>
    <t>271800140</t>
  </si>
  <si>
    <t>271800141</t>
  </si>
  <si>
    <t>271800142</t>
  </si>
  <si>
    <t>271800143</t>
  </si>
  <si>
    <t>271800144</t>
  </si>
  <si>
    <t>271800145</t>
  </si>
  <si>
    <t>271800146</t>
  </si>
  <si>
    <t>271800147</t>
  </si>
  <si>
    <t>271800148</t>
  </si>
  <si>
    <t>271800149</t>
  </si>
  <si>
    <t>271800150</t>
  </si>
  <si>
    <t>271800151</t>
  </si>
  <si>
    <t>271800152</t>
  </si>
  <si>
    <t>271800153</t>
  </si>
  <si>
    <t>271800154</t>
  </si>
  <si>
    <t>2718000155</t>
  </si>
  <si>
    <t>271800156</t>
  </si>
  <si>
    <t>271800157</t>
  </si>
  <si>
    <t>271800158</t>
  </si>
  <si>
    <t>271800159</t>
  </si>
  <si>
    <t>271800160</t>
  </si>
  <si>
    <t>271800162</t>
  </si>
  <si>
    <t>271800163</t>
  </si>
  <si>
    <t>271800164</t>
  </si>
  <si>
    <t>271800165</t>
  </si>
  <si>
    <t>271800166</t>
  </si>
  <si>
    <t>271800167</t>
  </si>
  <si>
    <t>271800168</t>
  </si>
  <si>
    <t>271800169</t>
  </si>
  <si>
    <t>271800170</t>
  </si>
  <si>
    <t>271800171</t>
  </si>
  <si>
    <t>271800172</t>
  </si>
  <si>
    <t>271800173</t>
  </si>
  <si>
    <t>271800174</t>
  </si>
  <si>
    <t>271800175</t>
  </si>
  <si>
    <t>271800176</t>
  </si>
  <si>
    <t>271800177</t>
  </si>
  <si>
    <t>271800178</t>
  </si>
  <si>
    <t>271800179</t>
  </si>
  <si>
    <t>JELLA B. MATALOG</t>
  </si>
  <si>
    <t>LITA D. ILAO</t>
  </si>
  <si>
    <t>MARK LESTER P. BENITEZ</t>
  </si>
  <si>
    <t>ROVIN D. ROXAS</t>
  </si>
  <si>
    <t>VILMA G. MONK</t>
  </si>
  <si>
    <t>SOTERO B. CASTILLO</t>
  </si>
  <si>
    <t>MAXIMA C. HERMANEZ</t>
  </si>
  <si>
    <t>MARIA BERNADETTE A. ILAGAN</t>
  </si>
  <si>
    <t>GOLDENPINE REALTY AND DEVT. INC.</t>
  </si>
  <si>
    <t>GLORIA A. VILLA</t>
  </si>
  <si>
    <t>EFREN B. TOLEDO</t>
  </si>
  <si>
    <t>CEFERINO C. HERRERA</t>
  </si>
  <si>
    <t>ERNESTO TUAZON</t>
  </si>
  <si>
    <t>DELFIN C. ILAO</t>
  </si>
  <si>
    <t>JOSIE M. ROSALES</t>
  </si>
  <si>
    <t>JEMPY S. BENGCANG</t>
  </si>
  <si>
    <t>SOLOMON R. DADULA</t>
  </si>
  <si>
    <t>TEODORA C. LABINDALAWA</t>
  </si>
  <si>
    <t>ELVIRA M. ORIONDO</t>
  </si>
  <si>
    <t>J.P. LAUREL ST.</t>
  </si>
  <si>
    <t>CHURCH</t>
  </si>
  <si>
    <t>BRGY. 8</t>
  </si>
  <si>
    <t>PLASTER GLASS MGF. INC.</t>
  </si>
  <si>
    <t>BENITO O. MERCADO</t>
  </si>
  <si>
    <t>JONATHAN JONSON</t>
  </si>
  <si>
    <t>MARIETTA WIDJAJA</t>
  </si>
  <si>
    <t>JAMES JULIUS V. SOL</t>
  </si>
  <si>
    <t>JUVY LYN B. LUMADAY</t>
  </si>
  <si>
    <t>CARLOU CASTILLO</t>
  </si>
  <si>
    <t>RONALDO L. SEVILLA</t>
  </si>
  <si>
    <t>MARIA CLEOFE S. LAGMAN</t>
  </si>
  <si>
    <t>MARLEX ULARTE</t>
  </si>
  <si>
    <t>JERRY LLAIT</t>
  </si>
  <si>
    <t>RICK JAYSON P. TOLEDO</t>
  </si>
  <si>
    <t>ROMMOR MANAGEMENT AND DEVELOPMENT CORP.</t>
  </si>
  <si>
    <t>TONI ANN ENTERIA</t>
  </si>
  <si>
    <t>FAUSTINO A. LOBO</t>
  </si>
  <si>
    <t>EMMANUEL T. DEL MUNDO</t>
  </si>
  <si>
    <t>MARLO B. REYES</t>
  </si>
  <si>
    <t>ALEJANDRO NUNEZ</t>
  </si>
  <si>
    <t>MINUTE BURGER / DIONISIO M. TAN III</t>
  </si>
  <si>
    <t>C &amp; J DELICIOUS DONUTS INC.</t>
  </si>
  <si>
    <t>APOLINAR S. CAPARAL</t>
  </si>
  <si>
    <t>DEO F. SAALNGUIT</t>
  </si>
  <si>
    <t>MARIBEL CALINGASAN</t>
  </si>
  <si>
    <t>MARIA CONCEPCION A. BAUTISTA</t>
  </si>
  <si>
    <t>NELMA M. REYES</t>
  </si>
  <si>
    <t>JULIANA B. CARAIG</t>
  </si>
  <si>
    <t xml:space="preserve">MARIA FE V. PARTO </t>
  </si>
  <si>
    <t>ELEONOR &amp; JOJI D. BITO-ON</t>
  </si>
  <si>
    <t xml:space="preserve">EUGENIO S. YNION JR. </t>
  </si>
  <si>
    <t>CRISTINO L. PANLILIO/ CONGLOW PROPERTIES</t>
  </si>
  <si>
    <t>SOPHIA CHUA</t>
  </si>
  <si>
    <t>RODRIGO S. PERCY JR.</t>
  </si>
  <si>
    <t>CONMECH CONSTRUCTION AND DEV. CORP.</t>
  </si>
  <si>
    <t>AURELIA MOSQUERA</t>
  </si>
  <si>
    <t>ALLAN PANALIGAN</t>
  </si>
  <si>
    <t>ERIC D. TAN</t>
  </si>
  <si>
    <t>DIGITEL MOBILE PHILS. INC.</t>
  </si>
  <si>
    <t>ANNA B. CAMPOSANO/ JESUS A. MARIANO</t>
  </si>
  <si>
    <t>EDWIN &amp; JUDY GARDIOLA</t>
  </si>
  <si>
    <t>KINGDOM HALLS FOR JEHOVAH'S WITNESSES IN THE PHILIPPINES INC.</t>
  </si>
  <si>
    <t>JOHN DAVID &amp; KATHRINE FRANCHETTE LAGOS</t>
  </si>
  <si>
    <t xml:space="preserve">RAINIER A. ONA JR. </t>
  </si>
  <si>
    <t>RUELITO M. DELACUESTA</t>
  </si>
  <si>
    <t>MARIA FE V. CORREA</t>
  </si>
  <si>
    <t>UNITED CHURCH OF CHRIST IN THE PHILIPPINES / DOMINGO C. SUYA</t>
  </si>
  <si>
    <t>LOIDA R. BUSTAMANTE</t>
  </si>
  <si>
    <t>ROLANDO R. CAPACIA</t>
  </si>
  <si>
    <t>ELIZABETH CLAVECILLAS</t>
  </si>
  <si>
    <t>GUILLERMO B. RELOJ</t>
  </si>
  <si>
    <t>VICTORIA V. ISARE</t>
  </si>
  <si>
    <t>RENATO LIMPIN</t>
  </si>
  <si>
    <t>NMS LOGISTICS CORP.</t>
  </si>
  <si>
    <t>JOHN DENNIS ALCARAZ</t>
  </si>
  <si>
    <t>RYAN PHILIP V. CANTOS</t>
  </si>
  <si>
    <t>JULIETO AND IRMA PENTINIO</t>
  </si>
  <si>
    <t>JAIME G. SY</t>
  </si>
  <si>
    <t>MARY ANNE TENORIO</t>
  </si>
  <si>
    <t>ANALYN D. GALANGA</t>
  </si>
  <si>
    <t>EMANNUEL AND TSINA MALABANAN</t>
  </si>
  <si>
    <t>SUPREME COURT OF THE PHILIPPINES</t>
  </si>
  <si>
    <t>MAMERTO RUIZ</t>
  </si>
  <si>
    <t>VICTOR A. ASIDILLO</t>
  </si>
  <si>
    <t>DOLORES U. VILLADOS</t>
  </si>
  <si>
    <t>RAJI INC.</t>
  </si>
  <si>
    <t>AMALIA C. ULARTE</t>
  </si>
  <si>
    <t>ROSSANA J. UMANDAL</t>
  </si>
  <si>
    <t>MARIA JASMIN M. TALEGON</t>
  </si>
  <si>
    <t>BERNARD B. MISENAS</t>
  </si>
  <si>
    <t>ZAIDA SIMUANGCO</t>
  </si>
  <si>
    <t>ONE NETWORK BANK INC. (A RURAL BANK)</t>
  </si>
  <si>
    <t>ARTHUR DJ MENDOZA</t>
  </si>
  <si>
    <t>JONATHAN B. VILLANUEVA</t>
  </si>
  <si>
    <t xml:space="preserve">CENTURY LIMITLESS CORP. </t>
  </si>
  <si>
    <t>MARIA THERESA R. JOYEUX</t>
  </si>
  <si>
    <t>MARIA MAE P. DANILOV</t>
  </si>
  <si>
    <t>JUAN O. NOLASCO III</t>
  </si>
  <si>
    <t>RAYNUMDO C. AVENA</t>
  </si>
  <si>
    <t>NENITA M. LEGASPI</t>
  </si>
  <si>
    <t>MARIANNE CUSTODIO FREDKINSEN</t>
  </si>
  <si>
    <t>I JEANS MARKETING CO.</t>
  </si>
  <si>
    <t>DRA. QUEEN SALAZAR</t>
  </si>
  <si>
    <t>CITYSTATE PROPERTIES AND MANAGEMENT CORPORATION</t>
  </si>
  <si>
    <t>MAURO M. MERCADO</t>
  </si>
  <si>
    <t>CRISTINA MARIE C. BERNASCONI</t>
  </si>
  <si>
    <t>MARIA AMIRA C. SALVADOR</t>
  </si>
  <si>
    <t>SIMEONA R. LIMETA</t>
  </si>
  <si>
    <t>GINA AMOR F. SAMANIEGO</t>
  </si>
  <si>
    <t>LEONA H. REYNO</t>
  </si>
  <si>
    <t>LUIS GUEVARRA</t>
  </si>
  <si>
    <t>SEMEONA D. FONACIER</t>
  </si>
  <si>
    <t>STA. LUCIA LAND INC.</t>
  </si>
  <si>
    <t>ELSIE P. COLOMBO</t>
  </si>
  <si>
    <t>SAJONA D. CRISOLO</t>
  </si>
  <si>
    <t>BRANDY A. GUEVARRA</t>
  </si>
  <si>
    <t>KASMAC CORP.</t>
  </si>
  <si>
    <t>INOZA PROPERTIES INC.</t>
  </si>
  <si>
    <t>ARNOLD CASTRO</t>
  </si>
  <si>
    <t>GERARDO N. AMIS</t>
  </si>
  <si>
    <t>CRISANTA KULMIJARVI</t>
  </si>
  <si>
    <t>MICHAEL AGUILAR</t>
  </si>
  <si>
    <t>GAVINO RAMOS</t>
  </si>
  <si>
    <t>JOSE Q. PEREZ</t>
  </si>
  <si>
    <t>TONI PAULO A. VALENTON</t>
  </si>
  <si>
    <t>MAXIMILLIAN PASQUAL</t>
  </si>
  <si>
    <t>TERESITA S. BUHAY</t>
  </si>
  <si>
    <t>FELIX D. MORENO</t>
  </si>
  <si>
    <t>ARNOLD F. DELIMA</t>
  </si>
  <si>
    <t>PECHILITA D. WEINGARTNER</t>
  </si>
  <si>
    <t>CATHERINE B. CORPUZ</t>
  </si>
  <si>
    <t>REGGIE AND KAREN TORREDES</t>
  </si>
  <si>
    <t>LAZARA B. MANALO</t>
  </si>
  <si>
    <t>VICTORIA D. BUEN</t>
  </si>
  <si>
    <t>WUHAN FIBERHOME INTERNATIONAL TECHNOLOGIES PHILS. INC.</t>
  </si>
  <si>
    <t>ROBERT TY JR.</t>
  </si>
  <si>
    <t>ORLANDO R. BAUTISTA</t>
  </si>
  <si>
    <t>MA. VICTORIA P. CELDRAN</t>
  </si>
  <si>
    <t>BERNARD LUNDAG</t>
  </si>
  <si>
    <t>RICHARD M. ATIENZA</t>
  </si>
  <si>
    <t>CORRINE HAZEL TANEDO TAN</t>
  </si>
  <si>
    <t>NEW STAR POULTRY FARM INC.</t>
  </si>
  <si>
    <t>RODERICK V. NAVARRO</t>
  </si>
  <si>
    <t>SHAW AUTOMOTIVE RESOURCES INC. HYUNDAI NASUGBU</t>
  </si>
  <si>
    <t>COSTA DEL HAMILO, INC. (FREIA MODEL UNITS @PICO DE LORO COVE</t>
  </si>
  <si>
    <t>JOHN CHRISTOPHER BARCELON</t>
  </si>
  <si>
    <t>LUISITO &amp; LORIE MONTEMAR</t>
  </si>
  <si>
    <t>VICTOR J. PEREJA / JULIA ESPERANZA D. GUICO / STEFANIE CRISTINE J. DEREJA</t>
  </si>
  <si>
    <t>BERNARD DANIEL S. PUATU</t>
  </si>
  <si>
    <t>MILDRED D. TOLENTINO</t>
  </si>
  <si>
    <t>GRACE I. DOMANGCAS</t>
  </si>
  <si>
    <t>EMELITA R. TUNGSAKUL</t>
  </si>
  <si>
    <t>MBH TRADING AND MANUFACTURING CORPORATION</t>
  </si>
  <si>
    <t>MARIA THERESA A. UNAS</t>
  </si>
  <si>
    <t>ARNEL M. BATHAN</t>
  </si>
  <si>
    <t>STEPHANIE B. CHIONGBIAN / MVC DEVT. CORP.</t>
  </si>
  <si>
    <t>FRANCISCO &amp; EUFROCINA GUERRERO</t>
  </si>
  <si>
    <t>4P FOR PEOPLE FOUNDATION INC. CHLDREN NAS. BATS. / LEIF INGAR AKERLUND</t>
  </si>
  <si>
    <t>PEDRO TANARTE</t>
  </si>
  <si>
    <t>BRGY.PANTALAN</t>
  </si>
  <si>
    <t>BRGY. KAYLWAY</t>
  </si>
  <si>
    <t>BRGY. BANILAD</t>
  </si>
  <si>
    <t>BRGY. XII</t>
  </si>
  <si>
    <t>BRGY, MUNTING INDANG</t>
  </si>
  <si>
    <t>BRGY. II</t>
  </si>
  <si>
    <t>BRGY. VII</t>
  </si>
  <si>
    <t>BRGY. BULIHAN</t>
  </si>
  <si>
    <t>POLE RELOCATION ONLY</t>
  </si>
  <si>
    <t>AGRICULTURAL</t>
  </si>
  <si>
    <t>COMMERCIAL/RESIDENTIAL</t>
  </si>
  <si>
    <t>RESIDENTIAL - APARTMENT</t>
  </si>
  <si>
    <t>RESIDENTIAL/COMMERCIAL</t>
  </si>
  <si>
    <t>COMMECIAL</t>
  </si>
  <si>
    <t>COMMERCIAL / APARTELLE</t>
  </si>
  <si>
    <t>RESIDENTIAL / APARTMENT</t>
  </si>
  <si>
    <t>RESIDENTIAL - HOTEL TOWER 1</t>
  </si>
  <si>
    <t>RESIDENTIAL - HOTEL TOWER 2</t>
  </si>
  <si>
    <t>TOWER</t>
  </si>
  <si>
    <t>COMMERCIAL RESORT</t>
  </si>
  <si>
    <t>COMMERCIAL GARAGE</t>
  </si>
  <si>
    <t>COMMERCIAL GAS STATION</t>
  </si>
  <si>
    <t>MAUSOLEUM</t>
  </si>
  <si>
    <t>NICHE</t>
  </si>
  <si>
    <t>CABINET BASEPAD</t>
  </si>
  <si>
    <t>RESIDENTIAL B</t>
  </si>
  <si>
    <t>BEACH HOUSE</t>
  </si>
  <si>
    <t>12 RESIDENTIAL / 10 COMMERCIAL</t>
  </si>
  <si>
    <t>RETAINING WALL</t>
  </si>
  <si>
    <t>GROUP C : RECREATIONAL</t>
  </si>
  <si>
    <t>190100001</t>
  </si>
  <si>
    <t>190100002</t>
  </si>
  <si>
    <t>190100003</t>
  </si>
  <si>
    <t>190100004</t>
  </si>
  <si>
    <t>190100005</t>
  </si>
  <si>
    <t>190100006</t>
  </si>
  <si>
    <t>190100007</t>
  </si>
  <si>
    <t>190100008</t>
  </si>
  <si>
    <t>190100009</t>
  </si>
  <si>
    <t>190100010</t>
  </si>
  <si>
    <t>190100011</t>
  </si>
  <si>
    <t>190100012</t>
  </si>
  <si>
    <t>190100013</t>
  </si>
  <si>
    <t>190100014</t>
  </si>
  <si>
    <t>190200015</t>
  </si>
  <si>
    <t>190200016</t>
  </si>
  <si>
    <t>190200017</t>
  </si>
  <si>
    <t>190200018</t>
  </si>
  <si>
    <t>190200019</t>
  </si>
  <si>
    <t>190200020</t>
  </si>
  <si>
    <t>190200021</t>
  </si>
  <si>
    <t>190200022</t>
  </si>
  <si>
    <t>19020023</t>
  </si>
  <si>
    <t>190200024</t>
  </si>
  <si>
    <t>1902000025</t>
  </si>
  <si>
    <t>190200026</t>
  </si>
  <si>
    <t>190200027</t>
  </si>
  <si>
    <t>190200028</t>
  </si>
  <si>
    <t>190200029</t>
  </si>
  <si>
    <t>190200030</t>
  </si>
  <si>
    <t>190300031</t>
  </si>
  <si>
    <t>190300032</t>
  </si>
  <si>
    <t>190300033</t>
  </si>
  <si>
    <t>190300034</t>
  </si>
  <si>
    <t>190300035</t>
  </si>
  <si>
    <t>190300036</t>
  </si>
  <si>
    <t>190300037</t>
  </si>
  <si>
    <t>190300038</t>
  </si>
  <si>
    <t>190300039</t>
  </si>
  <si>
    <t>190300040</t>
  </si>
  <si>
    <t>190300041</t>
  </si>
  <si>
    <t>190300042</t>
  </si>
  <si>
    <t>190300043</t>
  </si>
  <si>
    <t>190300044</t>
  </si>
  <si>
    <t>190300045</t>
  </si>
  <si>
    <t>190300046</t>
  </si>
  <si>
    <t>190300047</t>
  </si>
  <si>
    <t>190300048</t>
  </si>
  <si>
    <t>190400049</t>
  </si>
  <si>
    <t>190400050</t>
  </si>
  <si>
    <t>190400051</t>
  </si>
  <si>
    <t>190400052</t>
  </si>
  <si>
    <t>190400053</t>
  </si>
  <si>
    <t>190400054</t>
  </si>
  <si>
    <t>190400055</t>
  </si>
  <si>
    <t>190400056</t>
  </si>
  <si>
    <t>190400057</t>
  </si>
  <si>
    <t>190400058</t>
  </si>
  <si>
    <t>190400059</t>
  </si>
  <si>
    <t>190400060</t>
  </si>
  <si>
    <t>190400061</t>
  </si>
  <si>
    <t>190400062</t>
  </si>
  <si>
    <t>190500063</t>
  </si>
  <si>
    <t>190500064</t>
  </si>
  <si>
    <t>190500065</t>
  </si>
  <si>
    <t>190500066</t>
  </si>
  <si>
    <t>190500067</t>
  </si>
  <si>
    <t>190500068</t>
  </si>
  <si>
    <t>190500069</t>
  </si>
  <si>
    <t>190500070</t>
  </si>
  <si>
    <t>190500071</t>
  </si>
  <si>
    <t>190500072</t>
  </si>
  <si>
    <t>190500073</t>
  </si>
  <si>
    <t>190500074</t>
  </si>
  <si>
    <t>190500075</t>
  </si>
  <si>
    <t>190500076</t>
  </si>
  <si>
    <t>190500077</t>
  </si>
  <si>
    <t>190500078</t>
  </si>
  <si>
    <t>190600079</t>
  </si>
  <si>
    <t>190600080</t>
  </si>
  <si>
    <t>190600081</t>
  </si>
  <si>
    <t>190600082</t>
  </si>
  <si>
    <t>190600083</t>
  </si>
  <si>
    <t>190600084</t>
  </si>
  <si>
    <t>190600085</t>
  </si>
  <si>
    <t>190600086</t>
  </si>
  <si>
    <t>190600087</t>
  </si>
  <si>
    <t>190600088</t>
  </si>
  <si>
    <t>190600089</t>
  </si>
  <si>
    <t>190600090</t>
  </si>
  <si>
    <t>190700091</t>
  </si>
  <si>
    <t>190700092</t>
  </si>
  <si>
    <t>190700093</t>
  </si>
  <si>
    <t>190700094</t>
  </si>
  <si>
    <t>190700095</t>
  </si>
  <si>
    <t>190700096</t>
  </si>
  <si>
    <t>190700097</t>
  </si>
  <si>
    <t>190700098</t>
  </si>
  <si>
    <t>190700099</t>
  </si>
  <si>
    <t>190700100</t>
  </si>
  <si>
    <t>190700101</t>
  </si>
  <si>
    <t>190700102</t>
  </si>
  <si>
    <t>190700103</t>
  </si>
  <si>
    <t>190700104</t>
  </si>
  <si>
    <t>190700105</t>
  </si>
  <si>
    <t>190700106</t>
  </si>
  <si>
    <t>190700107</t>
  </si>
  <si>
    <t>190700108</t>
  </si>
  <si>
    <t>190700109</t>
  </si>
  <si>
    <t>190800110</t>
  </si>
  <si>
    <t>190800111</t>
  </si>
  <si>
    <t>190800112</t>
  </si>
  <si>
    <t>190800113</t>
  </si>
  <si>
    <t>190800114</t>
  </si>
  <si>
    <t>190800115</t>
  </si>
  <si>
    <t>190800116</t>
  </si>
  <si>
    <t>190800117</t>
  </si>
  <si>
    <t>190800118</t>
  </si>
  <si>
    <t>190800119</t>
  </si>
  <si>
    <t>190900120</t>
  </si>
  <si>
    <t>190900121</t>
  </si>
  <si>
    <t>190900122</t>
  </si>
  <si>
    <t>190900123</t>
  </si>
  <si>
    <t>190900124</t>
  </si>
  <si>
    <t>190900125</t>
  </si>
  <si>
    <t>190900126</t>
  </si>
  <si>
    <t>190900127</t>
  </si>
  <si>
    <t>190900128</t>
  </si>
  <si>
    <t>190900129</t>
  </si>
  <si>
    <t>190900130</t>
  </si>
  <si>
    <t>190900131</t>
  </si>
  <si>
    <t>190900132</t>
  </si>
  <si>
    <t>190900133</t>
  </si>
  <si>
    <t>190900134</t>
  </si>
  <si>
    <t>190900135</t>
  </si>
  <si>
    <t>190900136</t>
  </si>
  <si>
    <t>191000137</t>
  </si>
  <si>
    <t>191000138</t>
  </si>
  <si>
    <t>191000139</t>
  </si>
  <si>
    <t>191000140</t>
  </si>
  <si>
    <t>191000141</t>
  </si>
  <si>
    <t>191000142</t>
  </si>
  <si>
    <t>191000143</t>
  </si>
  <si>
    <t>191000144</t>
  </si>
  <si>
    <t>191000145</t>
  </si>
  <si>
    <t>191000146</t>
  </si>
  <si>
    <t>191000147</t>
  </si>
  <si>
    <t>191000148</t>
  </si>
  <si>
    <t>191000149</t>
  </si>
  <si>
    <t>191000150</t>
  </si>
  <si>
    <t>191100151</t>
  </si>
  <si>
    <t>191100152</t>
  </si>
  <si>
    <t>191100153</t>
  </si>
  <si>
    <t>191100154</t>
  </si>
  <si>
    <t>191100155</t>
  </si>
  <si>
    <t>191100156</t>
  </si>
  <si>
    <t>191100157</t>
  </si>
  <si>
    <t>191100158</t>
  </si>
  <si>
    <t>191100159</t>
  </si>
  <si>
    <t>191100160</t>
  </si>
  <si>
    <t>191100161</t>
  </si>
  <si>
    <t>191100162</t>
  </si>
  <si>
    <t>191100163</t>
  </si>
  <si>
    <t>191100164</t>
  </si>
  <si>
    <t>191100165</t>
  </si>
  <si>
    <t>191100166</t>
  </si>
  <si>
    <t>191100167</t>
  </si>
  <si>
    <t>191100168</t>
  </si>
  <si>
    <t>191100169</t>
  </si>
  <si>
    <t>191100170</t>
  </si>
  <si>
    <t>191100171</t>
  </si>
  <si>
    <t>191200172</t>
  </si>
  <si>
    <t>191200173</t>
  </si>
  <si>
    <t>191200174</t>
  </si>
  <si>
    <t>191200175</t>
  </si>
  <si>
    <t>191200176</t>
  </si>
  <si>
    <t>191200177</t>
  </si>
  <si>
    <t>191200178</t>
  </si>
  <si>
    <t>191200179</t>
  </si>
  <si>
    <t>191200180</t>
  </si>
  <si>
    <t>191200181</t>
  </si>
  <si>
    <t>191200182</t>
  </si>
  <si>
    <t>191200183</t>
  </si>
  <si>
    <t>191200184</t>
  </si>
  <si>
    <t>191200185</t>
  </si>
  <si>
    <t>271900002</t>
  </si>
  <si>
    <t>271900004</t>
  </si>
  <si>
    <t>271900016</t>
  </si>
  <si>
    <t>271900040</t>
  </si>
  <si>
    <t>271900060</t>
  </si>
  <si>
    <t>271900067</t>
  </si>
  <si>
    <t>2719000068</t>
  </si>
  <si>
    <t>271900071</t>
  </si>
  <si>
    <t>271900077</t>
  </si>
  <si>
    <t>271900079</t>
  </si>
  <si>
    <t>271900095</t>
  </si>
  <si>
    <t>271900104</t>
  </si>
  <si>
    <t>271900114</t>
  </si>
  <si>
    <t>271900137</t>
  </si>
  <si>
    <t>271900145</t>
  </si>
  <si>
    <t>271900148</t>
  </si>
  <si>
    <t>271900149</t>
  </si>
  <si>
    <t>271900150</t>
  </si>
  <si>
    <t>271900151</t>
  </si>
  <si>
    <t>2719000156</t>
  </si>
  <si>
    <t>2719000165</t>
  </si>
  <si>
    <t>271900176</t>
  </si>
  <si>
    <t>271900191</t>
  </si>
  <si>
    <t>271900196</t>
  </si>
  <si>
    <t>271900198</t>
  </si>
  <si>
    <t>271900199</t>
  </si>
  <si>
    <t>271900201</t>
  </si>
  <si>
    <t>271900211</t>
  </si>
  <si>
    <t>271900230</t>
  </si>
  <si>
    <t>271900245</t>
  </si>
  <si>
    <t>271900247</t>
  </si>
  <si>
    <t>271900248</t>
  </si>
  <si>
    <t>271900261</t>
  </si>
  <si>
    <t>271900268</t>
  </si>
  <si>
    <t>271900278</t>
  </si>
  <si>
    <t>271900279</t>
  </si>
  <si>
    <t>271900280</t>
  </si>
  <si>
    <t>271900257</t>
  </si>
  <si>
    <t>271900258</t>
  </si>
  <si>
    <t>271900259</t>
  </si>
  <si>
    <t>271900263</t>
  </si>
  <si>
    <t>271900264</t>
  </si>
  <si>
    <t>271900265</t>
  </si>
  <si>
    <t>271900271</t>
  </si>
  <si>
    <t>271900273</t>
  </si>
  <si>
    <t>271900286</t>
  </si>
  <si>
    <t>2719000287</t>
  </si>
  <si>
    <t>271900288</t>
  </si>
  <si>
    <t>2719000294</t>
  </si>
  <si>
    <t>271900326</t>
  </si>
  <si>
    <t>271900342</t>
  </si>
  <si>
    <t>271900343</t>
  </si>
  <si>
    <t>271900341</t>
  </si>
  <si>
    <t>271900367</t>
  </si>
  <si>
    <t>271900368</t>
  </si>
  <si>
    <t>271900373</t>
  </si>
  <si>
    <t>271900374</t>
  </si>
  <si>
    <t>271900375</t>
  </si>
  <si>
    <t>271900383</t>
  </si>
  <si>
    <t>271900402</t>
  </si>
  <si>
    <t>271900403</t>
  </si>
  <si>
    <t>271900404</t>
  </si>
  <si>
    <t>271900405</t>
  </si>
  <si>
    <t>271900406</t>
  </si>
  <si>
    <t>271900428</t>
  </si>
  <si>
    <t>271900429</t>
  </si>
  <si>
    <t>271900430</t>
  </si>
  <si>
    <t>271900437</t>
  </si>
  <si>
    <t>271900438</t>
  </si>
  <si>
    <t>271900449</t>
  </si>
  <si>
    <t>271900450</t>
  </si>
  <si>
    <t>271900466</t>
  </si>
  <si>
    <t>271900471</t>
  </si>
  <si>
    <t>271900485</t>
  </si>
  <si>
    <t>271900488</t>
  </si>
  <si>
    <t>271900489</t>
  </si>
  <si>
    <t>271900499</t>
  </si>
  <si>
    <t>271900500</t>
  </si>
  <si>
    <t>271900508</t>
  </si>
  <si>
    <t>271900533</t>
  </si>
  <si>
    <t>271900534</t>
  </si>
  <si>
    <t>271900539</t>
  </si>
  <si>
    <t>271900540</t>
  </si>
  <si>
    <t>271900541</t>
  </si>
  <si>
    <t>271900544</t>
  </si>
  <si>
    <t>271900563</t>
  </si>
  <si>
    <t>271900584</t>
  </si>
  <si>
    <t>271900589</t>
  </si>
  <si>
    <t>271900590</t>
  </si>
  <si>
    <t>271900591</t>
  </si>
  <si>
    <t>271900592</t>
  </si>
  <si>
    <t>271900593</t>
  </si>
  <si>
    <t>271900598</t>
  </si>
  <si>
    <t>271900603</t>
  </si>
  <si>
    <t>271900610</t>
  </si>
  <si>
    <t>271900612</t>
  </si>
  <si>
    <t>271900613</t>
  </si>
  <si>
    <t>271900614</t>
  </si>
  <si>
    <t>271900621</t>
  </si>
  <si>
    <t>271900622</t>
  </si>
  <si>
    <t>271900623</t>
  </si>
  <si>
    <t>271900644</t>
  </si>
  <si>
    <t>271900656</t>
  </si>
  <si>
    <t>271900661</t>
  </si>
  <si>
    <t>271900690</t>
  </si>
  <si>
    <t>271900709</t>
  </si>
  <si>
    <t>271900717</t>
  </si>
  <si>
    <t>271900722</t>
  </si>
  <si>
    <t>271900729</t>
  </si>
  <si>
    <t>271900730</t>
  </si>
  <si>
    <t>271900743</t>
  </si>
  <si>
    <t>271900746</t>
  </si>
  <si>
    <t>271900749</t>
  </si>
  <si>
    <t>271900750</t>
  </si>
  <si>
    <t>271900766</t>
  </si>
  <si>
    <t>271900812</t>
  </si>
  <si>
    <t>271900813</t>
  </si>
  <si>
    <t>271900821</t>
  </si>
  <si>
    <t>271900828</t>
  </si>
  <si>
    <t>271900829</t>
  </si>
  <si>
    <t>271900830</t>
  </si>
  <si>
    <t>271900843</t>
  </si>
  <si>
    <t>271900844</t>
  </si>
  <si>
    <t>271900845</t>
  </si>
  <si>
    <t>271900846</t>
  </si>
  <si>
    <t>271900853</t>
  </si>
  <si>
    <t>271900854</t>
  </si>
  <si>
    <t>271900861</t>
  </si>
  <si>
    <t>271900881</t>
  </si>
  <si>
    <t>271900882</t>
  </si>
  <si>
    <t>271900883</t>
  </si>
  <si>
    <t>271900885</t>
  </si>
  <si>
    <t>271900900</t>
  </si>
  <si>
    <t>271900901</t>
  </si>
  <si>
    <t>271900918</t>
  </si>
  <si>
    <t>271900919</t>
  </si>
  <si>
    <t>271900922</t>
  </si>
  <si>
    <t>271900923</t>
  </si>
  <si>
    <t>271900924</t>
  </si>
  <si>
    <t>271900925</t>
  </si>
  <si>
    <t>271900942</t>
  </si>
  <si>
    <t>271900949</t>
  </si>
  <si>
    <t>271900952</t>
  </si>
  <si>
    <t>271900981</t>
  </si>
  <si>
    <t>271900982</t>
  </si>
  <si>
    <t>271900983</t>
  </si>
  <si>
    <t>271900997</t>
  </si>
  <si>
    <t>271901000</t>
  </si>
  <si>
    <t>271901001</t>
  </si>
  <si>
    <t>271901002</t>
  </si>
  <si>
    <t>271901003</t>
  </si>
  <si>
    <t>271901004</t>
  </si>
  <si>
    <t>271901022</t>
  </si>
  <si>
    <t>271901023</t>
  </si>
  <si>
    <t>271901025</t>
  </si>
  <si>
    <t>2719001026</t>
  </si>
  <si>
    <t>2719001027</t>
  </si>
  <si>
    <t>2719001032</t>
  </si>
  <si>
    <t>2719001033</t>
  </si>
  <si>
    <t>2719001034</t>
  </si>
  <si>
    <t>2719001041</t>
  </si>
  <si>
    <t>2719001045</t>
  </si>
  <si>
    <t>2719001046</t>
  </si>
  <si>
    <t>2719001049</t>
  </si>
  <si>
    <t>2719001069</t>
  </si>
  <si>
    <t>2719001074</t>
  </si>
  <si>
    <t>2719001089</t>
  </si>
  <si>
    <t>2719001091</t>
  </si>
  <si>
    <t>2719001092</t>
  </si>
  <si>
    <t>2719001093</t>
  </si>
  <si>
    <t>2719001095</t>
  </si>
  <si>
    <t>2719001097</t>
  </si>
  <si>
    <t>2719001104</t>
  </si>
  <si>
    <t>2719001105</t>
  </si>
  <si>
    <t>2719001109</t>
  </si>
  <si>
    <t>2719001110</t>
  </si>
  <si>
    <t>2719001111</t>
  </si>
  <si>
    <t>2719001112</t>
  </si>
  <si>
    <t>2719001113</t>
  </si>
  <si>
    <t>2719001125</t>
  </si>
  <si>
    <t>271900003</t>
  </si>
  <si>
    <t>271900005</t>
  </si>
  <si>
    <t>271900006</t>
  </si>
  <si>
    <t>271900007</t>
  </si>
  <si>
    <t>271900008</t>
  </si>
  <si>
    <t>271900009</t>
  </si>
  <si>
    <t>271900010</t>
  </si>
  <si>
    <t>271900011</t>
  </si>
  <si>
    <t>271900012</t>
  </si>
  <si>
    <t>271900013</t>
  </si>
  <si>
    <t>271900014</t>
  </si>
  <si>
    <t>271900015</t>
  </si>
  <si>
    <t>271900017</t>
  </si>
  <si>
    <t>27190018</t>
  </si>
  <si>
    <t>27190019</t>
  </si>
  <si>
    <t>271900019</t>
  </si>
  <si>
    <t>271900021</t>
  </si>
  <si>
    <t>271900022</t>
  </si>
  <si>
    <t>271900023</t>
  </si>
  <si>
    <t>271900024</t>
  </si>
  <si>
    <t>271900025</t>
  </si>
  <si>
    <t>271900026</t>
  </si>
  <si>
    <t>271900027</t>
  </si>
  <si>
    <t>271900028</t>
  </si>
  <si>
    <t>271900029</t>
  </si>
  <si>
    <t>271900030</t>
  </si>
  <si>
    <t>271900031</t>
  </si>
  <si>
    <t>271900032</t>
  </si>
  <si>
    <t>27190033</t>
  </si>
  <si>
    <t>271900034</t>
  </si>
  <si>
    <t>271900035</t>
  </si>
  <si>
    <t>271900036</t>
  </si>
  <si>
    <t>27190037</t>
  </si>
  <si>
    <t>27190038</t>
  </si>
  <si>
    <t>271900039</t>
  </si>
  <si>
    <t>271900041</t>
  </si>
  <si>
    <t>271900042</t>
  </si>
  <si>
    <t>271900043</t>
  </si>
  <si>
    <t>271900044</t>
  </si>
  <si>
    <t>271900045</t>
  </si>
  <si>
    <t>271900046</t>
  </si>
  <si>
    <t>271900047</t>
  </si>
  <si>
    <t>271900048</t>
  </si>
  <si>
    <t>27190051</t>
  </si>
  <si>
    <t>271900052</t>
  </si>
  <si>
    <t>271900053</t>
  </si>
  <si>
    <t>271900054</t>
  </si>
  <si>
    <t>271900055</t>
  </si>
  <si>
    <t>271900056</t>
  </si>
  <si>
    <t>271900057</t>
  </si>
  <si>
    <t>271900058</t>
  </si>
  <si>
    <t>271900059</t>
  </si>
  <si>
    <t>271900061</t>
  </si>
  <si>
    <t>271900062</t>
  </si>
  <si>
    <t>271900063</t>
  </si>
  <si>
    <t>271900064</t>
  </si>
  <si>
    <t>271900065</t>
  </si>
  <si>
    <t>271900066</t>
  </si>
  <si>
    <t>271900068</t>
  </si>
  <si>
    <t>271900069</t>
  </si>
  <si>
    <t>271900070</t>
  </si>
  <si>
    <t>271900072</t>
  </si>
  <si>
    <t>271900074</t>
  </si>
  <si>
    <t>271900075</t>
  </si>
  <si>
    <t>271900076</t>
  </si>
  <si>
    <t>271900078</t>
  </si>
  <si>
    <t>271900080</t>
  </si>
  <si>
    <t>271900081</t>
  </si>
  <si>
    <t>271900082</t>
  </si>
  <si>
    <t>271900083</t>
  </si>
  <si>
    <t>271900084</t>
  </si>
  <si>
    <t>271900085</t>
  </si>
  <si>
    <t>271900086</t>
  </si>
  <si>
    <t>271900087</t>
  </si>
  <si>
    <t>271900088</t>
  </si>
  <si>
    <t>271900089</t>
  </si>
  <si>
    <t>271900090</t>
  </si>
  <si>
    <t>271900091</t>
  </si>
  <si>
    <t>271900092</t>
  </si>
  <si>
    <t>271900093</t>
  </si>
  <si>
    <t>271900094</t>
  </si>
  <si>
    <t>271900096</t>
  </si>
  <si>
    <t>271900097</t>
  </si>
  <si>
    <t>271900098</t>
  </si>
  <si>
    <t>271900099</t>
  </si>
  <si>
    <t>271900100</t>
  </si>
  <si>
    <t>271900101</t>
  </si>
  <si>
    <t>271900102</t>
  </si>
  <si>
    <t>271900103</t>
  </si>
  <si>
    <t>271900105</t>
  </si>
  <si>
    <t>271900106</t>
  </si>
  <si>
    <t>271900107</t>
  </si>
  <si>
    <t>271900108</t>
  </si>
  <si>
    <t>271900109</t>
  </si>
  <si>
    <t>271900110</t>
  </si>
  <si>
    <t>271900111</t>
  </si>
  <si>
    <t>271900112</t>
  </si>
  <si>
    <t>271900113</t>
  </si>
  <si>
    <t>271900115</t>
  </si>
  <si>
    <t>271900116</t>
  </si>
  <si>
    <t>271900117</t>
  </si>
  <si>
    <t>271900118</t>
  </si>
  <si>
    <t>271900119</t>
  </si>
  <si>
    <t>271900120</t>
  </si>
  <si>
    <t>271900121</t>
  </si>
  <si>
    <t>271900122</t>
  </si>
  <si>
    <t>271900123</t>
  </si>
  <si>
    <t>271900124</t>
  </si>
  <si>
    <t>271900125</t>
  </si>
  <si>
    <t>271900126</t>
  </si>
  <si>
    <t>271900127</t>
  </si>
  <si>
    <t>271900128</t>
  </si>
  <si>
    <t>271900129</t>
  </si>
  <si>
    <t>271900130</t>
  </si>
  <si>
    <t>271900131</t>
  </si>
  <si>
    <t>271900132</t>
  </si>
  <si>
    <t>271900133</t>
  </si>
  <si>
    <t>271900134</t>
  </si>
  <si>
    <t>271900135</t>
  </si>
  <si>
    <t>271900136</t>
  </si>
  <si>
    <t>271900138</t>
  </si>
  <si>
    <t>271900139</t>
  </si>
  <si>
    <t>271900140</t>
  </si>
  <si>
    <t>271900141</t>
  </si>
  <si>
    <t>271900142</t>
  </si>
  <si>
    <t>271900143</t>
  </si>
  <si>
    <t>271900144</t>
  </si>
  <si>
    <t>271900146</t>
  </si>
  <si>
    <t>271900147</t>
  </si>
  <si>
    <t>271900152</t>
  </si>
  <si>
    <t>271900153</t>
  </si>
  <si>
    <t>271900154</t>
  </si>
  <si>
    <t>271900155</t>
  </si>
  <si>
    <t>271900156</t>
  </si>
  <si>
    <t>271900157</t>
  </si>
  <si>
    <t>271900158</t>
  </si>
  <si>
    <t>271900159</t>
  </si>
  <si>
    <t>271900160</t>
  </si>
  <si>
    <t>271900161</t>
  </si>
  <si>
    <t>271900162</t>
  </si>
  <si>
    <t>271900163</t>
  </si>
  <si>
    <t>271900164</t>
  </si>
  <si>
    <t>271900165</t>
  </si>
  <si>
    <t>271900166</t>
  </si>
  <si>
    <t>271900167</t>
  </si>
  <si>
    <t>271900168</t>
  </si>
  <si>
    <t>271900169</t>
  </si>
  <si>
    <t>271900170</t>
  </si>
  <si>
    <t>271900171</t>
  </si>
  <si>
    <t>24066842</t>
  </si>
  <si>
    <t>24070505</t>
  </si>
  <si>
    <t>24070506</t>
  </si>
  <si>
    <t>24072935</t>
  </si>
  <si>
    <t>24074839</t>
  </si>
  <si>
    <t>24078437</t>
  </si>
  <si>
    <t>24182829</t>
  </si>
  <si>
    <t>24182831</t>
  </si>
  <si>
    <t>24183649</t>
  </si>
  <si>
    <t>24188754</t>
  </si>
  <si>
    <t>24184137</t>
  </si>
  <si>
    <t>24186860</t>
  </si>
  <si>
    <t>24188126</t>
  </si>
  <si>
    <t>24189451</t>
  </si>
  <si>
    <t>24189952</t>
  </si>
  <si>
    <t>24190251</t>
  </si>
  <si>
    <t>24190119</t>
  </si>
  <si>
    <t>24190245</t>
  </si>
  <si>
    <t>24190501</t>
  </si>
  <si>
    <t>24190694</t>
  </si>
  <si>
    <t>24191163</t>
  </si>
  <si>
    <t>24192056</t>
  </si>
  <si>
    <t>24303603</t>
  </si>
  <si>
    <t>24304082</t>
  </si>
  <si>
    <t>24303867</t>
  </si>
  <si>
    <t>24304508</t>
  </si>
  <si>
    <t>24304518</t>
  </si>
  <si>
    <t>24304935</t>
  </si>
  <si>
    <t>24305640</t>
  </si>
  <si>
    <t>24307218</t>
  </si>
  <si>
    <t>24309005</t>
  </si>
  <si>
    <t>24309010</t>
  </si>
  <si>
    <t>24309151</t>
  </si>
  <si>
    <t>24311118</t>
  </si>
  <si>
    <t>24312001</t>
  </si>
  <si>
    <t>24311330</t>
  </si>
  <si>
    <t>24312201</t>
  </si>
  <si>
    <t>24312257</t>
  </si>
  <si>
    <t>24477614</t>
  </si>
  <si>
    <t>24478651</t>
  </si>
  <si>
    <t>24478654</t>
  </si>
  <si>
    <t>24478631</t>
  </si>
  <si>
    <t>24478632</t>
  </si>
  <si>
    <t>24479083</t>
  </si>
  <si>
    <t>24479121</t>
  </si>
  <si>
    <t>24479953</t>
  </si>
  <si>
    <t>24479633</t>
  </si>
  <si>
    <t>24479469</t>
  </si>
  <si>
    <t>24480815</t>
  </si>
  <si>
    <t>24481474</t>
  </si>
  <si>
    <t>24659859</t>
  </si>
  <si>
    <t>24660237</t>
  </si>
  <si>
    <t>24660222</t>
  </si>
  <si>
    <t>24661534</t>
  </si>
  <si>
    <t>24661536</t>
  </si>
  <si>
    <t>24660850</t>
  </si>
  <si>
    <t>24662226</t>
  </si>
  <si>
    <t>24662320</t>
  </si>
  <si>
    <t>24662689</t>
  </si>
  <si>
    <t>24662505</t>
  </si>
  <si>
    <t>24662025</t>
  </si>
  <si>
    <t>24664162</t>
  </si>
  <si>
    <t>24664541</t>
  </si>
  <si>
    <t>24666936</t>
  </si>
  <si>
    <t>24663101</t>
  </si>
  <si>
    <t>24665106</t>
  </si>
  <si>
    <t>24665013</t>
  </si>
  <si>
    <t>24665952</t>
  </si>
  <si>
    <t>24665957</t>
  </si>
  <si>
    <t>24665991</t>
  </si>
  <si>
    <t>24666941</t>
  </si>
  <si>
    <t>24666125</t>
  </si>
  <si>
    <t>24667123</t>
  </si>
  <si>
    <t>24667152</t>
  </si>
  <si>
    <t>24666777</t>
  </si>
  <si>
    <t>24669087</t>
  </si>
  <si>
    <t>24669241</t>
  </si>
  <si>
    <t>25020277</t>
  </si>
  <si>
    <t>25020501</t>
  </si>
  <si>
    <t>25020490</t>
  </si>
  <si>
    <t>25021005</t>
  </si>
  <si>
    <t>25023952</t>
  </si>
  <si>
    <t>25023951</t>
  </si>
  <si>
    <t>25024187</t>
  </si>
  <si>
    <t>25023932</t>
  </si>
  <si>
    <t>25023931</t>
  </si>
  <si>
    <t>25023986</t>
  </si>
  <si>
    <t>25025219</t>
  </si>
  <si>
    <t>25025282</t>
  </si>
  <si>
    <t>25026034</t>
  </si>
  <si>
    <t>25026577</t>
  </si>
  <si>
    <t>25026454</t>
  </si>
  <si>
    <t>25026591</t>
  </si>
  <si>
    <t>25026852</t>
  </si>
  <si>
    <t>25027106</t>
  </si>
  <si>
    <t>24189803</t>
  </si>
  <si>
    <t>25027741</t>
  </si>
  <si>
    <t>25028057</t>
  </si>
  <si>
    <t>25028173</t>
  </si>
  <si>
    <t>25028172</t>
  </si>
  <si>
    <t>25029087</t>
  </si>
  <si>
    <t>25029095</t>
  </si>
  <si>
    <t>25029112</t>
  </si>
  <si>
    <t>25197216</t>
  </si>
  <si>
    <t>25197543</t>
  </si>
  <si>
    <t>25197664</t>
  </si>
  <si>
    <t>25198716</t>
  </si>
  <si>
    <t>25199112</t>
  </si>
  <si>
    <t>25200906</t>
  </si>
  <si>
    <t>25200640</t>
  </si>
  <si>
    <t>25201816</t>
  </si>
  <si>
    <t>25201853</t>
  </si>
  <si>
    <t>25202064</t>
  </si>
  <si>
    <t>25203422</t>
  </si>
  <si>
    <t>25203669</t>
  </si>
  <si>
    <t>25203851</t>
  </si>
  <si>
    <t>25205263</t>
  </si>
  <si>
    <t>25484074</t>
  </si>
  <si>
    <t>25484269</t>
  </si>
  <si>
    <t>25482699</t>
  </si>
  <si>
    <t>25484840</t>
  </si>
  <si>
    <t>25206529</t>
  </si>
  <si>
    <t>25485199</t>
  </si>
  <si>
    <t>25485355</t>
  </si>
  <si>
    <t>25485350</t>
  </si>
  <si>
    <t>25485363</t>
  </si>
  <si>
    <t>25486074</t>
  </si>
  <si>
    <t>25486270</t>
  </si>
  <si>
    <t>25486221</t>
  </si>
  <si>
    <t>25486847</t>
  </si>
  <si>
    <t>25194745</t>
  </si>
  <si>
    <t>25486914</t>
  </si>
  <si>
    <t>25487684</t>
  </si>
  <si>
    <t>25488620</t>
  </si>
  <si>
    <t>25489006</t>
  </si>
  <si>
    <t>25489556</t>
  </si>
  <si>
    <t>25489576</t>
  </si>
  <si>
    <t>25489776</t>
  </si>
  <si>
    <t>25490012</t>
  </si>
  <si>
    <t>25490013</t>
  </si>
  <si>
    <t>25490049</t>
  </si>
  <si>
    <t>25490846</t>
  </si>
  <si>
    <t>25491317</t>
  </si>
  <si>
    <t>25491261</t>
  </si>
  <si>
    <t>25804937</t>
  </si>
  <si>
    <t>25804946</t>
  </si>
  <si>
    <t>25805207</t>
  </si>
  <si>
    <t>25806296</t>
  </si>
  <si>
    <t>25806551</t>
  </si>
  <si>
    <t>25806751</t>
  </si>
  <si>
    <t>25806752</t>
  </si>
  <si>
    <t>25806753</t>
  </si>
  <si>
    <t>25806297</t>
  </si>
  <si>
    <t>25808040</t>
  </si>
  <si>
    <t>25808423</t>
  </si>
  <si>
    <t>25808440</t>
  </si>
  <si>
    <t>25808441</t>
  </si>
  <si>
    <t>25808534</t>
  </si>
  <si>
    <t>25808979</t>
  </si>
  <si>
    <t>25809223</t>
  </si>
  <si>
    <t>25809212</t>
  </si>
  <si>
    <t>25809565</t>
  </si>
  <si>
    <t>25809785</t>
  </si>
  <si>
    <t>25485783</t>
  </si>
  <si>
    <t>25810015</t>
  </si>
  <si>
    <t>25810653</t>
  </si>
  <si>
    <t>25810806</t>
  </si>
  <si>
    <t>25811088</t>
  </si>
  <si>
    <t>25811917</t>
  </si>
  <si>
    <t>25811972</t>
  </si>
  <si>
    <t>25812038</t>
  </si>
  <si>
    <t>25812049</t>
  </si>
  <si>
    <t>25812429</t>
  </si>
  <si>
    <t>25813513</t>
  </si>
  <si>
    <t>25813763</t>
  </si>
  <si>
    <t>25814001</t>
  </si>
  <si>
    <t>25813713</t>
  </si>
  <si>
    <t>25813716</t>
  </si>
  <si>
    <t>25814232</t>
  </si>
  <si>
    <t>25814237</t>
  </si>
  <si>
    <t>26224220</t>
  </si>
  <si>
    <t>25814244</t>
  </si>
  <si>
    <t>APRIL JOY JONSON</t>
  </si>
  <si>
    <t>CRISELDA A. CANETE</t>
  </si>
  <si>
    <t>RODOLFO S. BENGCANG</t>
  </si>
  <si>
    <t>JUNY CASTRO</t>
  </si>
  <si>
    <t>VICENTE RENALYN</t>
  </si>
  <si>
    <t>JENY ROSE BONDOC</t>
  </si>
  <si>
    <t>PHIRST PARK HOMES INC. / SALES PAVILLION</t>
  </si>
  <si>
    <t>PHIRST PARK HOMES INC. / CALISTA</t>
  </si>
  <si>
    <t>MARIA VICTORIA CELDRAN</t>
  </si>
  <si>
    <t>RAUL P. MALIGAYA</t>
  </si>
  <si>
    <t>PHIRST PARK HOMES INC.</t>
  </si>
  <si>
    <t>PICO DE LORO BEACH AND COUNTRY CLUB</t>
  </si>
  <si>
    <t>JENNIFER VENERACION</t>
  </si>
  <si>
    <t>GOLDEN[INE REALTY AND DEVT. INC.</t>
  </si>
  <si>
    <t>NUMANCHA INC.</t>
  </si>
  <si>
    <t>GLICERIO APEGO</t>
  </si>
  <si>
    <t>RODOLFO T. GUEVARRA</t>
  </si>
  <si>
    <t>SHEILA U. SANTELISES</t>
  </si>
  <si>
    <t>STEPHEN TAN GO</t>
  </si>
  <si>
    <t>ROSSANNA UMANDAL</t>
  </si>
  <si>
    <t>MARIA TERESE NICOLE B. LAYCO</t>
  </si>
  <si>
    <t>PASSION LILLIAN</t>
  </si>
  <si>
    <t>CARLOS S. CAMACHO JR.</t>
  </si>
  <si>
    <t xml:space="preserve">CARD SME BANK INC. </t>
  </si>
  <si>
    <t>AMANDO C.DIMITUI</t>
  </si>
  <si>
    <t>CRISTITA VILLAFRANCA / ARMANDO CAPUYON</t>
  </si>
  <si>
    <t>RACQUEL MAY A. LAGROSA</t>
  </si>
  <si>
    <t>MARIA CLARISA G. SALUD</t>
  </si>
  <si>
    <t>DITO TELECOMMUNITY CORP.</t>
  </si>
  <si>
    <t>ANNA MARIE CABER</t>
  </si>
  <si>
    <t>UNIVERSE DIALYSIS AND KIDNEY CARE CENTER INC.</t>
  </si>
  <si>
    <t>VICTORIANO GALLARDO</t>
  </si>
  <si>
    <t>FERDINAND EROMA</t>
  </si>
  <si>
    <t>JESUS B. TUBIG</t>
  </si>
  <si>
    <t>ADORACION ANGSIOCO</t>
  </si>
  <si>
    <t>JOSEPH PINEDA</t>
  </si>
  <si>
    <t>MARJORIE A. BAMBROFFE</t>
  </si>
  <si>
    <t>ALVIN G. GUTIERREZ</t>
  </si>
  <si>
    <t>MARIA VANNESA U. PASCUAL</t>
  </si>
  <si>
    <t>RD PAWNSHOP INC.</t>
  </si>
  <si>
    <t>BENEDICT KEIZIE ILAO</t>
  </si>
  <si>
    <t>RANDEL JOHN MABANSAY</t>
  </si>
  <si>
    <t>MUNICIPALITY OF NASUGBU</t>
  </si>
  <si>
    <t>MARYGRACE HILL / JOCELYN RAMOS</t>
  </si>
  <si>
    <t>THERESA TEE</t>
  </si>
  <si>
    <t>KIM MARK APACIBLE</t>
  </si>
  <si>
    <t>VICENTE LEOVIGILDO CHAVEZ JR.</t>
  </si>
  <si>
    <t>JESUS OUR FIRM FOUNDATION CHURCH / SANCHEZ ROMEO E.</t>
  </si>
  <si>
    <t>PAWNCARE SERVICES INC. PETER CABAUTAN</t>
  </si>
  <si>
    <t>MACALAGUIM FAMILY</t>
  </si>
  <si>
    <t>JOY MURRAY</t>
  </si>
  <si>
    <t>MARIBETH ZAIDA CABATU</t>
  </si>
  <si>
    <t>MAFEL ALVEZ</t>
  </si>
  <si>
    <t>MARIO EUSTAQUIO JONSON</t>
  </si>
  <si>
    <t>SOCORRO LOYGOS</t>
  </si>
  <si>
    <t>ROBERT JOHN TURNO</t>
  </si>
  <si>
    <t>FELICIANO MERCADO</t>
  </si>
  <si>
    <t>EFREN A. FENOL</t>
  </si>
  <si>
    <t>JOANEE B. DELAVEGA</t>
  </si>
  <si>
    <t>DEVARDIN ANNELITA DE KING</t>
  </si>
  <si>
    <t>ALEJANDRO DELAS ALAS</t>
  </si>
  <si>
    <t>EDITHA M. STOKES</t>
  </si>
  <si>
    <t>SHRYLL RUAZA</t>
  </si>
  <si>
    <t>JIMMY MENDOZA</t>
  </si>
  <si>
    <t>CAROL LENLYN SAMBAT</t>
  </si>
  <si>
    <t>BERNADETTE B. GRANADOS</t>
  </si>
  <si>
    <t>EDUARDO DATINGGALING</t>
  </si>
  <si>
    <t>NOEL MERCADO</t>
  </si>
  <si>
    <t>STA. LUCIA LAND INC. / EXEQUIEL ROBLES</t>
  </si>
  <si>
    <t>ELENITA M. COSINO</t>
  </si>
  <si>
    <t>JOSEPHINE S. PADILLA</t>
  </si>
  <si>
    <t>NICHOLAS DRITSAS</t>
  </si>
  <si>
    <t>MA. BHELEN ARIZOBAL</t>
  </si>
  <si>
    <t>DONNALYN &amp; MARY ANNE ABELLERA</t>
  </si>
  <si>
    <t>CITTIGATE PROD. AND MANAGEMENT</t>
  </si>
  <si>
    <t>ANTHONY B. DELIGIRO</t>
  </si>
  <si>
    <t xml:space="preserve">NELSON CATALAN JR. </t>
  </si>
  <si>
    <t>CELSO A. MENDOZA</t>
  </si>
  <si>
    <t>RICARDO RUFFY</t>
  </si>
  <si>
    <t>MARICAR HERNANDEZ</t>
  </si>
  <si>
    <t>RONNEL CARLOS</t>
  </si>
  <si>
    <t>ARIEL UNTAL</t>
  </si>
  <si>
    <t>JUSTLEA REALTY INC.</t>
  </si>
  <si>
    <t>MARIETTA S. LOPEZ</t>
  </si>
  <si>
    <t>BELANDO BEATO</t>
  </si>
  <si>
    <t>MIGUEL A. TAMBUNTING</t>
  </si>
  <si>
    <t>MARIA TERESA VILLELA</t>
  </si>
  <si>
    <t>CYRIL DEGUZMAN</t>
  </si>
  <si>
    <t>MARGIE BAYABORDA</t>
  </si>
  <si>
    <t>REXXN VINCENT PANALIGAN</t>
  </si>
  <si>
    <t>CHERRELENE ACOSTA</t>
  </si>
  <si>
    <t>RAINIER ONA JR.</t>
  </si>
  <si>
    <t>RUBEN ABADILLA</t>
  </si>
  <si>
    <t>CRISTINA HERNANDEZ</t>
  </si>
  <si>
    <t xml:space="preserve">RUBEN BEARIS </t>
  </si>
  <si>
    <t>ALCRIS MEDRANO</t>
  </si>
  <si>
    <t>MARIA EMILY TUAZON</t>
  </si>
  <si>
    <t>CHARLIE MORENO</t>
  </si>
  <si>
    <t>MARLON MATALOG</t>
  </si>
  <si>
    <t>RODEL / MARILYN FEJER</t>
  </si>
  <si>
    <t>FERNANDO TEODORO</t>
  </si>
  <si>
    <t>EDELITA RAYMUNDO</t>
  </si>
  <si>
    <t>CORAZON PINGREE</t>
  </si>
  <si>
    <t>STANLEY SIO</t>
  </si>
  <si>
    <t>ALVIN P. CARAIG</t>
  </si>
  <si>
    <t>JOSEPHINE/ BENJAMIN VERGARRA</t>
  </si>
  <si>
    <t>PENINSULA DE PUNTA FUEGO</t>
  </si>
  <si>
    <t>BRGY. X &amp; III</t>
  </si>
  <si>
    <t>TERRAZAS DE PUNTA FUEGO</t>
  </si>
  <si>
    <t>VILLA MARIQUITA SUBD.</t>
  </si>
  <si>
    <t>ACM SUBD.</t>
  </si>
  <si>
    <t>PALM ESTATE SUBD.</t>
  </si>
  <si>
    <t xml:space="preserve"> BRGY. NATIPUAN</t>
  </si>
  <si>
    <t>200100001</t>
  </si>
  <si>
    <t>200100002</t>
  </si>
  <si>
    <t>200100003</t>
  </si>
  <si>
    <t>200100004</t>
  </si>
  <si>
    <t>200100005</t>
  </si>
  <si>
    <t>200100006</t>
  </si>
  <si>
    <t>200200007</t>
  </si>
  <si>
    <t>200200008</t>
  </si>
  <si>
    <t>200200009</t>
  </si>
  <si>
    <t>200200010</t>
  </si>
  <si>
    <t>200200011</t>
  </si>
  <si>
    <t>2002000012</t>
  </si>
  <si>
    <t>200200013</t>
  </si>
  <si>
    <t>200200014</t>
  </si>
  <si>
    <t>200200015</t>
  </si>
  <si>
    <t>200200016</t>
  </si>
  <si>
    <t>200200017</t>
  </si>
  <si>
    <t>200200018</t>
  </si>
  <si>
    <t>200200019</t>
  </si>
  <si>
    <t>200200020</t>
  </si>
  <si>
    <t>200200021</t>
  </si>
  <si>
    <t>200200022</t>
  </si>
  <si>
    <t>200200023</t>
  </si>
  <si>
    <t>200300024</t>
  </si>
  <si>
    <t>200300025</t>
  </si>
  <si>
    <t>200300026</t>
  </si>
  <si>
    <t>200300027</t>
  </si>
  <si>
    <t>200300028</t>
  </si>
  <si>
    <t>200300029</t>
  </si>
  <si>
    <t>200300030</t>
  </si>
  <si>
    <t>200500031</t>
  </si>
  <si>
    <t>200500032</t>
  </si>
  <si>
    <t>200500033</t>
  </si>
  <si>
    <t>200500034</t>
  </si>
  <si>
    <t>200500035</t>
  </si>
  <si>
    <t>200500036</t>
  </si>
  <si>
    <t>200500036-A</t>
  </si>
  <si>
    <t>200500037</t>
  </si>
  <si>
    <t>200500038</t>
  </si>
  <si>
    <t>200500039</t>
  </si>
  <si>
    <t>200600040</t>
  </si>
  <si>
    <t>200600041</t>
  </si>
  <si>
    <t>200600042</t>
  </si>
  <si>
    <t>200600043</t>
  </si>
  <si>
    <t>200600044</t>
  </si>
  <si>
    <t>200600045</t>
  </si>
  <si>
    <t>200600046</t>
  </si>
  <si>
    <t>200600047</t>
  </si>
  <si>
    <t>200600048</t>
  </si>
  <si>
    <t>200700049</t>
  </si>
  <si>
    <t>200700050</t>
  </si>
  <si>
    <t>200700051</t>
  </si>
  <si>
    <t>200700052</t>
  </si>
  <si>
    <t>200700053</t>
  </si>
  <si>
    <t>200700054</t>
  </si>
  <si>
    <t>200700055</t>
  </si>
  <si>
    <t>200700056</t>
  </si>
  <si>
    <t>200700057</t>
  </si>
  <si>
    <t>200700058</t>
  </si>
  <si>
    <t>200700059</t>
  </si>
  <si>
    <t>200700060</t>
  </si>
  <si>
    <t>200700061</t>
  </si>
  <si>
    <t>200800062</t>
  </si>
  <si>
    <t>200800063</t>
  </si>
  <si>
    <t>200800064</t>
  </si>
  <si>
    <t>200800065</t>
  </si>
  <si>
    <t>200800066</t>
  </si>
  <si>
    <t>200800067</t>
  </si>
  <si>
    <t>200800068</t>
  </si>
  <si>
    <t>200800069</t>
  </si>
  <si>
    <t>200800070</t>
  </si>
  <si>
    <t>200800071</t>
  </si>
  <si>
    <t>200800072</t>
  </si>
  <si>
    <t>200800073</t>
  </si>
  <si>
    <t>200800074</t>
  </si>
  <si>
    <t>200800075</t>
  </si>
  <si>
    <t>200800076</t>
  </si>
  <si>
    <t>200800077</t>
  </si>
  <si>
    <t>200900078</t>
  </si>
  <si>
    <t>200900079</t>
  </si>
  <si>
    <t>200900080</t>
  </si>
  <si>
    <t>200900081</t>
  </si>
  <si>
    <t>200900082</t>
  </si>
  <si>
    <t>200900083</t>
  </si>
  <si>
    <t>200900084</t>
  </si>
  <si>
    <t>200900085</t>
  </si>
  <si>
    <t>200900086</t>
  </si>
  <si>
    <t>200900087</t>
  </si>
  <si>
    <t>200900088</t>
  </si>
  <si>
    <t>200900089</t>
  </si>
  <si>
    <t>201000090</t>
  </si>
  <si>
    <t>201000091</t>
  </si>
  <si>
    <t>201000092</t>
  </si>
  <si>
    <t>201000093</t>
  </si>
  <si>
    <t>201000094</t>
  </si>
  <si>
    <t>201000095</t>
  </si>
  <si>
    <t>201000096</t>
  </si>
  <si>
    <t>201000097</t>
  </si>
  <si>
    <t>201000098</t>
  </si>
  <si>
    <t>201000099</t>
  </si>
  <si>
    <t>2010000100</t>
  </si>
  <si>
    <t>201000101</t>
  </si>
  <si>
    <t>2010000102</t>
  </si>
  <si>
    <t>2011000103</t>
  </si>
  <si>
    <t>201100104</t>
  </si>
  <si>
    <t>201100105</t>
  </si>
  <si>
    <t>201100106</t>
  </si>
  <si>
    <t>201100107</t>
  </si>
  <si>
    <t>201100108</t>
  </si>
  <si>
    <t>201100109</t>
  </si>
  <si>
    <t>201100110</t>
  </si>
  <si>
    <t>201100111</t>
  </si>
  <si>
    <t>201100112</t>
  </si>
  <si>
    <t>201100113</t>
  </si>
  <si>
    <t>201100114</t>
  </si>
  <si>
    <t>201100115</t>
  </si>
  <si>
    <t>201200116</t>
  </si>
  <si>
    <t>2012000117</t>
  </si>
  <si>
    <t>2012300118</t>
  </si>
  <si>
    <t>2012000119</t>
  </si>
  <si>
    <t>2012000120</t>
  </si>
  <si>
    <t>2012000121</t>
  </si>
  <si>
    <t>2012000122</t>
  </si>
  <si>
    <t>2012000124</t>
  </si>
  <si>
    <t>2012000125</t>
  </si>
  <si>
    <t>2012000126</t>
  </si>
  <si>
    <t>2012000127</t>
  </si>
  <si>
    <t>2012000128</t>
  </si>
  <si>
    <t>2012000129</t>
  </si>
  <si>
    <t>01-16-2020</t>
  </si>
  <si>
    <t>1-27-2020</t>
  </si>
  <si>
    <t>1-30-2020</t>
  </si>
  <si>
    <t>2-20-2020</t>
  </si>
  <si>
    <t>2-21-2020</t>
  </si>
  <si>
    <t>2-26-2020</t>
  </si>
  <si>
    <t>2-28-2020</t>
  </si>
  <si>
    <t>3-13-2020</t>
  </si>
  <si>
    <t>3-16-2020</t>
  </si>
  <si>
    <t>5-19-2020</t>
  </si>
  <si>
    <t>5-26-2020</t>
  </si>
  <si>
    <t>6-15-2020</t>
  </si>
  <si>
    <t>6-23-2020</t>
  </si>
  <si>
    <t>6-25-2020</t>
  </si>
  <si>
    <t>6-26-2020</t>
  </si>
  <si>
    <t>07-01-2020</t>
  </si>
  <si>
    <t>07-07-2020</t>
  </si>
  <si>
    <t>07-09-2020</t>
  </si>
  <si>
    <t>07-10-2020</t>
  </si>
  <si>
    <t>7-15-2020</t>
  </si>
  <si>
    <t>07-17-2020</t>
  </si>
  <si>
    <t>07-24-2020</t>
  </si>
  <si>
    <t>07-28-2020</t>
  </si>
  <si>
    <t>07-27-2020</t>
  </si>
  <si>
    <t>08-03-2020</t>
  </si>
  <si>
    <t>08-05-2020</t>
  </si>
  <si>
    <t>0807-2020</t>
  </si>
  <si>
    <t>08-12-2020</t>
  </si>
  <si>
    <t>08-13-2020</t>
  </si>
  <si>
    <t>08-14-2020</t>
  </si>
  <si>
    <t>08-19-2020</t>
  </si>
  <si>
    <t>08/19/2020</t>
  </si>
  <si>
    <t>8-20-2020</t>
  </si>
  <si>
    <t>8-27-2020</t>
  </si>
  <si>
    <t>8-28-2020</t>
  </si>
  <si>
    <t>9-14-20</t>
  </si>
  <si>
    <t>9-14-2020</t>
  </si>
  <si>
    <t>9-15-2020</t>
  </si>
  <si>
    <t>9-25-2020</t>
  </si>
  <si>
    <t>9-30-2020</t>
  </si>
  <si>
    <t>10-14-2020</t>
  </si>
  <si>
    <t>10-16-2020</t>
  </si>
  <si>
    <t>10-15-2020</t>
  </si>
  <si>
    <t>10-19-2020</t>
  </si>
  <si>
    <t>10-22-2020</t>
  </si>
  <si>
    <t>10-23-2020</t>
  </si>
  <si>
    <t>10-27-2020</t>
  </si>
  <si>
    <t>11-17-2020</t>
  </si>
  <si>
    <t>11-19-2020</t>
  </si>
  <si>
    <t>11-23-2020</t>
  </si>
  <si>
    <t>11-26-2020</t>
  </si>
  <si>
    <t>11-27-2020</t>
  </si>
  <si>
    <t>12-18-2020</t>
  </si>
  <si>
    <t>12-14-2020</t>
  </si>
  <si>
    <t>12-15-2020</t>
  </si>
  <si>
    <t>12-17-2020</t>
  </si>
  <si>
    <t>12-21-2020</t>
  </si>
  <si>
    <t>12-23-2020</t>
  </si>
  <si>
    <t>12-28-2020</t>
  </si>
  <si>
    <t>SOLID BLUE DEVELOPMENT AND CONSULTANCY CORP.</t>
  </si>
  <si>
    <t>BUREAU OF JAIL MANAGEMENT AND PENOLOGY</t>
  </si>
  <si>
    <t>RHODORA BALMES</t>
  </si>
  <si>
    <t>CYNTHIA BENSON</t>
  </si>
  <si>
    <t>GOLDENPINE REALTY AND DEV. INC.</t>
  </si>
  <si>
    <t>STMP AGRIBUSINESS CORP.</t>
  </si>
  <si>
    <t>FRANCIS OGERIO</t>
  </si>
  <si>
    <t>FERDINAND BARANGAS</t>
  </si>
  <si>
    <t>ANGELINA MARANAN</t>
  </si>
  <si>
    <t>ANDREA GONZALES</t>
  </si>
  <si>
    <t>ARNULFO MARAVILLA</t>
  </si>
  <si>
    <t>JEMAR ATIENZA</t>
  </si>
  <si>
    <t>EDGAR B. MARTINEZ</t>
  </si>
  <si>
    <t>BERNADETTE CAMPANO</t>
  </si>
  <si>
    <t>ROMMEL ANTHONY MAGBITANG</t>
  </si>
  <si>
    <t>CONSTANCIA OFELIA DELOS REYES</t>
  </si>
  <si>
    <t>JOVY VILLANUEVA</t>
  </si>
  <si>
    <t>JOSE ANTONIO AGUAS</t>
  </si>
  <si>
    <t>MARY KATHERINE BAON</t>
  </si>
  <si>
    <t>ANA MARIE PADRE</t>
  </si>
  <si>
    <t>CHONA MACAWILI</t>
  </si>
  <si>
    <t>FOUAD ASSAD</t>
  </si>
  <si>
    <t>RAFAEL HIZON III</t>
  </si>
  <si>
    <t>GLOBE TELECOM / MATEL SOLUTIONS INC.</t>
  </si>
  <si>
    <t>MARICEL GUERNALDO</t>
  </si>
  <si>
    <t>LINO GAMALIEL</t>
  </si>
  <si>
    <t>ROBERTO GUBAN</t>
  </si>
  <si>
    <t>ALVIN SAITANAN</t>
  </si>
  <si>
    <t>JOSEFINA D. BELMI</t>
  </si>
  <si>
    <t>FELIX R.ANG</t>
  </si>
  <si>
    <t>JSEPHINE T.BONDOC</t>
  </si>
  <si>
    <t>MARVIN VIVAS</t>
  </si>
  <si>
    <t>DAISY DE TORRES</t>
  </si>
  <si>
    <t>MARISA LEACHON</t>
  </si>
  <si>
    <t>MAWALIL LADJABASAL</t>
  </si>
  <si>
    <t>WVC DEVELOPMENT CORPORATION / WILLIAM COSCOLLUELA</t>
  </si>
  <si>
    <t>ISAGANI RINON</t>
  </si>
  <si>
    <t>ROMAN JORGE / PRIMA HEALTH TRADING INC,</t>
  </si>
  <si>
    <t>MARCELITA APASAN</t>
  </si>
  <si>
    <t>PATRICK UMANDAL</t>
  </si>
  <si>
    <t>ALOYSIUS SANTOS</t>
  </si>
  <si>
    <t>DAVID AGUSTIN</t>
  </si>
  <si>
    <t>PALINSAD MAGBAGO</t>
  </si>
  <si>
    <t>MICHAEL GOTIANUN</t>
  </si>
  <si>
    <t>JEFREY MARQUIS</t>
  </si>
  <si>
    <t>EFREN REMOLACIO</t>
  </si>
  <si>
    <t>ASUNCION SAMANIEGO</t>
  </si>
  <si>
    <t>CENTRAL PILIPINAS POWER &amp; AUTOMATION INC.</t>
  </si>
  <si>
    <t>ANGELINE CRIZEL TENGCO</t>
  </si>
  <si>
    <t>JOVEN LEE Q. RAYMUNDO</t>
  </si>
  <si>
    <t>JARMO REINER LEINONEN</t>
  </si>
  <si>
    <t>EVANGELINE ENRIQUEZ</t>
  </si>
  <si>
    <t>LOUIE C. SY</t>
  </si>
  <si>
    <t>MARK ANTHONY SANTOS</t>
  </si>
  <si>
    <t>LAKAN REALTY AND DEVELOPMENT CORP.</t>
  </si>
  <si>
    <t>ALBERTO ILAO JR.</t>
  </si>
  <si>
    <t>CRISTINE PIMENTEL</t>
  </si>
  <si>
    <t>ODETTE CHIONGBIAN</t>
  </si>
  <si>
    <t>MONICA NACION</t>
  </si>
  <si>
    <t>GIANLUCA GUIDICCELI</t>
  </si>
  <si>
    <t>FRANCISCO DELAS ALAS</t>
  </si>
  <si>
    <t>LIZA T. MAZANGYA</t>
  </si>
  <si>
    <t>GRACELYN M. LOYOLA</t>
  </si>
  <si>
    <t>SEN JAMIER LLORIN</t>
  </si>
  <si>
    <t>4P FORPEOPLE FOUNDATION INC.LIEF INGAR AKERLUND</t>
  </si>
  <si>
    <t>ADORATION CAPEL / QUINIMAGPANTAY</t>
  </si>
  <si>
    <t>RHAFFY L. REMATA</t>
  </si>
  <si>
    <t>MARKANTHONY /  MARIA JOSEFA CRISANTA PANDANAN</t>
  </si>
  <si>
    <t>JHONA MINE / JASMINE ALIPUSAN</t>
  </si>
  <si>
    <t>JAG ONE PREMIERE CORPORATION</t>
  </si>
  <si>
    <t>RONALD / RUTH ANNE VENTURA</t>
  </si>
  <si>
    <t>CAMILO FERNANDO</t>
  </si>
  <si>
    <t>EXPIDITO R. URETA</t>
  </si>
  <si>
    <t>ROBERTO ALCARAZ</t>
  </si>
  <si>
    <t>GENELYN A. DELA CUESTA</t>
  </si>
  <si>
    <t>MARIA LUISA BELTRANO</t>
  </si>
  <si>
    <t>MARIO CARLO NEPOMUCENO</t>
  </si>
  <si>
    <t>PRINCESS DIANNE / ROCK DELOS REYES</t>
  </si>
  <si>
    <t>MARIA ESTER MORFE</t>
  </si>
  <si>
    <t>JAIME LIZA GARCIA</t>
  </si>
  <si>
    <t>FERNANDORIVERA</t>
  </si>
  <si>
    <t>MA.JESUSA CECILLA IBAY</t>
  </si>
  <si>
    <t>FERNANDO BLANCO</t>
  </si>
  <si>
    <t>MICHAEL JOSEPH MARC /MARIEL TERESITA L.LOPA</t>
  </si>
  <si>
    <t>PILIPINO CAYETANO ( CADPI)</t>
  </si>
  <si>
    <t>BERNQARDO ESGUERRA</t>
  </si>
  <si>
    <t>ROSELLE CELANA</t>
  </si>
  <si>
    <t>RAMON L. GADDI</t>
  </si>
  <si>
    <t>RAMIRO  VILLAVICENCIO</t>
  </si>
  <si>
    <t>LIBRADO RUEDAS</t>
  </si>
  <si>
    <t>JACQUELINE J.MORALES</t>
  </si>
  <si>
    <t>ERWIN PAGLINAWAN</t>
  </si>
  <si>
    <t>SUSAN BAYANI</t>
  </si>
  <si>
    <t>JACKY M.SILVA</t>
  </si>
  <si>
    <t>FLORENCIO OLIVA</t>
  </si>
  <si>
    <t>ERWIN JAYSON J.ZSHORNACK / DARLENE W.ZSHORNACK</t>
  </si>
  <si>
    <t>ARNOLD SALANGUIT</t>
  </si>
  <si>
    <t>EMILIANA CRUZADA</t>
  </si>
  <si>
    <t>KATRINA AMOR D.CORPUZ</t>
  </si>
  <si>
    <t>EXEQUIEL ROBLES / STA LUCIA LAND INC.</t>
  </si>
  <si>
    <t>ALFIE VELASCO</t>
  </si>
  <si>
    <t>KENNETH KU / MICHELL KU</t>
  </si>
  <si>
    <t>ERWIN JASON / DARLENE ZSHORNACK</t>
  </si>
  <si>
    <t>CONSOLACION ONOFRE</t>
  </si>
  <si>
    <t>JOHN NINO BARCELON</t>
  </si>
  <si>
    <t>ROSITA IBASAN</t>
  </si>
  <si>
    <t>MICHELLE FABIE</t>
  </si>
  <si>
    <t>MARCO ANTONIO CHUA</t>
  </si>
  <si>
    <t xml:space="preserve">MIGUEL GIGI LUMINADA </t>
  </si>
  <si>
    <t>TERRY / REBECCA EARP</t>
  </si>
  <si>
    <t>RODERICK CABRAL</t>
  </si>
  <si>
    <t>SAMUEL SEVILLA</t>
  </si>
  <si>
    <t>NASUGBU WATER  DISTRICT</t>
  </si>
  <si>
    <t>CONCHITA LADAO</t>
  </si>
  <si>
    <t xml:space="preserve">ANTONIO FERNANDO JR. </t>
  </si>
  <si>
    <t>MYKA MARIEL DELAS ALAS</t>
  </si>
  <si>
    <t>VICTORIO AVENA</t>
  </si>
  <si>
    <t>ALEX VILLADELREY</t>
  </si>
  <si>
    <t>LUZBELLA PO</t>
  </si>
  <si>
    <t>ERWIN ROBLES</t>
  </si>
  <si>
    <t>IMELDA ARAI</t>
  </si>
  <si>
    <t>JAVIER SEBASTIAN PASCUAL</t>
  </si>
  <si>
    <t>FELIZA CARAIG</t>
  </si>
  <si>
    <t>MARIBEL VILLARANTE</t>
  </si>
  <si>
    <t>MARIA ROBERTA ASSUMPTA ROSSI</t>
  </si>
  <si>
    <t>BERNADETTE JOY FRANCISCO</t>
  </si>
  <si>
    <t>CESAR DE GUZMAN</t>
  </si>
  <si>
    <t>LORENZO ILAO</t>
  </si>
  <si>
    <t>BILARAN ELEMENTARY SCHOOL</t>
  </si>
  <si>
    <t>SHIELA MARIE SARIBAY</t>
  </si>
  <si>
    <t>ANNA CAMILLE NAOE</t>
  </si>
  <si>
    <t>VINCENT JOHN E. ATIENZA</t>
  </si>
  <si>
    <t>JOEL MORENO</t>
  </si>
  <si>
    <t>EDGARDO CALALO</t>
  </si>
  <si>
    <t>EVELYN MORALES</t>
  </si>
  <si>
    <t>PHILIP LEE</t>
  </si>
  <si>
    <t>REBECCA IMELDA DISSINI</t>
  </si>
  <si>
    <t>REINA MERLINDA RUFFY</t>
  </si>
  <si>
    <t>FARMERS COOPERATIVE OF BARANGAY AGA</t>
  </si>
  <si>
    <t>JUDILYN MINAS</t>
  </si>
  <si>
    <t>ROMEO MAGDALUYO</t>
  </si>
  <si>
    <t>REA BALBOA</t>
  </si>
  <si>
    <t>MAEAGALA ANNE MUEHLING</t>
  </si>
  <si>
    <t>FOUAD ASSAAD</t>
  </si>
  <si>
    <t>RURAL BANK OF LIPA CITY INC.</t>
  </si>
  <si>
    <t>LORENZO KU</t>
  </si>
  <si>
    <t>RONALDO RICARDO / JOAN BENITEZ</t>
  </si>
  <si>
    <t>ROMANO / MARIA LOLITA VILLANUEVA</t>
  </si>
  <si>
    <t>MAKOPA BUSINESS CONSULTING RESOURCES INC.</t>
  </si>
  <si>
    <t>MICHELLE CONDICION</t>
  </si>
  <si>
    <t>JOHN DEXTER ASUNCION</t>
  </si>
  <si>
    <t>DALE NACIONAL</t>
  </si>
  <si>
    <t>ARSENIO CLARO / ANA MELISA CABUNGCAL</t>
  </si>
  <si>
    <t>VIRGILIO KAPUNAN</t>
  </si>
  <si>
    <t>SHERNAN RIO</t>
  </si>
  <si>
    <t>MELISA ANGELA GUMERA</t>
  </si>
  <si>
    <t>JAN VINCENT PRADO</t>
  </si>
  <si>
    <t>LUIS M. EALA</t>
  </si>
  <si>
    <t>MARIA ROSETTE R. SCHMITFRANZ</t>
  </si>
  <si>
    <t>ALEX B. CERTEZA</t>
  </si>
  <si>
    <t>JASPER ONG</t>
  </si>
  <si>
    <t>MV HOLDINGS INC.</t>
  </si>
  <si>
    <t>DENNIS BILANO</t>
  </si>
  <si>
    <t>MA. CRISTINA FERNANDEZ</t>
  </si>
  <si>
    <t>ALVIN RAMOS</t>
  </si>
  <si>
    <t>DITO TELECOMUNITY  CORP.</t>
  </si>
  <si>
    <t>ANNA CONSTRUCTION &amp; DEVELOPMENT CORPORATION</t>
  </si>
  <si>
    <t>JOBERNARD DAVID</t>
  </si>
  <si>
    <t>ANNE MARIE  FUENTES</t>
  </si>
  <si>
    <t>EDGARDO BAUYON / LYN CAROL DOMINGUEZ</t>
  </si>
  <si>
    <t>NELSON CATALAN</t>
  </si>
  <si>
    <t>JEREMY REJUSO</t>
  </si>
  <si>
    <t>FRANCIS KEITH PERALTA</t>
  </si>
  <si>
    <t>LORRAINE / PATRICK MAXWELL</t>
  </si>
  <si>
    <t>MICHAEL / MURIEL SENTOFF</t>
  </si>
  <si>
    <t>JOSE EDUARDO / MARIA INES / JUAN MIGUEL LEGARDA</t>
  </si>
  <si>
    <t>ADRIAN BERNARD GARCIA</t>
  </si>
  <si>
    <t>KEVIN RANDOLP LIMJOCO</t>
  </si>
  <si>
    <t>JUAN ANTONIO MENDOZA</t>
  </si>
  <si>
    <t>ROLEN P. FACUNDO</t>
  </si>
  <si>
    <t>EDMUND / MARIVIC MABUTI</t>
  </si>
  <si>
    <t>ALEXANDER HERNANDEZ</t>
  </si>
  <si>
    <t>LEA ALVAREZ</t>
  </si>
  <si>
    <t>NEIL MACALAGUIM</t>
  </si>
  <si>
    <t>JEANNETE THERESA ARCETA</t>
  </si>
  <si>
    <t>MARIA SHIELA RAZON</t>
  </si>
  <si>
    <t>JAIME GONZALES</t>
  </si>
  <si>
    <t>ELLEN SARMIENTO</t>
  </si>
  <si>
    <t>RONALD RELLIN</t>
  </si>
  <si>
    <t>JEFFREY ORIONDO</t>
  </si>
  <si>
    <t>LAMBERTO BAYABORDA</t>
  </si>
  <si>
    <t>ISOC EDOTCO TOWERS INC.</t>
  </si>
  <si>
    <t>LITO GAANAN</t>
  </si>
  <si>
    <t>MINERVA ARIZOBAL</t>
  </si>
  <si>
    <t>KRISTERR MARC TONG</t>
  </si>
  <si>
    <t>JOANNA MARIE WEBB</t>
  </si>
  <si>
    <t>RAFAEL RAMON T. OCAMPO</t>
  </si>
  <si>
    <t>Brgy. Lumbangan</t>
  </si>
  <si>
    <t>`BRGY. 10</t>
  </si>
  <si>
    <t>BRGY. NATPUAN</t>
  </si>
  <si>
    <t>REPARO</t>
  </si>
  <si>
    <t>BRGY.NATIPUAN</t>
  </si>
  <si>
    <t xml:space="preserve">BRGY. </t>
  </si>
  <si>
    <t>BRGY.  KAYLAWAY</t>
  </si>
  <si>
    <t>BRGY. TALANAGAN</t>
  </si>
  <si>
    <t>NATIPUAN</t>
  </si>
  <si>
    <t>BRGY. KAYALAWAY</t>
  </si>
  <si>
    <t>210100001</t>
  </si>
  <si>
    <t>210100002</t>
  </si>
  <si>
    <t>210100003</t>
  </si>
  <si>
    <t>210100004</t>
  </si>
  <si>
    <t>210100005</t>
  </si>
  <si>
    <t>2101400006</t>
  </si>
  <si>
    <t>210100007</t>
  </si>
  <si>
    <t>210100008</t>
  </si>
  <si>
    <t>210100009</t>
  </si>
  <si>
    <t>210100010</t>
  </si>
  <si>
    <t>210100012</t>
  </si>
  <si>
    <t>210100013</t>
  </si>
  <si>
    <t>210100014</t>
  </si>
  <si>
    <t>210200015</t>
  </si>
  <si>
    <t>210200016</t>
  </si>
  <si>
    <t>210200017</t>
  </si>
  <si>
    <t>210200018</t>
  </si>
  <si>
    <t>210200019</t>
  </si>
  <si>
    <t>210200020</t>
  </si>
  <si>
    <t>210200021</t>
  </si>
  <si>
    <t>210200022</t>
  </si>
  <si>
    <t>210200023</t>
  </si>
  <si>
    <t>210200024</t>
  </si>
  <si>
    <t>210200025</t>
  </si>
  <si>
    <t>210200026</t>
  </si>
  <si>
    <t>210200027</t>
  </si>
  <si>
    <t>210200028</t>
  </si>
  <si>
    <t>210200029</t>
  </si>
  <si>
    <t>210200030</t>
  </si>
  <si>
    <t>210300031</t>
  </si>
  <si>
    <t>210300032</t>
  </si>
  <si>
    <t>210300033</t>
  </si>
  <si>
    <t>210300034</t>
  </si>
  <si>
    <t>210300035</t>
  </si>
  <si>
    <t>210300036</t>
  </si>
  <si>
    <t>210300036-A</t>
  </si>
  <si>
    <t>210300037</t>
  </si>
  <si>
    <t>210300038</t>
  </si>
  <si>
    <t>210300039</t>
  </si>
  <si>
    <t>210300040</t>
  </si>
  <si>
    <t>210300041</t>
  </si>
  <si>
    <t>210300042</t>
  </si>
  <si>
    <t>210300043</t>
  </si>
  <si>
    <t>210300044</t>
  </si>
  <si>
    <t>210300045</t>
  </si>
  <si>
    <t>210300046</t>
  </si>
  <si>
    <t>210300047</t>
  </si>
  <si>
    <t>210300048</t>
  </si>
  <si>
    <t>210300049</t>
  </si>
  <si>
    <t>210300050</t>
  </si>
  <si>
    <t>210300051</t>
  </si>
  <si>
    <t>210300052</t>
  </si>
  <si>
    <t>210300053</t>
  </si>
  <si>
    <t>210300054</t>
  </si>
  <si>
    <t>210400055</t>
  </si>
  <si>
    <t>210400056</t>
  </si>
  <si>
    <t>210400057</t>
  </si>
  <si>
    <t>210400058</t>
  </si>
  <si>
    <t>21400059</t>
  </si>
  <si>
    <t>210400060</t>
  </si>
  <si>
    <t>21400061</t>
  </si>
  <si>
    <t>210400062</t>
  </si>
  <si>
    <t>210400063</t>
  </si>
  <si>
    <t>210400064</t>
  </si>
  <si>
    <t>210400066</t>
  </si>
  <si>
    <t>210400067</t>
  </si>
  <si>
    <t>210400068</t>
  </si>
  <si>
    <t>210400069</t>
  </si>
  <si>
    <t>210400070</t>
  </si>
  <si>
    <t>210400071</t>
  </si>
  <si>
    <t>210400072</t>
  </si>
  <si>
    <t>210400073</t>
  </si>
  <si>
    <t>210500074</t>
  </si>
  <si>
    <t>210500075</t>
  </si>
  <si>
    <t>210500076</t>
  </si>
  <si>
    <t>210500077</t>
  </si>
  <si>
    <t>210500078</t>
  </si>
  <si>
    <t>210500079</t>
  </si>
  <si>
    <t>210500080</t>
  </si>
  <si>
    <t>210500081</t>
  </si>
  <si>
    <t>210500082</t>
  </si>
  <si>
    <t>210500083</t>
  </si>
  <si>
    <t>210500084</t>
  </si>
  <si>
    <t>210500085</t>
  </si>
  <si>
    <t>210500086</t>
  </si>
  <si>
    <t>210500087</t>
  </si>
  <si>
    <t>210500088</t>
  </si>
  <si>
    <t>210500089</t>
  </si>
  <si>
    <t>210500090</t>
  </si>
  <si>
    <t>210500091</t>
  </si>
  <si>
    <t>210500092</t>
  </si>
  <si>
    <t>210500093</t>
  </si>
  <si>
    <t>210600094</t>
  </si>
  <si>
    <t>210600095</t>
  </si>
  <si>
    <t>210600096</t>
  </si>
  <si>
    <t>210600097</t>
  </si>
  <si>
    <t>210600098</t>
  </si>
  <si>
    <t>210600099</t>
  </si>
  <si>
    <t>2106000100</t>
  </si>
  <si>
    <t>210600101</t>
  </si>
  <si>
    <t>210600102</t>
  </si>
  <si>
    <t>210600103</t>
  </si>
  <si>
    <t>210600104</t>
  </si>
  <si>
    <t>210600105</t>
  </si>
  <si>
    <t>210600106</t>
  </si>
  <si>
    <t>210600107</t>
  </si>
  <si>
    <t>210600108-A</t>
  </si>
  <si>
    <t>210600110-A</t>
  </si>
  <si>
    <t>210600114</t>
  </si>
  <si>
    <t>210700115</t>
  </si>
  <si>
    <t>210700116</t>
  </si>
  <si>
    <t>210700117</t>
  </si>
  <si>
    <t>210700118</t>
  </si>
  <si>
    <t>210700119</t>
  </si>
  <si>
    <t>210700120</t>
  </si>
  <si>
    <t>210700121</t>
  </si>
  <si>
    <t>210700122</t>
  </si>
  <si>
    <t>210700123</t>
  </si>
  <si>
    <t>210700124</t>
  </si>
  <si>
    <t>210700125</t>
  </si>
  <si>
    <t>210700126</t>
  </si>
  <si>
    <t>210800127</t>
  </si>
  <si>
    <t>210800128</t>
  </si>
  <si>
    <t>210800129</t>
  </si>
  <si>
    <t>210800130</t>
  </si>
  <si>
    <t>210800131</t>
  </si>
  <si>
    <t>210800132</t>
  </si>
  <si>
    <t>210800133</t>
  </si>
  <si>
    <t>210800134</t>
  </si>
  <si>
    <t>210800135</t>
  </si>
  <si>
    <t>210800136</t>
  </si>
  <si>
    <t>210800137</t>
  </si>
  <si>
    <t>210800138</t>
  </si>
  <si>
    <t>210800139</t>
  </si>
  <si>
    <t>210800140</t>
  </si>
  <si>
    <t>210900141-A</t>
  </si>
  <si>
    <t>210900141</t>
  </si>
  <si>
    <t>210900148</t>
  </si>
  <si>
    <t>210900149</t>
  </si>
  <si>
    <t>210900150</t>
  </si>
  <si>
    <t>210900151</t>
  </si>
  <si>
    <t>210900152</t>
  </si>
  <si>
    <t>210900153</t>
  </si>
  <si>
    <t>210900154</t>
  </si>
  <si>
    <t>210900155</t>
  </si>
  <si>
    <t>210900156</t>
  </si>
  <si>
    <t>211000157</t>
  </si>
  <si>
    <t>211000158</t>
  </si>
  <si>
    <t>211000159</t>
  </si>
  <si>
    <t>211000160</t>
  </si>
  <si>
    <t>211000161</t>
  </si>
  <si>
    <t>211000162</t>
  </si>
  <si>
    <t>211000163</t>
  </si>
  <si>
    <t>211000164</t>
  </si>
  <si>
    <t>211000165</t>
  </si>
  <si>
    <t>211000166</t>
  </si>
  <si>
    <t>211000167</t>
  </si>
  <si>
    <t>211000168</t>
  </si>
  <si>
    <t>211000169</t>
  </si>
  <si>
    <t>211000170</t>
  </si>
  <si>
    <t>211000171</t>
  </si>
  <si>
    <t>211000172</t>
  </si>
  <si>
    <t>211000173</t>
  </si>
  <si>
    <t>211000175</t>
  </si>
  <si>
    <t>211100185</t>
  </si>
  <si>
    <t>211100186</t>
  </si>
  <si>
    <t>211100187</t>
  </si>
  <si>
    <t>211100188</t>
  </si>
  <si>
    <t>211100189</t>
  </si>
  <si>
    <t>211100190</t>
  </si>
  <si>
    <t>211100191</t>
  </si>
  <si>
    <t>211100192</t>
  </si>
  <si>
    <t>211100193</t>
  </si>
  <si>
    <t>211100194</t>
  </si>
  <si>
    <t>21100195</t>
  </si>
  <si>
    <t>211100196</t>
  </si>
  <si>
    <t>211100197</t>
  </si>
  <si>
    <t>211100198</t>
  </si>
  <si>
    <t>211100199</t>
  </si>
  <si>
    <t>211100201</t>
  </si>
  <si>
    <t>2112000214</t>
  </si>
  <si>
    <t>2112000215</t>
  </si>
  <si>
    <t>2112000216</t>
  </si>
  <si>
    <t>211200217</t>
  </si>
  <si>
    <t>2112000218</t>
  </si>
  <si>
    <t>2112000219</t>
  </si>
  <si>
    <t>2112000220</t>
  </si>
  <si>
    <t>2112000221</t>
  </si>
  <si>
    <t>2112000222</t>
  </si>
  <si>
    <t>2112000223</t>
  </si>
  <si>
    <t>2112000224</t>
  </si>
  <si>
    <t>211200225</t>
  </si>
  <si>
    <t>2112000226</t>
  </si>
  <si>
    <t>2112000227</t>
  </si>
  <si>
    <t>01-15-2021</t>
  </si>
  <si>
    <t>01-19-2021</t>
  </si>
  <si>
    <t>1-21-2021</t>
  </si>
  <si>
    <t>1-22-2021</t>
  </si>
  <si>
    <t>1-25-2021</t>
  </si>
  <si>
    <t>1-29-2021</t>
  </si>
  <si>
    <t>02-15-2021</t>
  </si>
  <si>
    <t>02-16-2021</t>
  </si>
  <si>
    <t>02-17-2021</t>
  </si>
  <si>
    <t>2-17-2021</t>
  </si>
  <si>
    <t>2-18-2021</t>
  </si>
  <si>
    <t>2-23-2021</t>
  </si>
  <si>
    <t>03-15-2021</t>
  </si>
  <si>
    <t>03-19-2021</t>
  </si>
  <si>
    <t>03-24-2021</t>
  </si>
  <si>
    <t>03-25-2021</t>
  </si>
  <si>
    <t>03-25-21</t>
  </si>
  <si>
    <t>03-26-2021</t>
  </si>
  <si>
    <t>03-31-2021</t>
  </si>
  <si>
    <t>04-14-2021</t>
  </si>
  <si>
    <t>04-21-2021</t>
  </si>
  <si>
    <t>04-22-2021</t>
  </si>
  <si>
    <t>04-26-2021</t>
  </si>
  <si>
    <t>04-28-2021</t>
  </si>
  <si>
    <t>04-29-2021</t>
  </si>
  <si>
    <t>4-30-21</t>
  </si>
  <si>
    <t>05-19-2021</t>
  </si>
  <si>
    <t>05-20-2021</t>
  </si>
  <si>
    <t>05-24-2021</t>
  </si>
  <si>
    <t>05-21-2021</t>
  </si>
  <si>
    <t>05-25-2021</t>
  </si>
  <si>
    <t>05-26-2021</t>
  </si>
  <si>
    <t>05-27-2021</t>
  </si>
  <si>
    <t>05-28-2021</t>
  </si>
  <si>
    <t>05-31-2021</t>
  </si>
  <si>
    <t>6-15-2021</t>
  </si>
  <si>
    <t>6-16-2021</t>
  </si>
  <si>
    <t>6-18-2021</t>
  </si>
  <si>
    <t>6-21-2021</t>
  </si>
  <si>
    <t>6-22-2021</t>
  </si>
  <si>
    <t>6-25-2021</t>
  </si>
  <si>
    <t>6-28-2021</t>
  </si>
  <si>
    <t>6-28-2022</t>
  </si>
  <si>
    <t>6-30-2021</t>
  </si>
  <si>
    <t>06-23-2021</t>
  </si>
  <si>
    <t>07--05-2021</t>
  </si>
  <si>
    <t>07-13-2021</t>
  </si>
  <si>
    <t>7-14-2021</t>
  </si>
  <si>
    <t>7-15-2021</t>
  </si>
  <si>
    <t>07-19-2021</t>
  </si>
  <si>
    <t>07-26-21</t>
  </si>
  <si>
    <t>08-23-2021</t>
  </si>
  <si>
    <t>08-25-2021</t>
  </si>
  <si>
    <t>08-26-20213</t>
  </si>
  <si>
    <t>08-26-2021</t>
  </si>
  <si>
    <t>08-31-2021</t>
  </si>
  <si>
    <t>09-22-2021</t>
  </si>
  <si>
    <t>09-14-2021</t>
  </si>
  <si>
    <t>09-15-2021</t>
  </si>
  <si>
    <t>09-16-2021</t>
  </si>
  <si>
    <t>09-22-2021.</t>
  </si>
  <si>
    <t>09-23-2021</t>
  </si>
  <si>
    <t>09-27-2021</t>
  </si>
  <si>
    <t>09-28-2021</t>
  </si>
  <si>
    <t>10-42021</t>
  </si>
  <si>
    <t>1007-2021</t>
  </si>
  <si>
    <t>10-19-2021</t>
  </si>
  <si>
    <t>10-20-2021</t>
  </si>
  <si>
    <t>10-25-2021</t>
  </si>
  <si>
    <t>10-26-2021</t>
  </si>
  <si>
    <t>10-27-2021</t>
  </si>
  <si>
    <t>10-28-2021</t>
  </si>
  <si>
    <t>11-16-2021</t>
  </si>
  <si>
    <t>11-17-2021</t>
  </si>
  <si>
    <t>11-18-2021</t>
  </si>
  <si>
    <t>11-19-2021</t>
  </si>
  <si>
    <t>11-22-2021</t>
  </si>
  <si>
    <t>11-23-2021</t>
  </si>
  <si>
    <t>11-24-2021</t>
  </si>
  <si>
    <t>11-25-2021</t>
  </si>
  <si>
    <t>11-29-2021</t>
  </si>
  <si>
    <t>11-26-2021</t>
  </si>
  <si>
    <t>12-14-2021</t>
  </si>
  <si>
    <t>12-16-2021</t>
  </si>
  <si>
    <t>12-17-2021</t>
  </si>
  <si>
    <t>12-21-2021</t>
  </si>
  <si>
    <t>12-28-2021</t>
  </si>
  <si>
    <t>12-29-2021</t>
  </si>
  <si>
    <t>JAVIEN S. VILLARIN</t>
  </si>
  <si>
    <t>OLIVER B. FERRER</t>
  </si>
  <si>
    <t>RUEL B. VILLAFRIA</t>
  </si>
  <si>
    <t>ANGELINA E. RIVERA</t>
  </si>
  <si>
    <t>PATRICIO T. VILLACIETE JR.</t>
  </si>
  <si>
    <t>LORENZO A. ALAGAO</t>
  </si>
  <si>
    <t>JUANITO V. LIM</t>
  </si>
  <si>
    <t>ROVIN ROXAS</t>
  </si>
  <si>
    <t>AMELITA B. BROWN</t>
  </si>
  <si>
    <t>ROYAL STAR APPLIANCE MKTG. INC</t>
  </si>
  <si>
    <t>RODRIGO BELTRAN</t>
  </si>
  <si>
    <t>MARY ANN M. BAUTISTA</t>
  </si>
  <si>
    <t>CENTRAL AZUCARERA DON PEDRO INC.</t>
  </si>
  <si>
    <t>J.P. LAUREL ST. BRGY. 2</t>
  </si>
  <si>
    <t>F. CASTRO ST. BRGY. 3</t>
  </si>
  <si>
    <t>SENNETE DEVELOPMENT CORPORATION</t>
  </si>
  <si>
    <t>ORINDA LAND</t>
  </si>
  <si>
    <t>RESPICIO CARLITO B.</t>
  </si>
  <si>
    <t>FINAFRANCIA M. MARASIGAN</t>
  </si>
  <si>
    <t>ROXACO LAND CORP/ ELIZALDE R. SANTIAGO</t>
  </si>
  <si>
    <t>CORAZON S. CUDIAMAT</t>
  </si>
  <si>
    <t>RURAL BANK OF CALACA INC. C/O MR. SOFRONIO C. ONA JR.</t>
  </si>
  <si>
    <t>PAGLINAWAN JOY ANN MARIE</t>
  </si>
  <si>
    <t>AVEGIL S. VILLALUNA</t>
  </si>
  <si>
    <t>ERLINDA L. VERGARA</t>
  </si>
  <si>
    <t>JS MARINA INC.</t>
  </si>
  <si>
    <t>ANDINO HERMINIGILDO</t>
  </si>
  <si>
    <t>FREDERICK JONATHAN TRINIDAD A.</t>
  </si>
  <si>
    <t>ANALYNA C. JONSON</t>
  </si>
  <si>
    <t>ESTR5ELLAMAR HOLDINGS INC.</t>
  </si>
  <si>
    <t>JOSEPHSON ROWENA C.</t>
  </si>
  <si>
    <t>ALEXANDER D. ABARY</t>
  </si>
  <si>
    <t>FUEGO LAND CORPORATION</t>
  </si>
  <si>
    <t>CANANEA MAYETTE A.</t>
  </si>
  <si>
    <t>ELIZALDE R. SANTIAGO / ROXACO LAND CORP.</t>
  </si>
  <si>
    <t>REYES GINA</t>
  </si>
  <si>
    <t>SIMON PETER D. BELVIZ</t>
  </si>
  <si>
    <t>MULING BAYAN LITO A.</t>
  </si>
  <si>
    <t>ROSAL MHAE M. ARAOJO</t>
  </si>
  <si>
    <t>KATHLEEN N. LIECHTENSTEIN</t>
  </si>
  <si>
    <t>UNITED CHURCH OF CHRIST IN THE PHILIPPINES</t>
  </si>
  <si>
    <t>ARARO PHILIPPINES CORPORATION</t>
  </si>
  <si>
    <t>CASCALLA SAMIE A.</t>
  </si>
  <si>
    <t>AESCHLIMANN EVANGELISTA M.</t>
  </si>
  <si>
    <t>RAUL D. CUENCA</t>
  </si>
  <si>
    <t>ANTONIO R. CODINERA SR.</t>
  </si>
  <si>
    <t>LEOPOLDO V. MAGSINO</t>
  </si>
  <si>
    <t>REGINALDO A. OBEN</t>
  </si>
  <si>
    <t>DANNY D. NACIONAL</t>
  </si>
  <si>
    <t>FERNANDO J. RIVERA</t>
  </si>
  <si>
    <t>ANALIZA B. HUEHNE</t>
  </si>
  <si>
    <t>DIONISIO M. TAN JR.</t>
  </si>
  <si>
    <t>LEA B. BAUTISTA</t>
  </si>
  <si>
    <t>MA. TRUDEN V. SALANGUIT</t>
  </si>
  <si>
    <t>JULIETA G. DE CASTRO</t>
  </si>
  <si>
    <t>AGUSTIN ROVIRA</t>
  </si>
  <si>
    <t>SIMON PETER D. BELVIS</t>
  </si>
  <si>
    <t>ANGELINE C. DELEON</t>
  </si>
  <si>
    <t>REGGIE P. CODINERA</t>
  </si>
  <si>
    <t>YOLANDA BUENAVENTURA</t>
  </si>
  <si>
    <t>BETHANY BIBBLE BAPTIST CHURCH NASUGBU</t>
  </si>
  <si>
    <t>VICENTE SIBAYAN JR.</t>
  </si>
  <si>
    <t>SHIRLEY G. TAN</t>
  </si>
  <si>
    <t>JESUS DELA FUENTE</t>
  </si>
  <si>
    <t>SOLLY D. PISANDO</t>
  </si>
  <si>
    <t>ARIA SHIELA B. BACIT</t>
  </si>
  <si>
    <t>ELENA G. CARILLO</t>
  </si>
  <si>
    <t>WALLY LU</t>
  </si>
  <si>
    <t>STEPHEN ANTHONY HARRISON</t>
  </si>
  <si>
    <t>MELITA Z. MANGIDUYOS</t>
  </si>
  <si>
    <t>JOSEPH E. DAVID</t>
  </si>
  <si>
    <t>HERMINA C. HERNANDEZ</t>
  </si>
  <si>
    <t>QUIRINO ROMANO B. LEJANO III</t>
  </si>
  <si>
    <t>PAIROTE J. KRONGPOL</t>
  </si>
  <si>
    <t>ANGEL R. ATIENZA</t>
  </si>
  <si>
    <t>ROSITA T. KHEY</t>
  </si>
  <si>
    <t>CORAZON HORNILLA</t>
  </si>
  <si>
    <t>CESAR ANDREW B. GALLARDO</t>
  </si>
  <si>
    <t>VICTORIA B. DELOS REYES</t>
  </si>
  <si>
    <t>NORMAN THOMAS LOPEZ</t>
  </si>
  <si>
    <t>GGSS REALTY VENTURES INC.</t>
  </si>
  <si>
    <t>MASCHIETTO FABRIZIO/MERLITA R. PLOPINO</t>
  </si>
  <si>
    <t>JEROME B. JONSON</t>
  </si>
  <si>
    <t>SANTIAGO R. ELIALDE</t>
  </si>
  <si>
    <t>LORISSA JOANA BUENAS</t>
  </si>
  <si>
    <t>MARIA SCHMITFRANZ</t>
  </si>
  <si>
    <t>GGP PROPERTY HOLDINGS INC.</t>
  </si>
  <si>
    <t>MARIA GRACE MONTANO</t>
  </si>
  <si>
    <t>RONAL RELLIN</t>
  </si>
  <si>
    <t>BNP FOODS/ MCDONALDS</t>
  </si>
  <si>
    <t>CUERPO ROBERTO</t>
  </si>
  <si>
    <t>ABERT FRANCIS P. ERMITA</t>
  </si>
  <si>
    <t>MAYBELLINE G. MAULLEON</t>
  </si>
  <si>
    <t>JESUS RANDY O. CANAL</t>
  </si>
  <si>
    <t>NASUGBU WEST CENTRAL SCHOOL</t>
  </si>
  <si>
    <t>GLAUCUS R. LIRASAN</t>
  </si>
  <si>
    <t>BLACKEBY NORAYDA D.</t>
  </si>
  <si>
    <t>EDEN C. WALSH</t>
  </si>
  <si>
    <t>RAMON TEVEZ JR.</t>
  </si>
  <si>
    <t>NESTOR SAMANIEGO</t>
  </si>
  <si>
    <t>GINA A. ABOITIZ</t>
  </si>
  <si>
    <t>SONYA GRACE M. PEREZ</t>
  </si>
  <si>
    <t>EVANGELINE WEBB</t>
  </si>
  <si>
    <t>CHARLYN M. LOBRIDO</t>
  </si>
  <si>
    <t>JOCELYN M. CONDRILLON</t>
  </si>
  <si>
    <t>RODGIE B. BAYLOSIS</t>
  </si>
  <si>
    <t>CARMELITA R. BOTONES</t>
  </si>
  <si>
    <t>FLORENTINA A. PARCON</t>
  </si>
  <si>
    <t>RED RIBBON BAKESHOP INC.</t>
  </si>
  <si>
    <t>YIKUI ZHANG</t>
  </si>
  <si>
    <t>VIOLETA DESTREZA</t>
  </si>
  <si>
    <t>FE V. VASQUEZ</t>
  </si>
  <si>
    <t>MICHAEL E. DE JESUS</t>
  </si>
  <si>
    <t>HELEN B. MARTINEZ</t>
  </si>
  <si>
    <t>GABRIEL C. ESPIRITU</t>
  </si>
  <si>
    <t>NELSON T. CATALAN JR.</t>
  </si>
  <si>
    <t>ROMUALDO R. RUFFY</t>
  </si>
  <si>
    <t>TERESITA G. SCHOEFER</t>
  </si>
  <si>
    <t>EVELYN ADVINCULA</t>
  </si>
  <si>
    <t>MARGARITO P. DELAS ALAS</t>
  </si>
  <si>
    <t>ISIDRO C. SALAZAR</t>
  </si>
  <si>
    <t>MARIA LUISA M. ESPIRITU</t>
  </si>
  <si>
    <t>ABELARDO L. ROJALES</t>
  </si>
  <si>
    <t>BLOCK 36, LOT 11, PENINSULA DE PUNTA FUEGO,BALAYTIGUE</t>
  </si>
  <si>
    <t>LOT 4, BLOCK 27, PUNTA FUEGO</t>
  </si>
  <si>
    <t>LOT 22, BLK. 8, PALM ESTATE, BRGY. LUMBANGAN</t>
  </si>
  <si>
    <t>J.P. LAUREL ST, BRGY 11</t>
  </si>
  <si>
    <t>BRGY PUTAT</t>
  </si>
  <si>
    <t>J.P. LAUREL ST COR. P. MARTINEZ ST.</t>
  </si>
  <si>
    <t>LANDING SUBD. BRGY. PANTALAN</t>
  </si>
  <si>
    <t>P. RINOZA ST., BRGY. IX</t>
  </si>
  <si>
    <t>LOT 58-A2, ST. JOSEPH SUBD.,BRGY 3</t>
  </si>
  <si>
    <t>F. CASTRO ST., POBLACION</t>
  </si>
  <si>
    <t>SAN AGUSTIN ST., BRGY.4</t>
  </si>
  <si>
    <t>LOT 32,33, BLK.5, PALM HAVEN, PAL ESTATE, COGUNAN</t>
  </si>
  <si>
    <t>LOT 24, BLK 36, NASUGBU, BATANGAS</t>
  </si>
  <si>
    <t>LOT 26, PENINSULA DE PUNTA FUEGO, BALAYTIGUE</t>
  </si>
  <si>
    <t>J.P. LAUREL ST., BRGY. 3</t>
  </si>
  <si>
    <t>LOT 10, BLOCK 9, PENINSULA DE PUNTA FUEGO,BALAYTIGUE</t>
  </si>
  <si>
    <t>LOT 385, J.P. LAUREL ST. BRGY 3</t>
  </si>
  <si>
    <t>LOT 13, 14A, 14B, BLK. 5, TALIBEACH,</t>
  </si>
  <si>
    <t>LOT2, BLK21, LONG BEACH DRIVE, BALAYTIGUE</t>
  </si>
  <si>
    <t>LOT 30, BLK 4A, TERRAZAS DE PUNTA FUEGO, NATIPUAN</t>
  </si>
  <si>
    <t>P. HUGO ST., NASUGBU, BATANGAS</t>
  </si>
  <si>
    <t>LOT 12, BLOCK 15, DUHAT ST, BRGY. 12</t>
  </si>
  <si>
    <t>J.P. LAUREL ST, BRGY. PANTALAN</t>
  </si>
  <si>
    <t>LOT 3, BLOCK 20, BRGY. BALAYTIGUE</t>
  </si>
  <si>
    <t>J.P. LAUREL, BRGY. VIII</t>
  </si>
  <si>
    <t>F. ALIX ST. COR BRIAS ST. BRGY. 9</t>
  </si>
  <si>
    <t>LOT 7, BLOCK 36, PENINSULA DRIVE, PUNTA FUEGO, BALAYTIGUE</t>
  </si>
  <si>
    <t>SAN ROQUE ST., BRGY 4</t>
  </si>
  <si>
    <t>LOT 8, BLOCK 31, PUNTA FUEGO, NASUGBU, BATANGAS</t>
  </si>
  <si>
    <t>LOT 31, BLK 2, PALM ESTATE, BRGY. LUMBANGAN</t>
  </si>
  <si>
    <t>BLOCK 4, LOT 26,27, PALM ESTATE, BRGY. COGUNAN</t>
  </si>
  <si>
    <t>ROXACO SUBD. BRGY. LUMBANGAN</t>
  </si>
  <si>
    <t>JOHNDEL SUBD., BRGY. BUCANA</t>
  </si>
  <si>
    <t>J.P. LAUREL ST. BRGY. BUCANA</t>
  </si>
  <si>
    <t>P. RINOZA ST. BRGY. XI</t>
  </si>
  <si>
    <t>LOT 35, BLK 36, PENINSULA DE PUNTA FUEGO, BRGY. BALAYTIGUE</t>
  </si>
  <si>
    <t>J.P. LAUREL ST, BRGY. WAWA</t>
  </si>
  <si>
    <t>P.HUGO ST, COR. MULINGBAYAN ST. BRGY. 6</t>
  </si>
  <si>
    <t>LOT 5, BL;OCK 27, BRGY. BALAYTIGUE</t>
  </si>
  <si>
    <t>F. CASTRO ST. COR. MULINGBAYAN</t>
  </si>
  <si>
    <t>P. RINOZA ST. BRGY. 3</t>
  </si>
  <si>
    <t>R. MARTINEZ ST. BRGY II</t>
  </si>
  <si>
    <t>CADP BRGY. LUMBANGAN</t>
  </si>
  <si>
    <t>SITIO TALA, BRGY. MUNTING INDANG</t>
  </si>
  <si>
    <t>VILLAVIRAY ST, BRGY. 5</t>
  </si>
  <si>
    <t>J.P. LAUREL ST. NATIONAL ROAD</t>
  </si>
  <si>
    <t>J.P. LAUREL ST. BRGY. LUMBANGAN</t>
  </si>
  <si>
    <t>LOT 18, BLK. 1, BRGY. BALAYTIGUE</t>
  </si>
  <si>
    <t>APACIBLE BLCD. BRGY. BUCANA</t>
  </si>
  <si>
    <t>P. RINOZA ST., BRGY 1</t>
  </si>
  <si>
    <t>LOT 14, BLOCK , CANYON COVE, BRGY. WAWA</t>
  </si>
  <si>
    <t>J.P. NLAUREL ST. BRGY. 2</t>
  </si>
  <si>
    <t>SAN ROQUE ST. BRGY. 4</t>
  </si>
  <si>
    <t>LOT 3 BLOCK 45, BRGY. NATIPUAN</t>
  </si>
  <si>
    <t>F. ALIX ST. BRGY. 6</t>
  </si>
  <si>
    <t>LOT 13, BLK. 8, BRGY. KAYLAWAY</t>
  </si>
  <si>
    <t>PALM ESTATE, BRGY. COGUNAN</t>
  </si>
  <si>
    <t>JOHNDEL SUBD. BRGY. BUCANA</t>
  </si>
  <si>
    <t>R. VASQUEZ ST. BRGY. 4</t>
  </si>
  <si>
    <t>L39,B9, ACM WOODSTUCK BRGY. 12</t>
  </si>
  <si>
    <t>L24, B7, VICTORIA VILLE SUBD. BRGY. BILARAN</t>
  </si>
  <si>
    <t>ROXACO SUBD. BRGY. PANTALAN</t>
  </si>
  <si>
    <t>PHASE 3, LOT 9, BLK. 1, PALM HAVEN, PALM ESTATE SUBD.</t>
  </si>
  <si>
    <t>JOHNDEL SUBD.</t>
  </si>
  <si>
    <t>CANYON COVE</t>
  </si>
  <si>
    <t>BRGY. VI</t>
  </si>
  <si>
    <t>J.P. LAUREL COR. ESCALERA ST.</t>
  </si>
  <si>
    <t xml:space="preserve">BRGY. BILARAN </t>
  </si>
  <si>
    <t>140100002</t>
  </si>
  <si>
    <t>140100003</t>
  </si>
  <si>
    <t>140100004</t>
  </si>
  <si>
    <t>140100005</t>
  </si>
  <si>
    <t>140100006</t>
  </si>
  <si>
    <t>140100007</t>
  </si>
  <si>
    <t>140100008</t>
  </si>
  <si>
    <t>140200009</t>
  </si>
  <si>
    <t>140200010</t>
  </si>
  <si>
    <t>140200011</t>
  </si>
  <si>
    <t>140200012</t>
  </si>
  <si>
    <t>140200013</t>
  </si>
  <si>
    <t>140200014</t>
  </si>
  <si>
    <t>140200015</t>
  </si>
  <si>
    <t>140200016</t>
  </si>
  <si>
    <t>140200017</t>
  </si>
  <si>
    <t>140200018</t>
  </si>
  <si>
    <t>140200019</t>
  </si>
  <si>
    <t>140200020</t>
  </si>
  <si>
    <t>140200021</t>
  </si>
  <si>
    <t>140200022</t>
  </si>
  <si>
    <t>140200023</t>
  </si>
  <si>
    <t>140200024</t>
  </si>
  <si>
    <t>140200025</t>
  </si>
  <si>
    <t>140200026</t>
  </si>
  <si>
    <t>140200027</t>
  </si>
  <si>
    <t>140200028</t>
  </si>
  <si>
    <t>140200029</t>
  </si>
  <si>
    <t>140200030</t>
  </si>
  <si>
    <t>140200031</t>
  </si>
  <si>
    <t>140200032</t>
  </si>
  <si>
    <t>140300033</t>
  </si>
  <si>
    <t>140300034</t>
  </si>
  <si>
    <t>140300035</t>
  </si>
  <si>
    <t>140300036</t>
  </si>
  <si>
    <t>140300037</t>
  </si>
  <si>
    <t>140300038</t>
  </si>
  <si>
    <t>140300039</t>
  </si>
  <si>
    <t>140300040</t>
  </si>
  <si>
    <t>140300041</t>
  </si>
  <si>
    <t>140300042</t>
  </si>
  <si>
    <t>140300043</t>
  </si>
  <si>
    <t>140300044</t>
  </si>
  <si>
    <t>140300045</t>
  </si>
  <si>
    <t>140300046</t>
  </si>
  <si>
    <t>140400047</t>
  </si>
  <si>
    <t>140400048</t>
  </si>
  <si>
    <t>140400049</t>
  </si>
  <si>
    <t>140400050</t>
  </si>
  <si>
    <t>140400051</t>
  </si>
  <si>
    <t>140500052</t>
  </si>
  <si>
    <t>1405400053</t>
  </si>
  <si>
    <t>140500054</t>
  </si>
  <si>
    <t>140500055</t>
  </si>
  <si>
    <t>140500056</t>
  </si>
  <si>
    <t>140500057</t>
  </si>
  <si>
    <t>140500058</t>
  </si>
  <si>
    <t>140500059</t>
  </si>
  <si>
    <t>140500060</t>
  </si>
  <si>
    <t>140500061</t>
  </si>
  <si>
    <t>140500062</t>
  </si>
  <si>
    <t>140500063</t>
  </si>
  <si>
    <t>140500064</t>
  </si>
  <si>
    <t>140600065</t>
  </si>
  <si>
    <t>140600066</t>
  </si>
  <si>
    <t>140600067</t>
  </si>
  <si>
    <t>140600068</t>
  </si>
  <si>
    <t>140600069</t>
  </si>
  <si>
    <t>140600070</t>
  </si>
  <si>
    <t>140600071</t>
  </si>
  <si>
    <t>140600072</t>
  </si>
  <si>
    <t>140600073</t>
  </si>
  <si>
    <t>140600074</t>
  </si>
  <si>
    <t>140600075</t>
  </si>
  <si>
    <t>140700076</t>
  </si>
  <si>
    <t>140700077</t>
  </si>
  <si>
    <t>140700078</t>
  </si>
  <si>
    <t>140700079</t>
  </si>
  <si>
    <t>140700080</t>
  </si>
  <si>
    <t>140700081</t>
  </si>
  <si>
    <t>140700082</t>
  </si>
  <si>
    <t>140700083</t>
  </si>
  <si>
    <t>140700084</t>
  </si>
  <si>
    <t>140800085</t>
  </si>
  <si>
    <t>140800086</t>
  </si>
  <si>
    <t>140800087</t>
  </si>
  <si>
    <t>140800088</t>
  </si>
  <si>
    <t>140800089</t>
  </si>
  <si>
    <t>140800090</t>
  </si>
  <si>
    <t>140800091</t>
  </si>
  <si>
    <t>140800092</t>
  </si>
  <si>
    <t>140800093</t>
  </si>
  <si>
    <t>140800094</t>
  </si>
  <si>
    <t>140800095</t>
  </si>
  <si>
    <t>140800096</t>
  </si>
  <si>
    <t>140800097</t>
  </si>
  <si>
    <t>140800098</t>
  </si>
  <si>
    <t>140800099</t>
  </si>
  <si>
    <t>140800100</t>
  </si>
  <si>
    <t>140800101</t>
  </si>
  <si>
    <t>140900102</t>
  </si>
  <si>
    <t>140900103</t>
  </si>
  <si>
    <t>140900104</t>
  </si>
  <si>
    <t>140900105</t>
  </si>
  <si>
    <t>140900106</t>
  </si>
  <si>
    <t>140900107</t>
  </si>
  <si>
    <t>140900108</t>
  </si>
  <si>
    <t>140900109</t>
  </si>
  <si>
    <t>140900110</t>
  </si>
  <si>
    <t>140900111</t>
  </si>
  <si>
    <t>141000112</t>
  </si>
  <si>
    <t>141000113</t>
  </si>
  <si>
    <t>141000114</t>
  </si>
  <si>
    <t>141000115</t>
  </si>
  <si>
    <t>141000116</t>
  </si>
  <si>
    <t>141000117</t>
  </si>
  <si>
    <t>141000118</t>
  </si>
  <si>
    <t>141000119</t>
  </si>
  <si>
    <t>141000120</t>
  </si>
  <si>
    <t>141100121</t>
  </si>
  <si>
    <t>141000122</t>
  </si>
  <si>
    <t>141000123</t>
  </si>
  <si>
    <t>141000124</t>
  </si>
  <si>
    <t>141100125</t>
  </si>
  <si>
    <t>141100126</t>
  </si>
  <si>
    <t>141100127</t>
  </si>
  <si>
    <t>141100128</t>
  </si>
  <si>
    <t>141100129</t>
  </si>
  <si>
    <t>141100130</t>
  </si>
  <si>
    <t>141100131</t>
  </si>
  <si>
    <t>141100132</t>
  </si>
  <si>
    <t>141100133</t>
  </si>
  <si>
    <t>141100134</t>
  </si>
  <si>
    <t>141100135</t>
  </si>
  <si>
    <t>141100136</t>
  </si>
  <si>
    <t>141100137</t>
  </si>
  <si>
    <t>141100138</t>
  </si>
  <si>
    <t>141100139</t>
  </si>
  <si>
    <t>141100140</t>
  </si>
  <si>
    <t>141200141</t>
  </si>
  <si>
    <t>141200142</t>
  </si>
  <si>
    <t>141200143</t>
  </si>
  <si>
    <t>PUMP ROOM</t>
  </si>
  <si>
    <t>SCHOOL</t>
  </si>
  <si>
    <t>INDUSTRIAL</t>
  </si>
  <si>
    <t>APARTMENT/COMMERCIAL</t>
  </si>
  <si>
    <t>OFFICE</t>
  </si>
  <si>
    <t>APARTMENT/ RESIDENTIAL</t>
  </si>
  <si>
    <t>COMMERCIAL/ APARTMENT</t>
  </si>
  <si>
    <t>COMERCIAL/RESIDENTIAL</t>
  </si>
  <si>
    <t>RESIDENTIAL / GAZEBO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</si>
</sst>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0;[Red]0.00"/>
    <numFmt numFmtId="166" formatCode="mm/d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Lucida Calligraphy"/>
      <family val="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BF61A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2E9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quotePrefix="1" applyBorder="1"/>
    <xf numFmtId="43" fontId="0" fillId="0" borderId="0" xfId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3" fontId="0" fillId="0" borderId="11" xfId="1" applyFont="1" applyBorder="1"/>
    <xf numFmtId="0" fontId="5" fillId="0" borderId="11" xfId="0" applyFont="1" applyBorder="1"/>
    <xf numFmtId="0" fontId="3" fillId="0" borderId="11" xfId="0" applyFont="1" applyBorder="1"/>
    <xf numFmtId="0" fontId="4" fillId="0" borderId="11" xfId="0" applyFont="1" applyBorder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  <xf numFmtId="43" fontId="5" fillId="0" borderId="0" xfId="1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quotePrefix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5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43" fontId="8" fillId="3" borderId="10" xfId="1" applyFont="1" applyFill="1" applyBorder="1" applyAlignment="1">
      <alignment horizontal="center" vertical="center" wrapText="1"/>
    </xf>
    <xf numFmtId="43" fontId="7" fillId="3" borderId="12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43" fontId="7" fillId="3" borderId="10" xfId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7" fillId="3" borderId="12" xfId="0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3" fontId="8" fillId="3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14" fontId="0" fillId="0" borderId="1" xfId="0" quotePrefix="1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3" fontId="0" fillId="0" borderId="1" xfId="1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3" fontId="0" fillId="6" borderId="1" xfId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3" fontId="0" fillId="0" borderId="1" xfId="1" quotePrefix="1" applyFont="1" applyBorder="1" applyAlignment="1">
      <alignment horizontal="right" vertical="center"/>
    </xf>
    <xf numFmtId="0" fontId="0" fillId="4" borderId="1" xfId="0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wrapText="1"/>
    </xf>
    <xf numFmtId="165" fontId="12" fillId="4" borderId="10" xfId="0" applyNumberFormat="1" applyFont="1" applyFill="1" applyBorder="1" applyAlignment="1">
      <alignment horizontal="center" wrapText="1"/>
    </xf>
    <xf numFmtId="165" fontId="12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wrapText="1"/>
    </xf>
    <xf numFmtId="165" fontId="12" fillId="4" borderId="0" xfId="0" applyNumberFormat="1" applyFont="1" applyFill="1" applyAlignment="1">
      <alignment horizontal="center" wrapText="1"/>
    </xf>
    <xf numFmtId="165" fontId="12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10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" fontId="12" fillId="4" borderId="1" xfId="0" applyNumberFormat="1" applyFont="1" applyFill="1" applyBorder="1" applyAlignment="1">
      <alignment horizontal="center" wrapText="1"/>
    </xf>
    <xf numFmtId="49" fontId="12" fillId="4" borderId="10" xfId="0" applyNumberFormat="1" applyFont="1" applyFill="1" applyBorder="1" applyAlignment="1">
      <alignment horizont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39" fontId="12" fillId="4" borderId="1" xfId="0" applyNumberFormat="1" applyFont="1" applyFill="1" applyBorder="1" applyAlignment="1">
      <alignment horizontal="center" wrapText="1"/>
    </xf>
    <xf numFmtId="39" fontId="12" fillId="4" borderId="10" xfId="0" applyNumberFormat="1" applyFont="1" applyFill="1" applyBorder="1" applyAlignment="1">
      <alignment horizontal="center" wrapText="1"/>
    </xf>
    <xf numFmtId="39" fontId="12" fillId="4" borderId="1" xfId="0" applyNumberFormat="1" applyFont="1" applyFill="1" applyBorder="1" applyAlignment="1">
      <alignment horizontal="center" vertical="center" wrapText="1"/>
    </xf>
    <xf numFmtId="39" fontId="12" fillId="0" borderId="1" xfId="0" applyNumberFormat="1" applyFont="1" applyBorder="1" applyAlignment="1">
      <alignment horizontal="center" vertical="center" wrapText="1"/>
    </xf>
    <xf numFmtId="49" fontId="12" fillId="4" borderId="0" xfId="0" applyNumberFormat="1" applyFont="1" applyFill="1" applyAlignment="1">
      <alignment horizontal="center" wrapText="1"/>
    </xf>
    <xf numFmtId="14" fontId="12" fillId="4" borderId="1" xfId="0" applyNumberFormat="1" applyFont="1" applyFill="1" applyBorder="1" applyAlignment="1">
      <alignment horizontal="center" wrapText="1"/>
    </xf>
    <xf numFmtId="14" fontId="12" fillId="4" borderId="10" xfId="0" applyNumberFormat="1" applyFont="1" applyFill="1" applyBorder="1" applyAlignment="1">
      <alignment horizont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65" fontId="12" fillId="4" borderId="10" xfId="0" applyNumberFormat="1" applyFont="1" applyFill="1" applyBorder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4" fontId="12" fillId="4" borderId="1" xfId="0" applyNumberFormat="1" applyFont="1" applyFill="1" applyBorder="1" applyAlignment="1">
      <alignment horizontal="center" vertical="center" wrapText="1"/>
    </xf>
    <xf numFmtId="49" fontId="12" fillId="4" borderId="10" xfId="0" applyNumberFormat="1" applyFont="1" applyFill="1" applyBorder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166" fontId="12" fillId="4" borderId="1" xfId="0" applyNumberFormat="1" applyFont="1" applyFill="1" applyBorder="1" applyAlignment="1">
      <alignment horizontal="center" vertical="center" wrapText="1"/>
    </xf>
    <xf numFmtId="166" fontId="12" fillId="4" borderId="10" xfId="0" applyNumberFormat="1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39" fontId="13" fillId="4" borderId="1" xfId="0" applyNumberFormat="1" applyFont="1" applyFill="1" applyBorder="1" applyAlignment="1">
      <alignment horizontal="center" vertical="center" wrapText="1"/>
    </xf>
    <xf numFmtId="39" fontId="12" fillId="4" borderId="10" xfId="0" applyNumberFormat="1" applyFont="1" applyFill="1" applyBorder="1" applyAlignment="1">
      <alignment horizontal="center" vertical="center" wrapText="1"/>
    </xf>
    <xf numFmtId="165" fontId="12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49" fontId="12" fillId="4" borderId="1" xfId="0" quotePrefix="1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" vertical="center" wrapText="1"/>
    </xf>
    <xf numFmtId="14" fontId="14" fillId="4" borderId="1" xfId="0" applyNumberFormat="1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22E95"/>
      <color rgb="FFBF61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workbookViewId="0">
      <selection activeCell="J18" sqref="J18"/>
    </sheetView>
  </sheetViews>
  <sheetFormatPr defaultRowHeight="14.4" x14ac:dyDescent="0.3"/>
  <cols>
    <col min="1" max="1" width="39.88671875" customWidth="1"/>
    <col min="2" max="2" width="32.6640625" customWidth="1"/>
    <col min="3" max="3" width="22.33203125" customWidth="1"/>
    <col min="4" max="4" width="16.5546875" customWidth="1"/>
    <col min="5" max="5" width="19" customWidth="1"/>
    <col min="6" max="6" width="14.5546875" customWidth="1"/>
    <col min="7" max="7" width="16.44140625" customWidth="1"/>
    <col min="9" max="9" width="16.33203125" customWidth="1"/>
  </cols>
  <sheetData>
    <row r="2" spans="1:9" x14ac:dyDescent="0.3">
      <c r="A2" s="50" t="s">
        <v>0</v>
      </c>
      <c r="B2" s="52" t="s">
        <v>1</v>
      </c>
      <c r="C2" s="54" t="s">
        <v>2</v>
      </c>
      <c r="D2" s="52" t="s">
        <v>3</v>
      </c>
      <c r="E2" s="54" t="s">
        <v>4</v>
      </c>
      <c r="F2" s="52" t="s">
        <v>5</v>
      </c>
      <c r="G2" s="48" t="s">
        <v>6</v>
      </c>
    </row>
    <row r="3" spans="1:9" x14ac:dyDescent="0.3">
      <c r="A3" s="51"/>
      <c r="B3" s="53"/>
      <c r="C3" s="55"/>
      <c r="D3" s="53"/>
      <c r="E3" s="55"/>
      <c r="F3" s="53"/>
      <c r="G3" s="49"/>
    </row>
    <row r="4" spans="1:9" x14ac:dyDescent="0.3">
      <c r="A4" s="1"/>
      <c r="B4" s="11"/>
      <c r="C4" s="2"/>
      <c r="D4" s="11"/>
      <c r="E4" s="2"/>
      <c r="F4" s="11"/>
      <c r="G4" s="3"/>
    </row>
    <row r="5" spans="1:9" x14ac:dyDescent="0.3">
      <c r="A5" s="4"/>
      <c r="B5" s="12"/>
      <c r="D5" s="12"/>
      <c r="F5" s="12"/>
      <c r="G5" s="5"/>
    </row>
    <row r="6" spans="1:9" x14ac:dyDescent="0.3">
      <c r="A6" s="4"/>
      <c r="B6" s="12"/>
      <c r="D6" s="12"/>
      <c r="F6" s="14"/>
      <c r="G6" s="7"/>
    </row>
    <row r="7" spans="1:9" x14ac:dyDescent="0.3">
      <c r="A7" s="4"/>
      <c r="B7" s="16"/>
      <c r="C7" s="6"/>
      <c r="D7" s="12"/>
      <c r="F7" s="12"/>
      <c r="G7" s="7"/>
    </row>
    <row r="8" spans="1:9" x14ac:dyDescent="0.3">
      <c r="A8" s="4"/>
      <c r="B8" s="16"/>
      <c r="C8" s="6"/>
      <c r="D8" s="12"/>
      <c r="F8" s="12"/>
      <c r="G8" s="7"/>
    </row>
    <row r="9" spans="1:9" x14ac:dyDescent="0.3">
      <c r="A9" s="4"/>
      <c r="B9" s="16"/>
      <c r="C9" s="6"/>
      <c r="D9" s="12"/>
      <c r="F9" s="12"/>
      <c r="G9" s="7"/>
    </row>
    <row r="10" spans="1:9" x14ac:dyDescent="0.3">
      <c r="A10" s="4"/>
      <c r="B10" s="16"/>
      <c r="C10" s="6"/>
      <c r="D10" s="12"/>
      <c r="F10" s="12"/>
      <c r="G10" s="7"/>
    </row>
    <row r="11" spans="1:9" x14ac:dyDescent="0.3">
      <c r="A11" s="4"/>
      <c r="B11" s="12"/>
      <c r="D11" s="12"/>
      <c r="F11" s="12"/>
      <c r="G11" s="7"/>
    </row>
    <row r="12" spans="1:9" x14ac:dyDescent="0.3">
      <c r="A12" s="4"/>
      <c r="B12" s="15"/>
      <c r="D12" s="12"/>
      <c r="F12" s="12"/>
      <c r="G12" s="5"/>
    </row>
    <row r="13" spans="1:9" x14ac:dyDescent="0.3">
      <c r="A13" s="4"/>
      <c r="B13" s="15"/>
      <c r="D13" s="12"/>
      <c r="F13" s="14"/>
      <c r="G13" s="7"/>
    </row>
    <row r="14" spans="1:9" x14ac:dyDescent="0.3">
      <c r="A14" s="4"/>
      <c r="B14" s="16"/>
      <c r="C14" s="6"/>
      <c r="D14" s="12"/>
      <c r="F14" s="12"/>
      <c r="G14" s="7"/>
    </row>
    <row r="15" spans="1:9" x14ac:dyDescent="0.3">
      <c r="A15" s="4"/>
      <c r="B15" s="16"/>
      <c r="C15" s="6"/>
      <c r="D15" s="12"/>
      <c r="F15" s="12"/>
      <c r="G15" s="7"/>
    </row>
    <row r="16" spans="1:9" x14ac:dyDescent="0.3">
      <c r="A16" s="4"/>
      <c r="B16" s="16"/>
      <c r="C16" s="6"/>
      <c r="D16" s="12"/>
      <c r="F16" s="12"/>
      <c r="G16" s="7"/>
      <c r="I16" t="s">
        <v>7</v>
      </c>
    </row>
    <row r="17" spans="1:7" x14ac:dyDescent="0.3">
      <c r="A17" s="4"/>
      <c r="B17" s="16"/>
      <c r="C17" s="6"/>
      <c r="D17" s="12"/>
      <c r="F17" s="12"/>
      <c r="G17" s="7"/>
    </row>
    <row r="18" spans="1:7" x14ac:dyDescent="0.3">
      <c r="A18" s="4"/>
      <c r="B18" s="12"/>
      <c r="D18" s="12"/>
      <c r="F18" s="12"/>
      <c r="G18" s="7"/>
    </row>
    <row r="19" spans="1:7" x14ac:dyDescent="0.3">
      <c r="A19" s="4"/>
      <c r="B19" s="15"/>
      <c r="D19" s="12"/>
      <c r="F19" s="12"/>
      <c r="G19" s="5"/>
    </row>
    <row r="20" spans="1:7" x14ac:dyDescent="0.3">
      <c r="A20" s="4"/>
      <c r="B20" s="16"/>
      <c r="C20" s="6"/>
      <c r="D20" s="12"/>
      <c r="F20" s="14"/>
      <c r="G20" s="7"/>
    </row>
    <row r="21" spans="1:7" x14ac:dyDescent="0.3">
      <c r="A21" s="4"/>
      <c r="B21" s="16"/>
      <c r="C21" s="6"/>
      <c r="D21" s="12"/>
      <c r="F21" s="12"/>
      <c r="G21" s="7"/>
    </row>
    <row r="22" spans="1:7" x14ac:dyDescent="0.3">
      <c r="A22" s="4"/>
      <c r="B22" s="16"/>
      <c r="C22" s="6"/>
      <c r="D22" s="12"/>
      <c r="F22" s="12"/>
      <c r="G22" s="7"/>
    </row>
    <row r="23" spans="1:7" x14ac:dyDescent="0.3">
      <c r="A23" s="4"/>
      <c r="B23" s="16"/>
      <c r="C23" s="6"/>
      <c r="D23" s="12"/>
      <c r="F23" s="12"/>
      <c r="G23" s="7"/>
    </row>
    <row r="24" spans="1:7" x14ac:dyDescent="0.3">
      <c r="A24" s="4"/>
      <c r="B24" s="16"/>
      <c r="C24" s="6"/>
      <c r="D24" s="12"/>
      <c r="F24" s="12"/>
      <c r="G24" s="7"/>
    </row>
    <row r="25" spans="1:7" x14ac:dyDescent="0.3">
      <c r="A25" s="4"/>
      <c r="B25" s="16"/>
      <c r="C25" s="6"/>
      <c r="D25" s="12"/>
      <c r="F25" s="12"/>
      <c r="G25" s="7"/>
    </row>
    <row r="26" spans="1:7" x14ac:dyDescent="0.3">
      <c r="A26" s="4"/>
      <c r="B26" s="12"/>
      <c r="C26" s="6"/>
      <c r="D26" s="12"/>
      <c r="F26" s="12"/>
      <c r="G26" s="7"/>
    </row>
    <row r="27" spans="1:7" x14ac:dyDescent="0.3">
      <c r="A27" s="4"/>
      <c r="B27" s="15"/>
      <c r="D27" s="12"/>
      <c r="F27" s="12"/>
      <c r="G27" s="5"/>
    </row>
    <row r="28" spans="1:7" x14ac:dyDescent="0.3">
      <c r="A28" s="4"/>
      <c r="B28" s="15"/>
      <c r="D28" s="12"/>
      <c r="F28" s="14"/>
      <c r="G28" s="7"/>
    </row>
    <row r="29" spans="1:7" x14ac:dyDescent="0.3">
      <c r="A29" s="4"/>
      <c r="B29" s="15"/>
      <c r="D29" s="12"/>
      <c r="F29" s="12"/>
      <c r="G29" s="7"/>
    </row>
    <row r="30" spans="1:7" x14ac:dyDescent="0.3">
      <c r="A30" s="4"/>
      <c r="B30" s="16"/>
      <c r="C30" s="6"/>
      <c r="D30" s="12"/>
      <c r="F30" s="12"/>
      <c r="G30" s="7"/>
    </row>
    <row r="31" spans="1:7" x14ac:dyDescent="0.3">
      <c r="A31" s="4"/>
      <c r="B31" s="16"/>
      <c r="C31" s="6"/>
      <c r="D31" s="12"/>
      <c r="F31" s="12"/>
      <c r="G31" s="7"/>
    </row>
    <row r="32" spans="1:7" ht="15" x14ac:dyDescent="0.35">
      <c r="A32" s="4"/>
      <c r="B32" s="17"/>
      <c r="C32" s="6"/>
      <c r="D32" s="12"/>
      <c r="F32" s="12"/>
      <c r="G32" s="7"/>
    </row>
    <row r="33" spans="1:7" x14ac:dyDescent="0.3">
      <c r="A33" s="8"/>
      <c r="B33" s="13"/>
      <c r="C33" s="9"/>
      <c r="D33" s="13"/>
      <c r="E33" s="9"/>
      <c r="F33" s="13"/>
      <c r="G33" s="10"/>
    </row>
  </sheetData>
  <mergeCells count="7">
    <mergeCell ref="G2:G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F61A4"/>
  </sheetPr>
  <dimension ref="A2:AA1075"/>
  <sheetViews>
    <sheetView tabSelected="1" zoomScale="70" zoomScaleNormal="70" workbookViewId="0">
      <pane ySplit="3" topLeftCell="A1066" activePane="bottomLeft" state="frozen"/>
      <selection pane="bottomLeft" activeCell="D574" sqref="D574:D716"/>
    </sheetView>
  </sheetViews>
  <sheetFormatPr defaultRowHeight="14.4" x14ac:dyDescent="0.3"/>
  <cols>
    <col min="1" max="1" width="5.6640625" style="72" customWidth="1"/>
    <col min="2" max="2" width="35" style="72" bestFit="1" customWidth="1"/>
    <col min="3" max="3" width="25.33203125" style="73" bestFit="1" customWidth="1"/>
    <col min="4" max="4" width="17.6640625" style="73" customWidth="1"/>
    <col min="5" max="5" width="10.109375" style="73" customWidth="1"/>
    <col min="6" max="8" width="14" style="72" customWidth="1"/>
    <col min="9" max="11" width="13.109375" style="72" customWidth="1"/>
    <col min="12" max="12" width="15.44140625" style="74" bestFit="1" customWidth="1"/>
    <col min="13" max="13" width="12.109375" style="74" customWidth="1"/>
    <col min="14" max="14" width="15.33203125" style="74" bestFit="1" customWidth="1"/>
    <col min="15" max="15" width="18.33203125" style="74" bestFit="1" customWidth="1"/>
    <col min="16" max="16" width="12.33203125" style="74" customWidth="1"/>
    <col min="17" max="17" width="15" style="74" customWidth="1"/>
    <col min="18" max="18" width="20.109375" style="80" bestFit="1" customWidth="1"/>
    <col min="19" max="19" width="12.88671875" style="80" bestFit="1" customWidth="1"/>
    <col min="20" max="20" width="10.5546875" style="80" customWidth="1"/>
    <col min="21" max="21" width="9.88671875" style="80" customWidth="1"/>
    <col min="22" max="22" width="12.5546875" style="80" bestFit="1" customWidth="1"/>
    <col min="23" max="23" width="12" style="74" bestFit="1" customWidth="1"/>
    <col min="24" max="24" width="14" style="74" bestFit="1" customWidth="1"/>
    <col min="25" max="25" width="12.33203125" style="72" customWidth="1"/>
    <col min="26" max="26" width="17.88671875" style="74" customWidth="1"/>
    <col min="27" max="27" width="11.5546875" style="72" bestFit="1" customWidth="1"/>
    <col min="28" max="28" width="8.88671875" style="70"/>
    <col min="29" max="29" width="16.33203125" style="70" customWidth="1"/>
    <col min="30" max="16384" width="8.88671875" style="70"/>
  </cols>
  <sheetData>
    <row r="2" spans="1:27" ht="15" customHeight="1" x14ac:dyDescent="0.3">
      <c r="A2" s="65" t="s">
        <v>13</v>
      </c>
      <c r="B2" s="65" t="s">
        <v>9</v>
      </c>
      <c r="C2" s="65" t="s">
        <v>1</v>
      </c>
      <c r="D2" s="65" t="s">
        <v>15</v>
      </c>
      <c r="E2" s="65" t="s">
        <v>65</v>
      </c>
      <c r="F2" s="65" t="s">
        <v>2</v>
      </c>
      <c r="G2" s="65" t="s">
        <v>3</v>
      </c>
      <c r="H2" s="65" t="s">
        <v>4</v>
      </c>
      <c r="I2" s="65" t="s">
        <v>47</v>
      </c>
      <c r="J2" s="65" t="s">
        <v>44</v>
      </c>
      <c r="K2" s="65" t="s">
        <v>684</v>
      </c>
      <c r="L2" s="66" t="s">
        <v>66</v>
      </c>
      <c r="M2" s="66" t="s">
        <v>129</v>
      </c>
      <c r="N2" s="66" t="s">
        <v>27</v>
      </c>
      <c r="O2" s="66" t="s">
        <v>28</v>
      </c>
      <c r="P2" s="66" t="s">
        <v>30</v>
      </c>
      <c r="Q2" s="66" t="s">
        <v>29</v>
      </c>
      <c r="R2" s="67" t="s">
        <v>46</v>
      </c>
      <c r="S2" s="67" t="s">
        <v>216</v>
      </c>
      <c r="T2" s="68" t="s">
        <v>683</v>
      </c>
      <c r="U2" s="67" t="s">
        <v>841</v>
      </c>
      <c r="V2" s="68" t="s">
        <v>588</v>
      </c>
      <c r="W2" s="66" t="s">
        <v>34</v>
      </c>
      <c r="X2" s="66" t="s">
        <v>35</v>
      </c>
      <c r="Y2" s="65" t="s">
        <v>14</v>
      </c>
      <c r="Z2" s="69" t="s">
        <v>26</v>
      </c>
      <c r="AA2" s="65" t="s">
        <v>6</v>
      </c>
    </row>
    <row r="3" spans="1:27" ht="31.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71"/>
      <c r="M3" s="71"/>
      <c r="N3" s="66"/>
      <c r="O3" s="66"/>
      <c r="P3" s="66"/>
      <c r="Q3" s="66"/>
      <c r="R3" s="67"/>
      <c r="S3" s="67"/>
      <c r="T3" s="68"/>
      <c r="U3" s="67"/>
      <c r="V3" s="68"/>
      <c r="W3" s="66"/>
      <c r="X3" s="66"/>
      <c r="Y3" s="65"/>
      <c r="Z3" s="66"/>
      <c r="AA3" s="65"/>
    </row>
    <row r="5" spans="1:27" ht="15" customHeight="1" x14ac:dyDescent="0.3">
      <c r="A5" s="72">
        <v>1</v>
      </c>
      <c r="B5" s="72" t="s">
        <v>31</v>
      </c>
      <c r="C5" s="73" t="s">
        <v>32</v>
      </c>
      <c r="D5" s="73" t="s">
        <v>33</v>
      </c>
      <c r="E5" s="73">
        <v>1</v>
      </c>
      <c r="F5" s="72">
        <v>230100001</v>
      </c>
      <c r="G5" s="72">
        <v>272300004</v>
      </c>
      <c r="H5" s="72">
        <v>2723000001</v>
      </c>
      <c r="J5" s="72" t="s">
        <v>43</v>
      </c>
      <c r="L5" s="74">
        <v>94</v>
      </c>
      <c r="N5" s="74">
        <v>750</v>
      </c>
      <c r="O5" s="74">
        <v>250</v>
      </c>
      <c r="P5" s="74">
        <v>162</v>
      </c>
      <c r="Q5" s="74" t="s">
        <v>43</v>
      </c>
      <c r="R5" s="72"/>
      <c r="S5" s="72"/>
      <c r="T5" s="72"/>
      <c r="U5" s="72"/>
      <c r="V5" s="72"/>
      <c r="W5" s="74" t="s">
        <v>43</v>
      </c>
      <c r="X5" s="74" t="s">
        <v>43</v>
      </c>
      <c r="Y5" s="72">
        <v>31923671</v>
      </c>
      <c r="Z5" s="74">
        <f>L5+N5+O5+P5</f>
        <v>1256</v>
      </c>
      <c r="AA5" s="75" t="s">
        <v>312</v>
      </c>
    </row>
    <row r="6" spans="1:27" ht="30" customHeight="1" x14ac:dyDescent="0.3">
      <c r="A6" s="72">
        <v>2</v>
      </c>
      <c r="B6" s="72" t="s">
        <v>41</v>
      </c>
      <c r="C6" s="73" t="s">
        <v>45</v>
      </c>
      <c r="D6" s="73" t="s">
        <v>42</v>
      </c>
      <c r="E6" s="73">
        <v>1</v>
      </c>
      <c r="F6" s="72">
        <v>230100002</v>
      </c>
      <c r="G6" s="76">
        <v>272300006</v>
      </c>
      <c r="H6" s="72" t="s">
        <v>43</v>
      </c>
      <c r="I6" s="72">
        <v>2723000001</v>
      </c>
      <c r="J6" s="72">
        <v>2723000001</v>
      </c>
      <c r="L6" s="74" t="s">
        <v>43</v>
      </c>
      <c r="N6" s="74">
        <v>2092</v>
      </c>
      <c r="O6" s="74">
        <v>1060</v>
      </c>
      <c r="P6" s="74" t="s">
        <v>43</v>
      </c>
      <c r="Q6" s="74">
        <v>720</v>
      </c>
      <c r="R6" s="74">
        <v>860</v>
      </c>
      <c r="S6" s="74"/>
      <c r="T6" s="74"/>
      <c r="U6" s="77"/>
      <c r="V6" s="74"/>
      <c r="W6" s="74" t="s">
        <v>43</v>
      </c>
      <c r="X6" s="74" t="s">
        <v>43</v>
      </c>
      <c r="Y6" s="72" t="e">
        <f>#REF!</f>
        <v>#REF!</v>
      </c>
      <c r="Z6" s="74" t="e">
        <f>Y6+R6+Q6+O6+N6</f>
        <v>#REF!</v>
      </c>
      <c r="AA6" s="75" t="s">
        <v>313</v>
      </c>
    </row>
    <row r="7" spans="1:27" ht="30" customHeight="1" x14ac:dyDescent="0.3">
      <c r="A7" s="72">
        <v>3</v>
      </c>
      <c r="B7" s="72" t="s">
        <v>62</v>
      </c>
      <c r="C7" s="73" t="s">
        <v>63</v>
      </c>
      <c r="D7" s="73" t="s">
        <v>64</v>
      </c>
      <c r="E7" s="73">
        <v>2</v>
      </c>
      <c r="F7" s="72">
        <v>230100003</v>
      </c>
      <c r="G7" s="76">
        <v>2723000010</v>
      </c>
      <c r="H7" s="72">
        <v>2723000002</v>
      </c>
      <c r="I7" s="72">
        <v>2723000002</v>
      </c>
      <c r="L7" s="74">
        <v>312</v>
      </c>
      <c r="N7" s="74">
        <v>8656</v>
      </c>
      <c r="O7" s="74">
        <v>2040</v>
      </c>
      <c r="P7" s="74">
        <v>960</v>
      </c>
      <c r="Q7" s="74" t="s">
        <v>43</v>
      </c>
      <c r="R7" s="74">
        <v>0</v>
      </c>
      <c r="S7" s="74"/>
      <c r="T7" s="74"/>
      <c r="U7" s="74"/>
      <c r="V7" s="74"/>
      <c r="W7" s="74">
        <v>1294</v>
      </c>
      <c r="X7" s="74" t="s">
        <v>43</v>
      </c>
      <c r="Y7" s="72">
        <v>31925412</v>
      </c>
      <c r="Z7" s="74">
        <f>W7+P7+O7+N7+L7</f>
        <v>13262</v>
      </c>
      <c r="AA7" s="75" t="s">
        <v>314</v>
      </c>
    </row>
    <row r="8" spans="1:27" ht="28.8" x14ac:dyDescent="0.3">
      <c r="A8" s="72">
        <v>4</v>
      </c>
      <c r="B8" s="72" t="s">
        <v>104</v>
      </c>
      <c r="C8" s="73" t="s">
        <v>105</v>
      </c>
      <c r="D8" s="73" t="s">
        <v>95</v>
      </c>
      <c r="E8" s="73">
        <v>2</v>
      </c>
      <c r="F8" s="72">
        <v>230100004</v>
      </c>
      <c r="G8" s="76">
        <v>2723000028</v>
      </c>
      <c r="H8" s="72">
        <v>2723000003</v>
      </c>
      <c r="I8" s="72" t="s">
        <v>43</v>
      </c>
      <c r="J8" s="72" t="s">
        <v>43</v>
      </c>
      <c r="L8" s="74">
        <v>149</v>
      </c>
      <c r="N8" s="74">
        <v>925</v>
      </c>
      <c r="O8" s="74">
        <v>676</v>
      </c>
      <c r="P8" s="74">
        <v>290</v>
      </c>
      <c r="Q8" s="74" t="s">
        <v>43</v>
      </c>
      <c r="R8" s="74">
        <v>0</v>
      </c>
      <c r="S8" s="74"/>
      <c r="T8" s="74"/>
      <c r="U8" s="74"/>
      <c r="V8" s="74"/>
      <c r="W8" s="74" t="s">
        <v>43</v>
      </c>
      <c r="X8" s="74" t="s">
        <v>43</v>
      </c>
      <c r="Y8" s="72">
        <v>31925743</v>
      </c>
      <c r="Z8" s="74">
        <f>P8+O8+N8+L8</f>
        <v>2040</v>
      </c>
      <c r="AA8" s="78" t="s">
        <v>102</v>
      </c>
    </row>
    <row r="9" spans="1:27" ht="28.8" x14ac:dyDescent="0.3">
      <c r="A9" s="72">
        <v>5</v>
      </c>
      <c r="B9" s="79" t="s">
        <v>107</v>
      </c>
      <c r="C9" s="73" t="s">
        <v>55</v>
      </c>
      <c r="D9" s="73" t="s">
        <v>95</v>
      </c>
      <c r="E9" s="73">
        <v>3</v>
      </c>
      <c r="F9" s="72">
        <v>230100005</v>
      </c>
      <c r="G9" s="76">
        <v>272300031</v>
      </c>
      <c r="H9" s="72">
        <v>2723000004</v>
      </c>
      <c r="I9" s="74" t="s">
        <v>128</v>
      </c>
      <c r="J9" s="72" t="s">
        <v>43</v>
      </c>
      <c r="L9" s="74">
        <v>312</v>
      </c>
      <c r="M9" s="74">
        <v>620</v>
      </c>
      <c r="N9" s="74">
        <v>7248</v>
      </c>
      <c r="O9" s="74">
        <v>2885</v>
      </c>
      <c r="P9" s="74">
        <v>1012</v>
      </c>
      <c r="Q9" s="74">
        <v>1680</v>
      </c>
      <c r="R9" s="74">
        <v>0</v>
      </c>
      <c r="S9" s="74"/>
      <c r="T9" s="74"/>
      <c r="U9" s="74"/>
      <c r="V9" s="74"/>
      <c r="W9" s="74">
        <v>610</v>
      </c>
      <c r="X9" s="74" t="s">
        <v>43</v>
      </c>
      <c r="Y9" s="72">
        <v>31926662</v>
      </c>
      <c r="Z9" s="74">
        <v>13767</v>
      </c>
      <c r="AA9" s="78" t="s">
        <v>103</v>
      </c>
    </row>
    <row r="10" spans="1:27" s="72" customFormat="1" ht="28.8" x14ac:dyDescent="0.3">
      <c r="A10" s="72">
        <v>6</v>
      </c>
      <c r="B10" s="72" t="s">
        <v>125</v>
      </c>
      <c r="C10" s="73" t="s">
        <v>126</v>
      </c>
      <c r="D10" s="73" t="s">
        <v>127</v>
      </c>
      <c r="E10" s="73">
        <v>2</v>
      </c>
      <c r="F10" s="72">
        <v>230100006</v>
      </c>
      <c r="G10" s="72">
        <v>272300040</v>
      </c>
      <c r="H10" s="72">
        <v>272300005</v>
      </c>
      <c r="I10" s="72" t="s">
        <v>128</v>
      </c>
      <c r="J10" s="72" t="s">
        <v>128</v>
      </c>
      <c r="L10" s="74">
        <v>216</v>
      </c>
      <c r="M10" s="74">
        <v>420</v>
      </c>
      <c r="N10" s="74">
        <v>3258</v>
      </c>
      <c r="O10" s="74">
        <v>1049</v>
      </c>
      <c r="P10" s="74">
        <v>536</v>
      </c>
      <c r="Q10" s="74" t="s">
        <v>130</v>
      </c>
      <c r="R10" s="80" t="s">
        <v>130</v>
      </c>
      <c r="S10" s="80"/>
      <c r="T10" s="80"/>
      <c r="U10" s="80"/>
      <c r="V10" s="80"/>
      <c r="W10" s="74">
        <v>0</v>
      </c>
      <c r="X10" s="74">
        <v>0</v>
      </c>
      <c r="Z10" s="74">
        <f>L10+M10+N10+O10+P10</f>
        <v>5479</v>
      </c>
      <c r="AA10" s="72" t="s">
        <v>108</v>
      </c>
    </row>
    <row r="11" spans="1:27" s="81" customFormat="1" ht="43.2" x14ac:dyDescent="0.3">
      <c r="A11" s="72">
        <v>7</v>
      </c>
      <c r="B11" s="72" t="s">
        <v>144</v>
      </c>
      <c r="C11" s="73" t="s">
        <v>145</v>
      </c>
      <c r="D11" s="73" t="s">
        <v>146</v>
      </c>
      <c r="E11" s="73">
        <v>1</v>
      </c>
      <c r="F11" s="72">
        <v>230100007</v>
      </c>
      <c r="G11" s="72">
        <v>272300042</v>
      </c>
      <c r="H11" s="72">
        <v>272300006</v>
      </c>
      <c r="I11" s="72" t="s">
        <v>128</v>
      </c>
      <c r="J11" s="72" t="s">
        <v>128</v>
      </c>
      <c r="K11" s="72"/>
      <c r="L11" s="74">
        <v>98</v>
      </c>
      <c r="M11" s="74">
        <v>0</v>
      </c>
      <c r="N11" s="74">
        <v>1355</v>
      </c>
      <c r="O11" s="74">
        <v>714</v>
      </c>
      <c r="P11" s="74">
        <v>331</v>
      </c>
      <c r="Q11" s="74" t="s">
        <v>130</v>
      </c>
      <c r="R11" s="80" t="s">
        <v>130</v>
      </c>
      <c r="S11" s="80"/>
      <c r="T11" s="80"/>
      <c r="U11" s="80"/>
      <c r="V11" s="80"/>
      <c r="W11" s="74">
        <v>0</v>
      </c>
      <c r="X11" s="74">
        <v>0</v>
      </c>
      <c r="Y11" s="72">
        <v>31928824</v>
      </c>
      <c r="Z11" s="74">
        <f>P11+O11+N11+L11</f>
        <v>2498</v>
      </c>
      <c r="AA11" s="72" t="s">
        <v>147</v>
      </c>
    </row>
    <row r="12" spans="1:27" s="81" customFormat="1" ht="28.8" x14ac:dyDescent="0.3">
      <c r="A12" s="72">
        <v>8</v>
      </c>
      <c r="B12" s="72" t="s">
        <v>164</v>
      </c>
      <c r="C12" s="73" t="s">
        <v>63</v>
      </c>
      <c r="D12" s="73" t="s">
        <v>165</v>
      </c>
      <c r="E12" s="73">
        <v>2</v>
      </c>
      <c r="F12" s="72">
        <v>230100008</v>
      </c>
      <c r="G12" s="72">
        <v>272300043</v>
      </c>
      <c r="H12" s="72">
        <v>272300007</v>
      </c>
      <c r="I12" s="72" t="s">
        <v>128</v>
      </c>
      <c r="J12" s="72" t="s">
        <v>128</v>
      </c>
      <c r="K12" s="72"/>
      <c r="L12" s="74">
        <v>216</v>
      </c>
      <c r="M12" s="72" t="s">
        <v>128</v>
      </c>
      <c r="N12" s="74">
        <v>3542</v>
      </c>
      <c r="O12" s="74">
        <v>2040</v>
      </c>
      <c r="P12" s="74">
        <v>900</v>
      </c>
      <c r="Q12" s="74" t="s">
        <v>130</v>
      </c>
      <c r="R12" s="80" t="s">
        <v>130</v>
      </c>
      <c r="S12" s="80"/>
      <c r="T12" s="80"/>
      <c r="U12" s="80"/>
      <c r="V12" s="80"/>
      <c r="W12" s="74">
        <v>0</v>
      </c>
      <c r="X12" s="74">
        <v>0</v>
      </c>
      <c r="Y12" s="72">
        <v>31929447</v>
      </c>
      <c r="Z12" s="74">
        <f>P12+O12+N12+L12</f>
        <v>6698</v>
      </c>
      <c r="AA12" s="72" t="s">
        <v>166</v>
      </c>
    </row>
    <row r="13" spans="1:27" ht="43.2" x14ac:dyDescent="0.3">
      <c r="A13" s="72">
        <v>9</v>
      </c>
      <c r="B13" s="79" t="s">
        <v>167</v>
      </c>
      <c r="C13" s="73" t="s">
        <v>168</v>
      </c>
      <c r="D13" s="73" t="s">
        <v>169</v>
      </c>
      <c r="E13" s="73">
        <v>2</v>
      </c>
      <c r="F13" s="72">
        <v>230100009</v>
      </c>
      <c r="G13" s="72">
        <v>272300049</v>
      </c>
      <c r="H13" s="72">
        <v>272300008</v>
      </c>
      <c r="I13" s="72">
        <v>272300003</v>
      </c>
      <c r="J13" s="72" t="s">
        <v>128</v>
      </c>
      <c r="L13" s="74">
        <v>312</v>
      </c>
      <c r="M13" s="74">
        <v>1116</v>
      </c>
      <c r="N13" s="74">
        <v>12006</v>
      </c>
      <c r="O13" s="74">
        <v>3283</v>
      </c>
      <c r="P13" s="74">
        <v>949</v>
      </c>
      <c r="Q13" s="74">
        <v>4360</v>
      </c>
      <c r="R13" s="80" t="s">
        <v>130</v>
      </c>
      <c r="W13" s="74">
        <v>2070</v>
      </c>
      <c r="X13" s="74">
        <v>0</v>
      </c>
      <c r="Y13" s="82"/>
      <c r="Z13" s="74">
        <f>W13+Q13+P13+O13+N13+M13+L13</f>
        <v>24096</v>
      </c>
      <c r="AA13" s="83">
        <v>44949</v>
      </c>
    </row>
    <row r="14" spans="1:27" ht="43.2" x14ac:dyDescent="0.3">
      <c r="A14" s="72">
        <v>10</v>
      </c>
      <c r="B14" s="72" t="s">
        <v>170</v>
      </c>
      <c r="C14" s="73" t="s">
        <v>171</v>
      </c>
      <c r="D14" s="73" t="s">
        <v>169</v>
      </c>
      <c r="E14" s="73">
        <v>2</v>
      </c>
      <c r="F14" s="78" t="s">
        <v>265</v>
      </c>
      <c r="G14" s="72">
        <v>272300050</v>
      </c>
      <c r="H14" s="72">
        <v>272300009</v>
      </c>
      <c r="I14" s="72" t="s">
        <v>128</v>
      </c>
      <c r="J14" s="72" t="s">
        <v>128</v>
      </c>
      <c r="L14" s="74">
        <v>110</v>
      </c>
      <c r="M14" s="72" t="s">
        <v>128</v>
      </c>
      <c r="N14" s="74">
        <v>1520</v>
      </c>
      <c r="O14" s="74">
        <v>784</v>
      </c>
      <c r="P14" s="74">
        <v>322</v>
      </c>
      <c r="Q14" s="74" t="s">
        <v>130</v>
      </c>
      <c r="R14" s="84" t="s">
        <v>130</v>
      </c>
      <c r="S14" s="84"/>
      <c r="T14" s="84"/>
      <c r="U14" s="84"/>
      <c r="V14" s="84"/>
      <c r="W14" s="85" t="s">
        <v>130</v>
      </c>
      <c r="X14" s="74">
        <v>0</v>
      </c>
      <c r="Y14" s="72">
        <v>31929862</v>
      </c>
      <c r="Z14" s="74">
        <f>L14+N14+O14+P14</f>
        <v>2736</v>
      </c>
      <c r="AA14" s="83">
        <v>44950</v>
      </c>
    </row>
    <row r="15" spans="1:27" ht="28.8" x14ac:dyDescent="0.3">
      <c r="A15" s="72">
        <v>11</v>
      </c>
      <c r="B15" s="72" t="s">
        <v>172</v>
      </c>
      <c r="C15" s="73" t="s">
        <v>173</v>
      </c>
      <c r="D15" s="73" t="s">
        <v>150</v>
      </c>
      <c r="E15" s="73">
        <v>2</v>
      </c>
      <c r="F15" s="78" t="s">
        <v>266</v>
      </c>
      <c r="G15" s="72">
        <v>272300051</v>
      </c>
      <c r="H15" s="72">
        <v>272300010</v>
      </c>
      <c r="I15" s="72" t="s">
        <v>128</v>
      </c>
      <c r="J15" s="72" t="s">
        <v>128</v>
      </c>
      <c r="L15" s="74">
        <v>94</v>
      </c>
      <c r="M15" s="72" t="s">
        <v>128</v>
      </c>
      <c r="N15" s="74">
        <v>666</v>
      </c>
      <c r="O15" s="74">
        <v>561</v>
      </c>
      <c r="P15" s="74">
        <v>280</v>
      </c>
      <c r="Q15" s="74" t="s">
        <v>130</v>
      </c>
      <c r="R15" s="74" t="s">
        <v>130</v>
      </c>
      <c r="S15" s="74"/>
      <c r="T15" s="74"/>
      <c r="U15" s="74"/>
      <c r="V15" s="74"/>
      <c r="W15" s="74" t="s">
        <v>130</v>
      </c>
      <c r="X15" s="74">
        <v>1601</v>
      </c>
      <c r="Y15" s="72">
        <v>31930046</v>
      </c>
      <c r="Z15" s="74">
        <f>L15+N15+O15+P15+X15</f>
        <v>3202</v>
      </c>
      <c r="AA15" s="83">
        <v>44951</v>
      </c>
    </row>
    <row r="16" spans="1:27" ht="30.6" x14ac:dyDescent="0.3">
      <c r="A16" s="72">
        <v>12</v>
      </c>
      <c r="B16" s="77" t="s">
        <v>178</v>
      </c>
      <c r="C16" s="86" t="s">
        <v>179</v>
      </c>
      <c r="D16" s="73" t="s">
        <v>150</v>
      </c>
      <c r="E16" s="73">
        <v>2</v>
      </c>
      <c r="F16" s="78" t="s">
        <v>267</v>
      </c>
      <c r="G16" s="72">
        <v>272300053</v>
      </c>
      <c r="H16" s="72">
        <v>272300011</v>
      </c>
      <c r="I16" s="72" t="s">
        <v>128</v>
      </c>
      <c r="J16" s="72" t="s">
        <v>128</v>
      </c>
      <c r="L16" s="74">
        <f>43*8</f>
        <v>344</v>
      </c>
      <c r="N16" s="74">
        <f>302*8</f>
        <v>2416</v>
      </c>
      <c r="O16" s="74">
        <f>276*8</f>
        <v>2208</v>
      </c>
      <c r="P16" s="74">
        <f>130*8</f>
        <v>1040</v>
      </c>
      <c r="Q16" s="74" t="s">
        <v>130</v>
      </c>
      <c r="R16" s="74" t="s">
        <v>130</v>
      </c>
      <c r="S16" s="74"/>
      <c r="T16" s="74"/>
      <c r="U16" s="74"/>
      <c r="V16" s="74"/>
      <c r="W16" s="74" t="s">
        <v>130</v>
      </c>
      <c r="X16" s="74" t="s">
        <v>130</v>
      </c>
      <c r="Y16" s="72">
        <v>31930036</v>
      </c>
      <c r="Z16" s="74">
        <f>L16+N16+O16+P16</f>
        <v>6008</v>
      </c>
      <c r="AA16" s="83">
        <v>44951</v>
      </c>
    </row>
    <row r="17" spans="1:27" ht="15" customHeight="1" x14ac:dyDescent="0.3">
      <c r="B17" s="87" t="s">
        <v>193</v>
      </c>
      <c r="C17" s="88" t="s">
        <v>194</v>
      </c>
      <c r="D17" s="89" t="s">
        <v>195</v>
      </c>
      <c r="E17" s="88"/>
      <c r="F17" s="87"/>
      <c r="G17" s="87"/>
      <c r="H17" s="87"/>
      <c r="I17" s="87">
        <v>272300004</v>
      </c>
      <c r="J17" s="87"/>
      <c r="K17" s="87"/>
      <c r="L17" s="90"/>
      <c r="M17" s="90"/>
      <c r="N17" s="90"/>
      <c r="O17" s="90"/>
      <c r="P17" s="90"/>
      <c r="Q17" s="90">
        <v>8400</v>
      </c>
      <c r="R17" s="91"/>
      <c r="S17" s="91"/>
      <c r="T17" s="91"/>
      <c r="U17" s="91"/>
      <c r="V17" s="91"/>
      <c r="W17" s="90"/>
      <c r="X17" s="90"/>
      <c r="Y17" s="87">
        <v>31930343</v>
      </c>
      <c r="Z17" s="90">
        <f>Q17</f>
        <v>8400</v>
      </c>
      <c r="AA17" s="92">
        <v>44952</v>
      </c>
    </row>
    <row r="18" spans="1:27" ht="28.8" x14ac:dyDescent="0.3">
      <c r="A18" s="72">
        <v>13</v>
      </c>
      <c r="B18" s="72" t="s">
        <v>205</v>
      </c>
      <c r="C18" s="93" t="s">
        <v>206</v>
      </c>
      <c r="D18" s="73" t="s">
        <v>150</v>
      </c>
      <c r="E18" s="73">
        <v>2</v>
      </c>
      <c r="F18" s="78" t="s">
        <v>268</v>
      </c>
      <c r="G18" s="72">
        <v>272300065</v>
      </c>
      <c r="H18" s="72">
        <v>272300012</v>
      </c>
      <c r="I18" s="72">
        <v>272300005</v>
      </c>
      <c r="J18" s="72" t="s">
        <v>128</v>
      </c>
      <c r="L18" s="74">
        <v>216</v>
      </c>
      <c r="M18" s="74">
        <v>615</v>
      </c>
      <c r="N18" s="74">
        <v>5531</v>
      </c>
      <c r="O18" s="74">
        <v>2404</v>
      </c>
      <c r="P18" s="74">
        <v>1060</v>
      </c>
      <c r="Q18" s="74">
        <v>1800</v>
      </c>
      <c r="R18" s="80" t="s">
        <v>130</v>
      </c>
      <c r="W18" s="74">
        <v>949</v>
      </c>
      <c r="X18" s="74">
        <v>0</v>
      </c>
      <c r="Y18" s="72">
        <v>31931403</v>
      </c>
      <c r="Z18" s="74">
        <f>L18+M18+N18+O18+P18+Q18+W18</f>
        <v>12575</v>
      </c>
      <c r="AA18" s="83">
        <v>44956</v>
      </c>
    </row>
    <row r="19" spans="1:27" ht="28.8" x14ac:dyDescent="0.3">
      <c r="A19" s="72">
        <v>14</v>
      </c>
      <c r="B19" s="72" t="s">
        <v>207</v>
      </c>
      <c r="C19" s="73" t="s">
        <v>208</v>
      </c>
      <c r="D19" s="73" t="s">
        <v>209</v>
      </c>
      <c r="E19" s="73">
        <v>2</v>
      </c>
      <c r="F19" s="78" t="s">
        <v>269</v>
      </c>
      <c r="G19" s="72">
        <v>272300066</v>
      </c>
      <c r="H19" s="72">
        <v>272300013</v>
      </c>
      <c r="I19" s="72">
        <v>272300006</v>
      </c>
      <c r="J19" s="72" t="s">
        <v>128</v>
      </c>
      <c r="L19" s="74">
        <v>355</v>
      </c>
      <c r="M19" s="74">
        <v>828</v>
      </c>
      <c r="N19" s="74">
        <v>16755</v>
      </c>
      <c r="O19" s="74">
        <v>3112</v>
      </c>
      <c r="P19" s="74">
        <v>1302</v>
      </c>
      <c r="Q19" s="74">
        <v>9810</v>
      </c>
      <c r="R19" s="80" t="s">
        <v>130</v>
      </c>
      <c r="S19" s="80" t="s">
        <v>217</v>
      </c>
      <c r="W19" s="74">
        <v>2512</v>
      </c>
      <c r="X19" s="74">
        <v>0</v>
      </c>
      <c r="Y19" s="72">
        <v>31930787</v>
      </c>
      <c r="Z19" s="74">
        <f>L19+M19+N19+O19+P19+Q19+S19+W19</f>
        <v>39674</v>
      </c>
      <c r="AA19" s="83">
        <v>44953</v>
      </c>
    </row>
    <row r="20" spans="1:27" ht="28.8" x14ac:dyDescent="0.3">
      <c r="A20" s="72">
        <v>15</v>
      </c>
      <c r="B20" s="72" t="s">
        <v>218</v>
      </c>
      <c r="C20" s="73" t="s">
        <v>219</v>
      </c>
      <c r="D20" s="73" t="s">
        <v>156</v>
      </c>
      <c r="E20" s="73">
        <v>1</v>
      </c>
      <c r="F20" s="78" t="s">
        <v>270</v>
      </c>
      <c r="G20" s="72">
        <v>272300067</v>
      </c>
      <c r="H20" s="72">
        <v>272300014</v>
      </c>
      <c r="I20" s="72">
        <v>272300007</v>
      </c>
      <c r="J20" s="72" t="s">
        <v>128</v>
      </c>
      <c r="L20" s="74">
        <v>110</v>
      </c>
      <c r="M20" s="74" t="s">
        <v>40</v>
      </c>
      <c r="N20" s="74">
        <v>758</v>
      </c>
      <c r="O20" s="74">
        <v>591</v>
      </c>
      <c r="P20" s="74">
        <v>176</v>
      </c>
      <c r="Q20" s="74" t="s">
        <v>40</v>
      </c>
      <c r="R20" s="80" t="s">
        <v>40</v>
      </c>
      <c r="S20" s="80" t="s">
        <v>40</v>
      </c>
      <c r="W20" s="74" t="s">
        <v>40</v>
      </c>
      <c r="X20" s="74" t="s">
        <v>40</v>
      </c>
      <c r="Y20" s="72">
        <v>31931299</v>
      </c>
      <c r="Z20" s="74">
        <f>L20+N20+O20+P20</f>
        <v>1635</v>
      </c>
      <c r="AA20" s="83">
        <v>44957</v>
      </c>
    </row>
    <row r="21" spans="1:27" ht="28.8" x14ac:dyDescent="0.3">
      <c r="A21" s="72">
        <v>16</v>
      </c>
      <c r="B21" s="72" t="s">
        <v>242</v>
      </c>
      <c r="C21" s="73" t="s">
        <v>243</v>
      </c>
      <c r="D21" s="73" t="s">
        <v>244</v>
      </c>
      <c r="E21" s="73">
        <v>1</v>
      </c>
      <c r="F21" s="72">
        <v>230200016</v>
      </c>
      <c r="G21" s="76">
        <v>272300077</v>
      </c>
      <c r="H21" s="72">
        <v>272300015</v>
      </c>
      <c r="I21" s="72" t="s">
        <v>128</v>
      </c>
      <c r="J21" s="72" t="s">
        <v>128</v>
      </c>
      <c r="L21" s="74">
        <v>92</v>
      </c>
      <c r="M21" s="74" t="s">
        <v>40</v>
      </c>
      <c r="N21" s="74">
        <v>743</v>
      </c>
      <c r="O21" s="74">
        <v>548</v>
      </c>
      <c r="P21" s="74">
        <v>276</v>
      </c>
      <c r="Q21" s="74" t="s">
        <v>40</v>
      </c>
      <c r="R21" s="80" t="s">
        <v>40</v>
      </c>
      <c r="S21" s="80" t="s">
        <v>40</v>
      </c>
      <c r="W21" s="74" t="s">
        <v>40</v>
      </c>
      <c r="X21" s="74" t="s">
        <v>40</v>
      </c>
      <c r="Y21" s="72">
        <v>31932258</v>
      </c>
      <c r="Z21" s="74">
        <f>P21+O21+N21+L21</f>
        <v>1659</v>
      </c>
      <c r="AA21" s="78" t="s">
        <v>245</v>
      </c>
    </row>
    <row r="22" spans="1:27" ht="43.2" x14ac:dyDescent="0.3">
      <c r="A22" s="72">
        <v>17</v>
      </c>
      <c r="B22" s="72" t="s">
        <v>260</v>
      </c>
      <c r="C22" s="73" t="s">
        <v>261</v>
      </c>
      <c r="D22" s="73" t="s">
        <v>262</v>
      </c>
      <c r="E22" s="73">
        <v>2</v>
      </c>
      <c r="F22" s="72">
        <v>230200017</v>
      </c>
      <c r="G22" s="72">
        <v>272300081</v>
      </c>
      <c r="H22" s="72">
        <v>272300016</v>
      </c>
      <c r="I22" s="72" t="s">
        <v>128</v>
      </c>
      <c r="J22" s="72" t="s">
        <v>128</v>
      </c>
      <c r="L22" s="74">
        <v>166</v>
      </c>
      <c r="M22" s="74" t="s">
        <v>40</v>
      </c>
      <c r="N22" s="74">
        <v>1564</v>
      </c>
      <c r="O22" s="74">
        <v>480</v>
      </c>
      <c r="P22" s="74">
        <v>362</v>
      </c>
      <c r="Q22" s="74" t="s">
        <v>40</v>
      </c>
      <c r="R22" s="80" t="s">
        <v>40</v>
      </c>
      <c r="S22" s="80" t="s">
        <v>40</v>
      </c>
      <c r="W22" s="74" t="s">
        <v>40</v>
      </c>
      <c r="X22" s="74" t="s">
        <v>40</v>
      </c>
      <c r="Y22" s="72">
        <v>31932326</v>
      </c>
      <c r="Z22" s="74">
        <v>2574</v>
      </c>
      <c r="AA22" s="83">
        <v>44960</v>
      </c>
    </row>
    <row r="23" spans="1:27" ht="57.6" x14ac:dyDescent="0.3">
      <c r="A23" s="72">
        <v>18</v>
      </c>
      <c r="B23" s="79" t="s">
        <v>263</v>
      </c>
      <c r="C23" s="73" t="s">
        <v>101</v>
      </c>
      <c r="D23" s="73" t="s">
        <v>264</v>
      </c>
      <c r="E23" s="73">
        <v>1</v>
      </c>
      <c r="F23" s="72">
        <v>230200018</v>
      </c>
      <c r="G23" s="72">
        <v>272300082</v>
      </c>
      <c r="H23" s="72">
        <v>272300017</v>
      </c>
      <c r="I23" s="72" t="s">
        <v>40</v>
      </c>
      <c r="J23" s="72" t="s">
        <v>40</v>
      </c>
      <c r="L23" s="72" t="s">
        <v>40</v>
      </c>
      <c r="M23" s="72" t="s">
        <v>40</v>
      </c>
      <c r="N23" s="72" t="s">
        <v>40</v>
      </c>
      <c r="O23" s="72" t="s">
        <v>40</v>
      </c>
      <c r="P23" s="72" t="s">
        <v>40</v>
      </c>
      <c r="Q23" s="72" t="s">
        <v>40</v>
      </c>
      <c r="R23" s="72" t="s">
        <v>40</v>
      </c>
      <c r="S23" s="72" t="s">
        <v>40</v>
      </c>
      <c r="T23" s="72"/>
      <c r="U23" s="72"/>
      <c r="V23" s="72"/>
      <c r="W23" s="72" t="s">
        <v>40</v>
      </c>
      <c r="X23" s="74" t="s">
        <v>40</v>
      </c>
      <c r="Y23" s="72" t="s">
        <v>228</v>
      </c>
      <c r="Z23" s="85" t="s">
        <v>229</v>
      </c>
      <c r="AA23" s="83">
        <v>44963</v>
      </c>
    </row>
    <row r="24" spans="1:27" ht="28.8" x14ac:dyDescent="0.3">
      <c r="A24" s="72">
        <v>19</v>
      </c>
      <c r="B24" s="72" t="s">
        <v>271</v>
      </c>
      <c r="C24" s="73" t="s">
        <v>272</v>
      </c>
      <c r="D24" s="73" t="s">
        <v>273</v>
      </c>
      <c r="E24" s="73">
        <v>2</v>
      </c>
      <c r="F24" s="72">
        <v>230200019</v>
      </c>
      <c r="G24" s="72">
        <v>272300083</v>
      </c>
      <c r="H24" s="72">
        <v>272300018</v>
      </c>
      <c r="I24" s="72" t="s">
        <v>128</v>
      </c>
      <c r="J24" s="72" t="s">
        <v>128</v>
      </c>
      <c r="L24" s="74">
        <v>242</v>
      </c>
      <c r="M24" s="74">
        <v>480</v>
      </c>
      <c r="N24" s="74">
        <v>7285</v>
      </c>
      <c r="O24" s="74">
        <v>2634</v>
      </c>
      <c r="P24" s="74">
        <v>698</v>
      </c>
      <c r="Q24" s="74">
        <v>1440</v>
      </c>
      <c r="R24" s="80" t="s">
        <v>40</v>
      </c>
      <c r="S24" s="80" t="s">
        <v>40</v>
      </c>
      <c r="W24" s="74">
        <v>828</v>
      </c>
      <c r="X24" s="74" t="s">
        <v>40</v>
      </c>
      <c r="Y24" s="72">
        <v>319323520</v>
      </c>
      <c r="Z24" s="74">
        <f>L24+M24+N24+O24+P24+Q24+W24</f>
        <v>13607</v>
      </c>
      <c r="AA24" s="83">
        <v>44963</v>
      </c>
    </row>
    <row r="25" spans="1:27" x14ac:dyDescent="0.3">
      <c r="A25" s="72">
        <v>20</v>
      </c>
      <c r="B25" s="72" t="s">
        <v>274</v>
      </c>
      <c r="C25" s="73" t="s">
        <v>275</v>
      </c>
      <c r="D25" s="73" t="s">
        <v>244</v>
      </c>
      <c r="E25" s="73">
        <v>2</v>
      </c>
      <c r="F25" s="72">
        <v>230300020</v>
      </c>
      <c r="G25" s="72">
        <v>272300084</v>
      </c>
      <c r="H25" s="72">
        <v>272300019</v>
      </c>
      <c r="I25" s="72" t="s">
        <v>40</v>
      </c>
      <c r="J25" s="72" t="s">
        <v>40</v>
      </c>
      <c r="L25" s="74">
        <v>228</v>
      </c>
      <c r="M25" s="74" t="s">
        <v>40</v>
      </c>
      <c r="N25" s="74">
        <v>2016</v>
      </c>
      <c r="O25" s="74">
        <v>1161</v>
      </c>
      <c r="P25" s="74">
        <v>414</v>
      </c>
      <c r="Q25" s="74" t="s">
        <v>40</v>
      </c>
      <c r="R25" s="80" t="s">
        <v>40</v>
      </c>
      <c r="S25" s="80" t="s">
        <v>40</v>
      </c>
      <c r="W25" s="74" t="s">
        <v>40</v>
      </c>
      <c r="X25" s="74" t="s">
        <v>40</v>
      </c>
      <c r="Y25" s="72">
        <v>31932593</v>
      </c>
      <c r="Z25" s="74">
        <v>3819</v>
      </c>
      <c r="AA25" s="83">
        <v>44963</v>
      </c>
    </row>
    <row r="26" spans="1:27" ht="28.8" x14ac:dyDescent="0.3">
      <c r="A26" s="72">
        <v>21</v>
      </c>
      <c r="B26" s="79" t="s">
        <v>276</v>
      </c>
      <c r="C26" s="73" t="s">
        <v>277</v>
      </c>
      <c r="D26" s="73" t="s">
        <v>273</v>
      </c>
      <c r="E26" s="73">
        <v>1</v>
      </c>
      <c r="F26" s="72">
        <v>230200021</v>
      </c>
      <c r="G26" s="72">
        <v>272300085</v>
      </c>
      <c r="H26" s="72">
        <v>272300020</v>
      </c>
      <c r="I26" s="72" t="s">
        <v>40</v>
      </c>
      <c r="J26" s="72" t="s">
        <v>40</v>
      </c>
      <c r="L26" s="74">
        <v>101</v>
      </c>
      <c r="M26" s="74" t="s">
        <v>40</v>
      </c>
      <c r="N26" s="74">
        <v>829</v>
      </c>
      <c r="O26" s="74">
        <v>585</v>
      </c>
      <c r="P26" s="74">
        <v>276</v>
      </c>
      <c r="Q26" s="74" t="s">
        <v>40</v>
      </c>
      <c r="R26" s="80" t="s">
        <v>40</v>
      </c>
      <c r="S26" s="80" t="s">
        <v>40</v>
      </c>
      <c r="W26" s="74" t="s">
        <v>40</v>
      </c>
      <c r="X26" s="74" t="s">
        <v>40</v>
      </c>
      <c r="Y26" s="72">
        <v>31932718</v>
      </c>
      <c r="Z26" s="74">
        <f>L26+N26+O26+P26</f>
        <v>1791</v>
      </c>
      <c r="AA26" s="83">
        <v>44963</v>
      </c>
    </row>
    <row r="27" spans="1:27" ht="43.2" x14ac:dyDescent="0.3">
      <c r="A27" s="72">
        <v>22</v>
      </c>
      <c r="B27" s="79" t="s">
        <v>293</v>
      </c>
      <c r="C27" s="73" t="s">
        <v>63</v>
      </c>
      <c r="D27" s="73" t="s">
        <v>294</v>
      </c>
      <c r="E27" s="73">
        <v>3</v>
      </c>
      <c r="F27" s="72">
        <v>230200022</v>
      </c>
      <c r="G27" s="72">
        <v>272300094</v>
      </c>
      <c r="H27" s="72">
        <v>272300021</v>
      </c>
      <c r="I27" s="72" t="s">
        <v>40</v>
      </c>
      <c r="J27" s="72" t="s">
        <v>40</v>
      </c>
      <c r="L27" s="74" t="s">
        <v>40</v>
      </c>
      <c r="M27" s="74" t="s">
        <v>40</v>
      </c>
      <c r="N27" s="74">
        <v>1380</v>
      </c>
      <c r="O27" s="74">
        <v>328</v>
      </c>
      <c r="P27" s="74">
        <v>115</v>
      </c>
      <c r="Q27" s="74" t="s">
        <v>40</v>
      </c>
      <c r="R27" s="80" t="s">
        <v>40</v>
      </c>
      <c r="S27" s="80" t="s">
        <v>40</v>
      </c>
      <c r="W27" s="74" t="s">
        <v>40</v>
      </c>
      <c r="X27" s="74" t="s">
        <v>40</v>
      </c>
      <c r="Y27" s="72">
        <v>31932768</v>
      </c>
      <c r="Z27" s="74">
        <f>N27+O27+P27</f>
        <v>1823</v>
      </c>
      <c r="AA27" s="83">
        <v>44964</v>
      </c>
    </row>
    <row r="28" spans="1:27" ht="28.8" x14ac:dyDescent="0.3">
      <c r="A28" s="72">
        <v>23</v>
      </c>
      <c r="B28" s="79" t="s">
        <v>300</v>
      </c>
      <c r="C28" s="73" t="s">
        <v>301</v>
      </c>
      <c r="D28" s="73" t="s">
        <v>302</v>
      </c>
      <c r="E28" s="73">
        <v>2</v>
      </c>
      <c r="F28" s="72">
        <v>230200023</v>
      </c>
      <c r="G28" s="72">
        <v>272300095</v>
      </c>
      <c r="H28" s="72">
        <v>272300022</v>
      </c>
      <c r="I28" s="72" t="s">
        <v>40</v>
      </c>
      <c r="J28" s="72" t="s">
        <v>40</v>
      </c>
      <c r="L28" s="74">
        <v>185</v>
      </c>
      <c r="M28" s="74">
        <v>1116</v>
      </c>
      <c r="N28" s="74">
        <v>5899</v>
      </c>
      <c r="O28" s="74">
        <v>1260</v>
      </c>
      <c r="P28" s="74">
        <v>1098</v>
      </c>
      <c r="Q28" s="74">
        <v>625</v>
      </c>
      <c r="R28" s="80" t="s">
        <v>40</v>
      </c>
      <c r="S28" s="80" t="s">
        <v>40</v>
      </c>
      <c r="W28" s="74" t="s">
        <v>40</v>
      </c>
      <c r="X28" s="74">
        <v>10183</v>
      </c>
      <c r="Y28" s="72">
        <v>31932886</v>
      </c>
      <c r="Z28" s="74">
        <f>L28+M28+N28+O28+P28+Q28+X28</f>
        <v>20366</v>
      </c>
      <c r="AA28" s="83">
        <v>44963</v>
      </c>
    </row>
    <row r="29" spans="1:27" ht="28.8" x14ac:dyDescent="0.3">
      <c r="A29" s="72">
        <v>24</v>
      </c>
      <c r="B29" s="72" t="s">
        <v>307</v>
      </c>
      <c r="C29" s="73" t="s">
        <v>308</v>
      </c>
      <c r="D29" s="73" t="s">
        <v>309</v>
      </c>
      <c r="E29" s="73">
        <v>2</v>
      </c>
      <c r="F29" s="72">
        <v>230200024</v>
      </c>
      <c r="G29" s="72">
        <v>272300096</v>
      </c>
      <c r="H29" s="72">
        <v>272300023</v>
      </c>
      <c r="I29" s="72" t="s">
        <v>40</v>
      </c>
      <c r="J29" s="72" t="s">
        <v>40</v>
      </c>
      <c r="L29" s="74">
        <v>341</v>
      </c>
      <c r="M29" s="74">
        <v>795</v>
      </c>
      <c r="N29" s="74">
        <v>4020</v>
      </c>
      <c r="O29" s="74">
        <v>1257</v>
      </c>
      <c r="P29" s="74">
        <v>1003</v>
      </c>
      <c r="Q29" s="74" t="s">
        <v>40</v>
      </c>
      <c r="R29" s="80" t="s">
        <v>40</v>
      </c>
      <c r="S29" s="80" t="s">
        <v>40</v>
      </c>
      <c r="W29" s="74">
        <v>1397</v>
      </c>
      <c r="X29" s="74" t="s">
        <v>40</v>
      </c>
      <c r="Y29" s="72">
        <v>31932887</v>
      </c>
      <c r="Z29" s="74">
        <f>L29+M29+N29+O29+P29+W29</f>
        <v>8813</v>
      </c>
      <c r="AA29" s="83">
        <v>44963</v>
      </c>
    </row>
    <row r="30" spans="1:27" ht="28.8" x14ac:dyDescent="0.3">
      <c r="A30" s="72">
        <v>25</v>
      </c>
      <c r="B30" s="72" t="s">
        <v>310</v>
      </c>
      <c r="C30" s="73" t="s">
        <v>311</v>
      </c>
      <c r="D30" s="73" t="s">
        <v>309</v>
      </c>
      <c r="E30" s="73">
        <v>2</v>
      </c>
      <c r="F30" s="72">
        <v>230200025</v>
      </c>
      <c r="G30" s="72">
        <v>272300097</v>
      </c>
      <c r="H30" s="72">
        <v>272300024</v>
      </c>
      <c r="I30" s="72" t="s">
        <v>40</v>
      </c>
      <c r="J30" s="72" t="s">
        <v>40</v>
      </c>
      <c r="L30" s="74">
        <v>134</v>
      </c>
      <c r="M30" s="74">
        <v>326</v>
      </c>
      <c r="N30" s="74">
        <v>1823</v>
      </c>
      <c r="O30" s="74">
        <v>1171</v>
      </c>
      <c r="P30" s="74">
        <v>668</v>
      </c>
      <c r="Q30" s="74" t="s">
        <v>40</v>
      </c>
      <c r="R30" s="80" t="s">
        <v>40</v>
      </c>
      <c r="S30" s="80" t="s">
        <v>40</v>
      </c>
      <c r="W30" s="74" t="s">
        <v>40</v>
      </c>
      <c r="X30" s="74" t="s">
        <v>40</v>
      </c>
      <c r="Y30" s="72">
        <v>31932888</v>
      </c>
      <c r="Z30" s="74">
        <v>4122</v>
      </c>
      <c r="AA30" s="83">
        <v>44963</v>
      </c>
    </row>
    <row r="31" spans="1:27" ht="43.2" x14ac:dyDescent="0.3">
      <c r="A31" s="72">
        <v>26</v>
      </c>
      <c r="B31" s="72" t="s">
        <v>315</v>
      </c>
      <c r="C31" s="73" t="s">
        <v>317</v>
      </c>
      <c r="D31" s="73" t="s">
        <v>316</v>
      </c>
      <c r="E31" s="73">
        <v>2</v>
      </c>
      <c r="F31" s="72">
        <v>230200026</v>
      </c>
      <c r="G31" s="72">
        <v>272300098</v>
      </c>
      <c r="H31" s="72">
        <v>272300025</v>
      </c>
      <c r="I31" s="72" t="s">
        <v>40</v>
      </c>
      <c r="J31" s="72" t="s">
        <v>40</v>
      </c>
      <c r="L31" s="74">
        <v>305</v>
      </c>
      <c r="M31" s="74">
        <v>605</v>
      </c>
      <c r="N31" s="74">
        <v>3953</v>
      </c>
      <c r="O31" s="74">
        <v>1196</v>
      </c>
      <c r="P31" s="74">
        <v>1114</v>
      </c>
      <c r="Q31" s="74">
        <v>1620</v>
      </c>
      <c r="R31" s="80" t="s">
        <v>40</v>
      </c>
      <c r="S31" s="80" t="s">
        <v>40</v>
      </c>
      <c r="W31" s="74">
        <v>1552</v>
      </c>
      <c r="X31" s="74" t="s">
        <v>40</v>
      </c>
      <c r="Y31" s="72">
        <v>31933321</v>
      </c>
      <c r="Z31" s="74">
        <f>L31+M31+N31+O31+P31+Q31+W31</f>
        <v>10345</v>
      </c>
      <c r="AA31" s="83">
        <v>44963</v>
      </c>
    </row>
    <row r="32" spans="1:27" x14ac:dyDescent="0.3">
      <c r="A32" s="72">
        <v>27</v>
      </c>
      <c r="B32" s="72" t="s">
        <v>318</v>
      </c>
      <c r="C32" s="73" t="s">
        <v>173</v>
      </c>
      <c r="D32" s="73" t="s">
        <v>33</v>
      </c>
      <c r="E32" s="73">
        <v>1</v>
      </c>
      <c r="F32" s="72">
        <v>230200027</v>
      </c>
      <c r="G32" s="72">
        <v>272300099</v>
      </c>
      <c r="H32" s="72">
        <v>272300026</v>
      </c>
      <c r="I32" s="72" t="s">
        <v>40</v>
      </c>
      <c r="J32" s="72" t="s">
        <v>40</v>
      </c>
      <c r="L32" s="74">
        <v>120</v>
      </c>
      <c r="M32" s="74" t="s">
        <v>40</v>
      </c>
      <c r="N32" s="74">
        <v>1890</v>
      </c>
      <c r="O32" s="74">
        <v>570</v>
      </c>
      <c r="P32" s="74">
        <v>306</v>
      </c>
      <c r="Q32" s="74" t="s">
        <v>40</v>
      </c>
      <c r="R32" s="80" t="s">
        <v>40</v>
      </c>
      <c r="S32" s="80" t="s">
        <v>40</v>
      </c>
      <c r="W32" s="74" t="s">
        <v>40</v>
      </c>
      <c r="X32" s="74">
        <v>2886</v>
      </c>
      <c r="Y32" s="72">
        <v>31933234</v>
      </c>
      <c r="Z32" s="74">
        <f>L32+N32+O32+P32+X32</f>
        <v>5772</v>
      </c>
      <c r="AA32" s="83">
        <v>44964</v>
      </c>
    </row>
    <row r="33" spans="1:27" ht="28.8" x14ac:dyDescent="0.3">
      <c r="A33" s="72">
        <v>28</v>
      </c>
      <c r="B33" s="72" t="s">
        <v>321</v>
      </c>
      <c r="C33" s="73" t="s">
        <v>322</v>
      </c>
      <c r="D33" s="73" t="s">
        <v>309</v>
      </c>
      <c r="E33" s="73">
        <v>2</v>
      </c>
      <c r="F33" s="72">
        <v>230200028</v>
      </c>
      <c r="G33" s="72">
        <v>272300100</v>
      </c>
      <c r="H33" s="72">
        <v>272300027</v>
      </c>
      <c r="I33" s="72" t="s">
        <v>40</v>
      </c>
      <c r="J33" s="72" t="s">
        <v>40</v>
      </c>
      <c r="L33" s="74">
        <v>148</v>
      </c>
      <c r="M33" s="74" t="s">
        <v>40</v>
      </c>
      <c r="N33" s="74">
        <v>1844</v>
      </c>
      <c r="O33" s="74">
        <v>607</v>
      </c>
      <c r="P33" s="74">
        <v>246</v>
      </c>
      <c r="Q33" s="74" t="s">
        <v>40</v>
      </c>
      <c r="R33" s="80" t="s">
        <v>40</v>
      </c>
      <c r="S33" s="80" t="s">
        <v>40</v>
      </c>
      <c r="W33" s="74" t="s">
        <v>40</v>
      </c>
      <c r="X33" s="74">
        <v>2845</v>
      </c>
      <c r="Y33" s="72">
        <v>31933354</v>
      </c>
      <c r="Z33" s="74">
        <f>L33+N33+O33+P33+X33</f>
        <v>5690</v>
      </c>
      <c r="AA33" s="83">
        <v>44964</v>
      </c>
    </row>
    <row r="34" spans="1:27" ht="28.8" x14ac:dyDescent="0.3">
      <c r="A34" s="72">
        <v>29</v>
      </c>
      <c r="B34" s="72" t="s">
        <v>324</v>
      </c>
      <c r="C34" s="73" t="s">
        <v>219</v>
      </c>
      <c r="D34" s="73" t="s">
        <v>325</v>
      </c>
      <c r="E34" s="73">
        <v>1</v>
      </c>
      <c r="F34" s="72">
        <v>230200029</v>
      </c>
      <c r="G34" s="72">
        <v>272300101</v>
      </c>
      <c r="H34" s="72">
        <v>272300028</v>
      </c>
      <c r="I34" s="72" t="s">
        <v>40</v>
      </c>
      <c r="J34" s="72" t="s">
        <v>40</v>
      </c>
      <c r="L34" s="74">
        <v>254</v>
      </c>
      <c r="M34" s="74" t="s">
        <v>40</v>
      </c>
      <c r="N34" s="74">
        <v>2484</v>
      </c>
      <c r="O34" s="74">
        <v>733</v>
      </c>
      <c r="P34" s="74">
        <v>460</v>
      </c>
      <c r="Q34" s="74" t="s">
        <v>40</v>
      </c>
      <c r="R34" s="80" t="s">
        <v>40</v>
      </c>
      <c r="S34" s="80" t="s">
        <v>40</v>
      </c>
      <c r="W34" s="74" t="s">
        <v>40</v>
      </c>
      <c r="X34" s="74">
        <v>3931</v>
      </c>
      <c r="Y34" s="72">
        <v>31933232</v>
      </c>
      <c r="Z34" s="74">
        <f>L34+N34+O34+P34+X34</f>
        <v>7862</v>
      </c>
      <c r="AA34" s="83">
        <v>44965</v>
      </c>
    </row>
    <row r="35" spans="1:27" ht="43.2" x14ac:dyDescent="0.3">
      <c r="A35" s="78" t="s">
        <v>87</v>
      </c>
      <c r="B35" s="72" t="s">
        <v>326</v>
      </c>
      <c r="C35" s="73" t="s">
        <v>327</v>
      </c>
      <c r="D35" s="73" t="s">
        <v>17</v>
      </c>
      <c r="E35" s="73">
        <v>2</v>
      </c>
      <c r="F35" s="72">
        <v>230200030</v>
      </c>
      <c r="G35" s="72">
        <v>272300102</v>
      </c>
      <c r="H35" s="72">
        <v>272300029</v>
      </c>
      <c r="I35" s="72" t="s">
        <v>40</v>
      </c>
      <c r="J35" s="72" t="s">
        <v>40</v>
      </c>
      <c r="L35" s="74">
        <v>118</v>
      </c>
      <c r="M35" s="74" t="s">
        <v>40</v>
      </c>
      <c r="N35" s="74">
        <v>966</v>
      </c>
      <c r="O35" s="74">
        <v>668</v>
      </c>
      <c r="P35" s="74">
        <v>522</v>
      </c>
      <c r="Q35" s="74" t="s">
        <v>40</v>
      </c>
      <c r="R35" s="80" t="s">
        <v>40</v>
      </c>
      <c r="S35" s="80" t="s">
        <v>40</v>
      </c>
      <c r="W35" s="74" t="s">
        <v>40</v>
      </c>
      <c r="X35" s="74" t="s">
        <v>40</v>
      </c>
      <c r="Y35" s="72">
        <v>31933341</v>
      </c>
      <c r="Z35" s="74">
        <f>L35+N35+O35+P35</f>
        <v>2274</v>
      </c>
      <c r="AA35" s="83">
        <v>44966</v>
      </c>
    </row>
    <row r="36" spans="1:27" ht="43.2" x14ac:dyDescent="0.3">
      <c r="A36" s="78" t="s">
        <v>109</v>
      </c>
      <c r="B36" s="72" t="s">
        <v>336</v>
      </c>
      <c r="C36" s="73" t="s">
        <v>337</v>
      </c>
      <c r="D36" s="73" t="s">
        <v>338</v>
      </c>
      <c r="E36" s="73">
        <v>1</v>
      </c>
      <c r="F36" s="72">
        <v>230200031</v>
      </c>
      <c r="G36" s="72">
        <v>272300112</v>
      </c>
      <c r="H36" s="72">
        <v>272300030</v>
      </c>
      <c r="I36" s="72" t="s">
        <v>40</v>
      </c>
      <c r="J36" s="72" t="s">
        <v>40</v>
      </c>
      <c r="L36" s="74">
        <v>112</v>
      </c>
      <c r="M36" s="74" t="s">
        <v>40</v>
      </c>
      <c r="N36" s="74">
        <v>1491</v>
      </c>
      <c r="O36" s="74">
        <v>808</v>
      </c>
      <c r="P36" s="74">
        <v>336</v>
      </c>
      <c r="Q36" s="74" t="s">
        <v>40</v>
      </c>
      <c r="R36" s="80" t="s">
        <v>40</v>
      </c>
      <c r="S36" s="80" t="s">
        <v>40</v>
      </c>
      <c r="W36" s="74" t="s">
        <v>40</v>
      </c>
      <c r="X36" s="74" t="s">
        <v>40</v>
      </c>
      <c r="Y36" s="72">
        <v>31933956</v>
      </c>
      <c r="Z36" s="74">
        <f>L36+N36+O36+P36</f>
        <v>2747</v>
      </c>
      <c r="AA36" s="83">
        <v>44966</v>
      </c>
    </row>
    <row r="37" spans="1:27" ht="57.6" x14ac:dyDescent="0.3">
      <c r="A37" s="78" t="s">
        <v>110</v>
      </c>
      <c r="B37" s="72" t="s">
        <v>339</v>
      </c>
      <c r="C37" s="73" t="s">
        <v>184</v>
      </c>
      <c r="D37" s="73" t="s">
        <v>340</v>
      </c>
      <c r="E37" s="73">
        <v>2</v>
      </c>
      <c r="F37" s="72">
        <v>230200032</v>
      </c>
      <c r="G37" s="72">
        <v>2723000113</v>
      </c>
      <c r="H37" s="72">
        <v>272300031</v>
      </c>
      <c r="I37" s="72" t="s">
        <v>40</v>
      </c>
      <c r="J37" s="72" t="s">
        <v>40</v>
      </c>
      <c r="L37" s="74">
        <v>144</v>
      </c>
      <c r="M37" s="74" t="s">
        <v>40</v>
      </c>
      <c r="N37" s="74">
        <v>3925</v>
      </c>
      <c r="O37" s="74">
        <v>734</v>
      </c>
      <c r="P37" s="74">
        <v>336</v>
      </c>
      <c r="Q37" s="74" t="s">
        <v>40</v>
      </c>
      <c r="R37" s="80" t="s">
        <v>40</v>
      </c>
      <c r="S37" s="80" t="s">
        <v>40</v>
      </c>
      <c r="W37" s="74" t="s">
        <v>40</v>
      </c>
      <c r="X37" s="74" t="s">
        <v>40</v>
      </c>
      <c r="Y37" s="72">
        <v>31933888</v>
      </c>
      <c r="Z37" s="74">
        <f>L37+N37+O37+P37</f>
        <v>5139</v>
      </c>
      <c r="AA37" s="83">
        <v>44967</v>
      </c>
    </row>
    <row r="38" spans="1:27" x14ac:dyDescent="0.3">
      <c r="A38" s="78" t="s">
        <v>111</v>
      </c>
      <c r="B38" s="72" t="s">
        <v>344</v>
      </c>
      <c r="C38" s="73" t="s">
        <v>63</v>
      </c>
      <c r="D38" s="73" t="s">
        <v>345</v>
      </c>
      <c r="E38" s="73">
        <v>1</v>
      </c>
      <c r="F38" s="72">
        <v>230200033</v>
      </c>
      <c r="G38" s="72">
        <v>272300114</v>
      </c>
      <c r="H38" s="72">
        <v>272300032</v>
      </c>
      <c r="I38" s="72" t="s">
        <v>40</v>
      </c>
      <c r="J38" s="72" t="s">
        <v>40</v>
      </c>
      <c r="L38" s="74">
        <v>130</v>
      </c>
      <c r="M38" s="74" t="s">
        <v>40</v>
      </c>
      <c r="N38" s="74">
        <v>1008</v>
      </c>
      <c r="O38" s="74">
        <v>1057</v>
      </c>
      <c r="P38" s="74">
        <v>280</v>
      </c>
      <c r="Q38" s="74" t="s">
        <v>40</v>
      </c>
      <c r="R38" s="80" t="s">
        <v>40</v>
      </c>
      <c r="S38" s="80" t="s">
        <v>40</v>
      </c>
      <c r="W38" s="74" t="s">
        <v>40</v>
      </c>
      <c r="X38" s="74" t="s">
        <v>40</v>
      </c>
      <c r="Y38" s="72">
        <v>31934228</v>
      </c>
      <c r="Z38" s="74">
        <f>L38+N38+O38+P38</f>
        <v>2475</v>
      </c>
      <c r="AA38" s="83">
        <v>44967</v>
      </c>
    </row>
    <row r="39" spans="1:27" ht="43.2" x14ac:dyDescent="0.3">
      <c r="A39" s="78" t="s">
        <v>112</v>
      </c>
      <c r="B39" s="72" t="s">
        <v>354</v>
      </c>
      <c r="C39" s="73" t="s">
        <v>355</v>
      </c>
      <c r="D39" s="73" t="s">
        <v>356</v>
      </c>
      <c r="E39" s="73">
        <v>1</v>
      </c>
      <c r="F39" s="72">
        <v>230200034</v>
      </c>
      <c r="G39" s="72">
        <v>272300123</v>
      </c>
      <c r="H39" s="72">
        <v>272300033</v>
      </c>
      <c r="I39" s="72" t="s">
        <v>40</v>
      </c>
      <c r="J39" s="72" t="s">
        <v>40</v>
      </c>
      <c r="L39" s="74">
        <v>82</v>
      </c>
      <c r="M39" s="74" t="s">
        <v>40</v>
      </c>
      <c r="N39" s="74">
        <v>373</v>
      </c>
      <c r="O39" s="74">
        <v>284</v>
      </c>
      <c r="P39" s="74">
        <v>139</v>
      </c>
      <c r="Q39" s="74" t="s">
        <v>40</v>
      </c>
      <c r="R39" s="80" t="s">
        <v>40</v>
      </c>
      <c r="S39" s="80" t="s">
        <v>40</v>
      </c>
      <c r="W39" s="74" t="s">
        <v>40</v>
      </c>
      <c r="X39" s="74" t="s">
        <v>40</v>
      </c>
      <c r="Y39" s="72">
        <v>31935151</v>
      </c>
      <c r="Z39" s="74">
        <f>L39+N39+O39+P39</f>
        <v>878</v>
      </c>
      <c r="AA39" s="83">
        <v>44970</v>
      </c>
    </row>
    <row r="40" spans="1:27" ht="28.8" x14ac:dyDescent="0.3">
      <c r="A40" s="78" t="s">
        <v>115</v>
      </c>
      <c r="B40" s="72" t="s">
        <v>357</v>
      </c>
      <c r="C40" s="73" t="s">
        <v>358</v>
      </c>
      <c r="D40" s="73" t="s">
        <v>359</v>
      </c>
      <c r="E40" s="73">
        <v>2</v>
      </c>
      <c r="F40" s="72">
        <v>230200035</v>
      </c>
      <c r="G40" s="72">
        <v>272300124</v>
      </c>
      <c r="H40" s="72">
        <v>272300034</v>
      </c>
      <c r="I40" s="72" t="s">
        <v>40</v>
      </c>
      <c r="J40" s="72" t="s">
        <v>40</v>
      </c>
      <c r="L40" s="74">
        <v>128</v>
      </c>
      <c r="M40" s="74">
        <v>240</v>
      </c>
      <c r="N40" s="74">
        <v>2145</v>
      </c>
      <c r="O40" s="74">
        <v>1510</v>
      </c>
      <c r="P40" s="74">
        <v>460</v>
      </c>
      <c r="Q40" s="74" t="s">
        <v>40</v>
      </c>
      <c r="R40" s="80" t="s">
        <v>40</v>
      </c>
      <c r="S40" s="80" t="s">
        <v>40</v>
      </c>
      <c r="W40" s="74">
        <v>315</v>
      </c>
      <c r="X40" s="74" t="s">
        <v>40</v>
      </c>
      <c r="Y40" s="72">
        <v>31935508</v>
      </c>
      <c r="Z40" s="74">
        <f>L40+M40+N40+O40+P40+W40</f>
        <v>4798</v>
      </c>
      <c r="AA40" s="83">
        <v>44971</v>
      </c>
    </row>
    <row r="41" spans="1:27" ht="28.8" x14ac:dyDescent="0.3">
      <c r="A41" s="78" t="s">
        <v>116</v>
      </c>
      <c r="B41" s="79" t="s">
        <v>373</v>
      </c>
      <c r="C41" s="73" t="s">
        <v>374</v>
      </c>
      <c r="D41" s="73" t="s">
        <v>375</v>
      </c>
      <c r="E41" s="73">
        <v>1</v>
      </c>
      <c r="F41" s="72">
        <v>230200036</v>
      </c>
      <c r="G41" s="72">
        <v>272300125</v>
      </c>
      <c r="H41" s="72">
        <v>272300035</v>
      </c>
      <c r="I41" s="72" t="s">
        <v>40</v>
      </c>
      <c r="J41" s="72" t="s">
        <v>40</v>
      </c>
      <c r="L41" s="74">
        <v>98</v>
      </c>
      <c r="M41" s="74" t="s">
        <v>40</v>
      </c>
      <c r="N41" s="74">
        <v>640</v>
      </c>
      <c r="O41" s="74">
        <v>480</v>
      </c>
      <c r="P41" s="74">
        <v>306</v>
      </c>
      <c r="Q41" s="74" t="s">
        <v>40</v>
      </c>
      <c r="R41" s="80" t="s">
        <v>40</v>
      </c>
      <c r="S41" s="80" t="s">
        <v>40</v>
      </c>
      <c r="W41" s="74" t="s">
        <v>40</v>
      </c>
      <c r="X41" s="74" t="s">
        <v>40</v>
      </c>
      <c r="Y41" s="72">
        <v>31935558</v>
      </c>
      <c r="Z41" s="94">
        <v>1524</v>
      </c>
      <c r="AA41" s="83">
        <v>44971</v>
      </c>
    </row>
    <row r="42" spans="1:27" ht="28.8" x14ac:dyDescent="0.3">
      <c r="A42" s="78" t="s">
        <v>117</v>
      </c>
      <c r="B42" s="72" t="s">
        <v>376</v>
      </c>
      <c r="C42" s="73" t="s">
        <v>377</v>
      </c>
      <c r="D42" s="73" t="s">
        <v>95</v>
      </c>
      <c r="E42" s="73">
        <v>1</v>
      </c>
      <c r="F42" s="72">
        <v>230200037</v>
      </c>
      <c r="G42" s="72">
        <v>272300126</v>
      </c>
      <c r="H42" s="72">
        <v>272300036</v>
      </c>
      <c r="I42" s="72" t="s">
        <v>40</v>
      </c>
      <c r="J42" s="72" t="s">
        <v>40</v>
      </c>
      <c r="L42" s="74">
        <v>98</v>
      </c>
      <c r="M42" s="74" t="s">
        <v>40</v>
      </c>
      <c r="N42" s="74">
        <v>380</v>
      </c>
      <c r="O42" s="74">
        <v>344</v>
      </c>
      <c r="P42" s="74">
        <v>260</v>
      </c>
      <c r="Q42" s="74" t="s">
        <v>40</v>
      </c>
      <c r="R42" s="80" t="s">
        <v>40</v>
      </c>
      <c r="S42" s="80" t="s">
        <v>40</v>
      </c>
      <c r="W42" s="74" t="s">
        <v>40</v>
      </c>
      <c r="X42" s="74" t="s">
        <v>40</v>
      </c>
      <c r="Y42" s="72">
        <v>31934654</v>
      </c>
      <c r="Z42" s="74">
        <v>1082</v>
      </c>
      <c r="AA42" s="83">
        <v>44971</v>
      </c>
    </row>
    <row r="43" spans="1:27" x14ac:dyDescent="0.3">
      <c r="A43" s="78" t="s">
        <v>118</v>
      </c>
      <c r="B43" s="79" t="s">
        <v>370</v>
      </c>
      <c r="C43" s="73" t="s">
        <v>371</v>
      </c>
      <c r="D43" s="73" t="s">
        <v>372</v>
      </c>
      <c r="E43" s="73">
        <v>1</v>
      </c>
      <c r="F43" s="72">
        <v>230200038</v>
      </c>
      <c r="G43" s="72">
        <v>272300127</v>
      </c>
      <c r="H43" s="72" t="s">
        <v>40</v>
      </c>
      <c r="I43" s="72" t="s">
        <v>40</v>
      </c>
      <c r="J43" s="72" t="s">
        <v>40</v>
      </c>
      <c r="L43" s="74" t="s">
        <v>40</v>
      </c>
      <c r="M43" s="74" t="s">
        <v>40</v>
      </c>
      <c r="N43" s="74" t="s">
        <v>40</v>
      </c>
      <c r="O43" s="74" t="s">
        <v>40</v>
      </c>
      <c r="P43" s="74" t="s">
        <v>40</v>
      </c>
      <c r="Q43" s="74" t="s">
        <v>40</v>
      </c>
      <c r="R43" s="80" t="s">
        <v>40</v>
      </c>
      <c r="S43" s="80" t="s">
        <v>40</v>
      </c>
      <c r="W43" s="74" t="s">
        <v>40</v>
      </c>
      <c r="X43" s="74" t="s">
        <v>40</v>
      </c>
      <c r="Y43" s="72" t="s">
        <v>228</v>
      </c>
      <c r="Z43" s="94" t="s">
        <v>229</v>
      </c>
      <c r="AA43" s="83">
        <v>44972</v>
      </c>
    </row>
    <row r="44" spans="1:27" ht="43.2" x14ac:dyDescent="0.3">
      <c r="A44" s="78" t="s">
        <v>119</v>
      </c>
      <c r="B44" s="72" t="s">
        <v>383</v>
      </c>
      <c r="C44" s="73" t="s">
        <v>384</v>
      </c>
      <c r="D44" s="73" t="s">
        <v>385</v>
      </c>
      <c r="E44" s="73">
        <v>3</v>
      </c>
      <c r="F44" s="72">
        <v>230200039</v>
      </c>
      <c r="G44" s="72">
        <v>272300133</v>
      </c>
      <c r="H44" s="72">
        <v>272300037</v>
      </c>
      <c r="I44" s="72" t="s">
        <v>40</v>
      </c>
      <c r="J44" s="72" t="s">
        <v>40</v>
      </c>
      <c r="L44" s="74">
        <v>512</v>
      </c>
      <c r="M44" s="74" t="s">
        <v>40</v>
      </c>
      <c r="N44" s="74">
        <v>4910</v>
      </c>
      <c r="O44" s="74">
        <v>2341</v>
      </c>
      <c r="P44" s="74">
        <v>941</v>
      </c>
      <c r="Q44" s="74">
        <v>1080</v>
      </c>
      <c r="R44" s="80" t="s">
        <v>40</v>
      </c>
      <c r="S44" s="80" t="s">
        <v>40</v>
      </c>
      <c r="W44" s="74" t="s">
        <v>40</v>
      </c>
      <c r="X44" s="74">
        <v>9784</v>
      </c>
      <c r="Y44" s="72">
        <v>31935837</v>
      </c>
      <c r="Z44" s="74">
        <f>L44+N44+O44+P44+Q44+X44</f>
        <v>19568</v>
      </c>
      <c r="AA44" s="83">
        <v>44973</v>
      </c>
    </row>
    <row r="45" spans="1:27" ht="28.8" x14ac:dyDescent="0.3">
      <c r="A45" s="78" t="s">
        <v>120</v>
      </c>
      <c r="B45" s="72" t="s">
        <v>386</v>
      </c>
      <c r="C45" s="73" t="s">
        <v>387</v>
      </c>
      <c r="D45" s="73" t="s">
        <v>95</v>
      </c>
      <c r="E45" s="73">
        <v>1</v>
      </c>
      <c r="F45" s="72">
        <v>230200040</v>
      </c>
      <c r="G45" s="72">
        <v>272300141</v>
      </c>
      <c r="H45" s="72">
        <v>272300038</v>
      </c>
      <c r="I45" s="72" t="s">
        <v>40</v>
      </c>
      <c r="J45" s="72" t="s">
        <v>40</v>
      </c>
      <c r="L45" s="74">
        <v>88</v>
      </c>
      <c r="M45" s="74" t="s">
        <v>40</v>
      </c>
      <c r="N45" s="74">
        <v>416</v>
      </c>
      <c r="O45" s="74">
        <v>524</v>
      </c>
      <c r="P45" s="74">
        <v>186</v>
      </c>
      <c r="Q45" s="74" t="s">
        <v>40</v>
      </c>
      <c r="R45" s="80" t="s">
        <v>40</v>
      </c>
      <c r="S45" s="80" t="s">
        <v>40</v>
      </c>
      <c r="W45" s="74" t="s">
        <v>40</v>
      </c>
      <c r="X45" s="74" t="s">
        <v>40</v>
      </c>
      <c r="Y45" s="72">
        <v>31936277</v>
      </c>
      <c r="Z45" s="74">
        <f>L45++N45+O45+P45</f>
        <v>1214</v>
      </c>
      <c r="AA45" s="83">
        <v>44974</v>
      </c>
    </row>
    <row r="46" spans="1:27" ht="28.8" x14ac:dyDescent="0.3">
      <c r="A46" s="78" t="s">
        <v>121</v>
      </c>
      <c r="B46" s="72" t="s">
        <v>406</v>
      </c>
      <c r="C46" s="73" t="s">
        <v>407</v>
      </c>
      <c r="D46" s="73" t="s">
        <v>408</v>
      </c>
      <c r="E46" s="73">
        <v>2</v>
      </c>
      <c r="F46" s="72">
        <v>230200041</v>
      </c>
      <c r="G46" s="72">
        <v>272300142</v>
      </c>
      <c r="H46" s="72">
        <v>272300039</v>
      </c>
      <c r="I46" s="72" t="s">
        <v>40</v>
      </c>
      <c r="J46" s="72" t="s">
        <v>40</v>
      </c>
      <c r="L46" s="74">
        <v>490</v>
      </c>
      <c r="M46" s="74">
        <v>1068</v>
      </c>
      <c r="N46" s="74">
        <v>5520</v>
      </c>
      <c r="O46" s="74">
        <v>1946</v>
      </c>
      <c r="P46" s="74">
        <v>1025</v>
      </c>
      <c r="Q46" s="74" t="s">
        <v>40</v>
      </c>
      <c r="R46" s="80" t="s">
        <v>40</v>
      </c>
      <c r="S46" s="80" t="s">
        <v>40</v>
      </c>
      <c r="W46" s="74" t="s">
        <v>40</v>
      </c>
      <c r="X46" s="74" t="s">
        <v>40</v>
      </c>
      <c r="Y46" s="72">
        <v>31936322</v>
      </c>
      <c r="Z46" s="74">
        <v>10049</v>
      </c>
      <c r="AA46" s="83">
        <v>44974</v>
      </c>
    </row>
    <row r="47" spans="1:27" ht="28.8" x14ac:dyDescent="0.3">
      <c r="A47" s="78" t="s">
        <v>122</v>
      </c>
      <c r="B47" s="72" t="s">
        <v>414</v>
      </c>
      <c r="C47" s="73" t="s">
        <v>415</v>
      </c>
      <c r="D47" s="73" t="s">
        <v>416</v>
      </c>
      <c r="E47" s="73">
        <v>1</v>
      </c>
      <c r="F47" s="72">
        <v>230200042</v>
      </c>
      <c r="G47" s="72">
        <v>2723000143</v>
      </c>
      <c r="H47" s="72">
        <v>272300040</v>
      </c>
      <c r="I47" s="72" t="s">
        <v>40</v>
      </c>
      <c r="J47" s="72" t="s">
        <v>40</v>
      </c>
      <c r="L47" s="74">
        <v>89</v>
      </c>
      <c r="M47" s="74" t="s">
        <v>40</v>
      </c>
      <c r="N47" s="74">
        <v>613</v>
      </c>
      <c r="O47" s="74">
        <v>500</v>
      </c>
      <c r="P47" s="74">
        <v>206</v>
      </c>
      <c r="Q47" s="74" t="s">
        <v>40</v>
      </c>
      <c r="R47" s="80" t="s">
        <v>40</v>
      </c>
      <c r="S47" s="80" t="s">
        <v>40</v>
      </c>
      <c r="W47" s="74" t="s">
        <v>40</v>
      </c>
      <c r="X47" s="74" t="s">
        <v>40</v>
      </c>
      <c r="Y47" s="72">
        <v>31936636</v>
      </c>
      <c r="Z47" s="74">
        <v>1408</v>
      </c>
      <c r="AA47" s="83">
        <v>44974</v>
      </c>
    </row>
    <row r="48" spans="1:27" ht="28.8" x14ac:dyDescent="0.3">
      <c r="A48" s="78" t="s">
        <v>123</v>
      </c>
      <c r="B48" s="72" t="s">
        <v>442</v>
      </c>
      <c r="C48" s="73" t="s">
        <v>63</v>
      </c>
      <c r="D48" s="73" t="s">
        <v>443</v>
      </c>
      <c r="E48" s="73">
        <v>2</v>
      </c>
      <c r="F48" s="72">
        <v>230200043</v>
      </c>
      <c r="G48" s="72">
        <v>2723000151</v>
      </c>
      <c r="H48" s="72">
        <v>272300041</v>
      </c>
      <c r="I48" s="72" t="s">
        <v>40</v>
      </c>
      <c r="J48" s="72" t="s">
        <v>40</v>
      </c>
      <c r="L48" s="74">
        <v>130</v>
      </c>
      <c r="M48" s="74" t="s">
        <v>40</v>
      </c>
      <c r="N48" s="74">
        <v>4916</v>
      </c>
      <c r="O48" s="74">
        <v>854</v>
      </c>
      <c r="P48" s="74">
        <v>506</v>
      </c>
      <c r="Q48" s="74" t="s">
        <v>40</v>
      </c>
      <c r="R48" s="80" t="s">
        <v>40</v>
      </c>
      <c r="S48" s="80" t="s">
        <v>40</v>
      </c>
      <c r="W48" s="74" t="s">
        <v>40</v>
      </c>
      <c r="X48" s="74" t="s">
        <v>40</v>
      </c>
      <c r="Y48" s="72">
        <v>31938198</v>
      </c>
      <c r="Z48" s="74">
        <f>L48+N48+O48+P48</f>
        <v>6406</v>
      </c>
      <c r="AA48" s="83">
        <v>44979</v>
      </c>
    </row>
    <row r="49" spans="1:27" ht="28.8" x14ac:dyDescent="0.3">
      <c r="A49" s="78" t="s">
        <v>124</v>
      </c>
      <c r="B49" s="79" t="s">
        <v>449</v>
      </c>
      <c r="C49" s="73" t="s">
        <v>63</v>
      </c>
      <c r="D49" s="73" t="s">
        <v>81</v>
      </c>
      <c r="E49" s="73">
        <v>1</v>
      </c>
      <c r="F49" s="72">
        <v>230200044</v>
      </c>
      <c r="G49" s="72">
        <v>272300153</v>
      </c>
      <c r="H49" s="72">
        <v>272300042</v>
      </c>
      <c r="I49" s="72" t="s">
        <v>40</v>
      </c>
      <c r="J49" s="72" t="s">
        <v>40</v>
      </c>
      <c r="L49" s="74">
        <v>130</v>
      </c>
      <c r="M49" s="74" t="s">
        <v>40</v>
      </c>
      <c r="N49" s="74">
        <v>3312</v>
      </c>
      <c r="O49" s="74">
        <v>885</v>
      </c>
      <c r="P49" s="74">
        <v>690</v>
      </c>
      <c r="Q49" s="74" t="s">
        <v>40</v>
      </c>
      <c r="R49" s="80" t="s">
        <v>40</v>
      </c>
      <c r="S49" s="80" t="s">
        <v>40</v>
      </c>
      <c r="W49" s="74" t="s">
        <v>40</v>
      </c>
      <c r="X49" s="74" t="s">
        <v>40</v>
      </c>
      <c r="Y49" s="72">
        <v>31938426</v>
      </c>
      <c r="Z49" s="74">
        <f>L49+N49+O49+P49</f>
        <v>5017</v>
      </c>
      <c r="AA49" s="83">
        <v>44979</v>
      </c>
    </row>
    <row r="50" spans="1:27" ht="43.2" x14ac:dyDescent="0.3">
      <c r="A50" s="78" t="s">
        <v>136</v>
      </c>
      <c r="B50" s="72" t="s">
        <v>450</v>
      </c>
      <c r="C50" s="73" t="s">
        <v>451</v>
      </c>
      <c r="D50" s="73" t="s">
        <v>244</v>
      </c>
      <c r="E50" s="73">
        <v>2</v>
      </c>
      <c r="F50" s="72">
        <v>230200045</v>
      </c>
      <c r="G50" s="72">
        <v>272300154</v>
      </c>
      <c r="H50" s="72">
        <v>272300043</v>
      </c>
      <c r="I50" s="72">
        <v>272300008</v>
      </c>
      <c r="J50" s="72" t="s">
        <v>40</v>
      </c>
      <c r="L50" s="74">
        <v>216</v>
      </c>
      <c r="M50" s="74">
        <v>546</v>
      </c>
      <c r="N50" s="74">
        <v>4359</v>
      </c>
      <c r="O50" s="74">
        <v>2894</v>
      </c>
      <c r="P50" s="74">
        <v>1500</v>
      </c>
      <c r="Q50" s="74" t="s">
        <v>40</v>
      </c>
      <c r="R50" s="80" t="s">
        <v>40</v>
      </c>
      <c r="S50" s="80" t="s">
        <v>40</v>
      </c>
      <c r="W50" s="74">
        <v>966</v>
      </c>
      <c r="X50" s="74" t="s">
        <v>40</v>
      </c>
      <c r="Y50" s="72">
        <v>31938746</v>
      </c>
      <c r="Z50" s="74">
        <v>10481</v>
      </c>
      <c r="AA50" s="83">
        <v>44981</v>
      </c>
    </row>
    <row r="51" spans="1:27" x14ac:dyDescent="0.3">
      <c r="A51" s="78" t="s">
        <v>137</v>
      </c>
      <c r="B51" s="72" t="s">
        <v>460</v>
      </c>
      <c r="C51" s="73" t="s">
        <v>259</v>
      </c>
      <c r="D51" s="73" t="s">
        <v>244</v>
      </c>
      <c r="E51" s="73">
        <v>2</v>
      </c>
      <c r="F51" s="72">
        <v>230200046</v>
      </c>
      <c r="G51" s="72">
        <v>272300156</v>
      </c>
      <c r="H51" s="72">
        <v>272300044</v>
      </c>
      <c r="I51" s="72">
        <v>272300009</v>
      </c>
      <c r="J51" s="72" t="s">
        <v>40</v>
      </c>
      <c r="L51" s="74">
        <v>134</v>
      </c>
      <c r="M51" s="74" t="s">
        <v>40</v>
      </c>
      <c r="N51" s="74">
        <v>1043</v>
      </c>
      <c r="O51" s="74">
        <v>399</v>
      </c>
      <c r="P51" s="74">
        <v>206</v>
      </c>
      <c r="Q51" s="74" t="s">
        <v>40</v>
      </c>
      <c r="R51" s="80" t="s">
        <v>40</v>
      </c>
      <c r="S51" s="80" t="s">
        <v>40</v>
      </c>
      <c r="W51" s="74" t="s">
        <v>40</v>
      </c>
      <c r="X51" s="74">
        <v>1782</v>
      </c>
      <c r="Y51" s="72">
        <v>31939248</v>
      </c>
      <c r="Z51" s="74">
        <f>L51+N51+O51+P51+X51</f>
        <v>3564</v>
      </c>
      <c r="AA51" s="83">
        <v>44984</v>
      </c>
    </row>
    <row r="52" spans="1:27" ht="57.6" x14ac:dyDescent="0.3">
      <c r="A52" s="78" t="s">
        <v>138</v>
      </c>
      <c r="B52" s="79" t="s">
        <v>496</v>
      </c>
      <c r="C52" s="73" t="s">
        <v>495</v>
      </c>
      <c r="D52" s="73" t="s">
        <v>497</v>
      </c>
      <c r="E52" s="73">
        <v>1</v>
      </c>
      <c r="F52" s="72">
        <v>230300047</v>
      </c>
      <c r="G52" s="72">
        <v>272300176</v>
      </c>
      <c r="H52" s="72">
        <v>272300045</v>
      </c>
      <c r="I52" s="72" t="s">
        <v>40</v>
      </c>
      <c r="J52" s="72" t="s">
        <v>40</v>
      </c>
      <c r="L52" s="74">
        <v>132</v>
      </c>
      <c r="M52" s="74" t="s">
        <v>40</v>
      </c>
      <c r="N52" s="74">
        <f>2252+3394+345</f>
        <v>5991</v>
      </c>
      <c r="O52" s="74">
        <v>1161</v>
      </c>
      <c r="P52" s="74">
        <v>290</v>
      </c>
      <c r="Q52" s="74" t="s">
        <v>40</v>
      </c>
      <c r="R52" s="80" t="s">
        <v>40</v>
      </c>
      <c r="S52" s="80" t="s">
        <v>40</v>
      </c>
      <c r="W52" s="74" t="s">
        <v>40</v>
      </c>
      <c r="X52" s="74" t="s">
        <v>40</v>
      </c>
      <c r="Y52" s="72">
        <v>31940315</v>
      </c>
      <c r="Z52" s="74">
        <f>L52+N52+O52+P52</f>
        <v>7574</v>
      </c>
      <c r="AA52" s="83">
        <v>44986</v>
      </c>
    </row>
    <row r="53" spans="1:27" x14ac:dyDescent="0.3">
      <c r="A53" s="78" t="s">
        <v>139</v>
      </c>
      <c r="B53" s="79" t="s">
        <v>498</v>
      </c>
      <c r="C53" s="73" t="s">
        <v>499</v>
      </c>
      <c r="D53" s="73" t="s">
        <v>244</v>
      </c>
      <c r="E53" s="73">
        <v>1</v>
      </c>
      <c r="F53" s="72">
        <v>230300048</v>
      </c>
      <c r="G53" s="72">
        <v>272300178</v>
      </c>
      <c r="H53" s="72">
        <v>272300046</v>
      </c>
      <c r="I53" s="72" t="s">
        <v>40</v>
      </c>
      <c r="J53" s="72" t="s">
        <v>40</v>
      </c>
      <c r="L53" s="74">
        <v>120</v>
      </c>
      <c r="M53" s="74" t="s">
        <v>40</v>
      </c>
      <c r="N53" s="74">
        <v>1125</v>
      </c>
      <c r="O53" s="74">
        <v>692</v>
      </c>
      <c r="P53" s="74">
        <v>260</v>
      </c>
      <c r="Q53" s="74" t="s">
        <v>40</v>
      </c>
      <c r="R53" s="80" t="s">
        <v>40</v>
      </c>
      <c r="S53" s="80" t="s">
        <v>40</v>
      </c>
      <c r="W53" s="74" t="s">
        <v>40</v>
      </c>
      <c r="X53" s="74" t="s">
        <v>40</v>
      </c>
      <c r="Y53" s="72">
        <v>31940284</v>
      </c>
      <c r="Z53" s="74">
        <f>L53+N53+O53+P53</f>
        <v>2197</v>
      </c>
      <c r="AA53" s="83">
        <v>44986</v>
      </c>
    </row>
    <row r="54" spans="1:27" ht="43.2" x14ac:dyDescent="0.3">
      <c r="A54" s="78" t="s">
        <v>140</v>
      </c>
      <c r="B54" s="72" t="s">
        <v>500</v>
      </c>
      <c r="C54" s="73" t="s">
        <v>63</v>
      </c>
      <c r="D54" s="73" t="s">
        <v>273</v>
      </c>
      <c r="E54" s="73" t="s">
        <v>501</v>
      </c>
      <c r="F54" s="72">
        <v>230300049</v>
      </c>
      <c r="G54" s="72">
        <v>272300179</v>
      </c>
      <c r="H54" s="72">
        <v>272300047</v>
      </c>
      <c r="I54" s="72" t="s">
        <v>40</v>
      </c>
      <c r="J54" s="72" t="s">
        <v>40</v>
      </c>
      <c r="L54" s="74">
        <v>88</v>
      </c>
      <c r="N54" s="74">
        <v>2914</v>
      </c>
      <c r="O54" s="74">
        <v>1056</v>
      </c>
      <c r="P54" s="74">
        <v>690</v>
      </c>
      <c r="Q54" s="74" t="s">
        <v>40</v>
      </c>
      <c r="R54" s="80" t="s">
        <v>40</v>
      </c>
      <c r="S54" s="80" t="s">
        <v>40</v>
      </c>
      <c r="W54" s="74" t="s">
        <v>40</v>
      </c>
      <c r="X54" s="74" t="s">
        <v>40</v>
      </c>
      <c r="Y54" s="72">
        <v>31940325</v>
      </c>
      <c r="Z54" s="74">
        <f>L54+N54+O54+P54</f>
        <v>4748</v>
      </c>
      <c r="AA54" s="83">
        <v>44986</v>
      </c>
    </row>
    <row r="55" spans="1:27" ht="28.8" x14ac:dyDescent="0.3">
      <c r="A55" s="78" t="s">
        <v>141</v>
      </c>
      <c r="B55" s="72" t="s">
        <v>502</v>
      </c>
      <c r="C55" s="73" t="s">
        <v>145</v>
      </c>
      <c r="D55" s="73" t="s">
        <v>503</v>
      </c>
      <c r="E55" s="73">
        <v>2</v>
      </c>
      <c r="F55" s="72">
        <v>230300050</v>
      </c>
      <c r="G55" s="72">
        <v>272300180</v>
      </c>
      <c r="H55" s="72">
        <v>272300048</v>
      </c>
      <c r="I55" s="72" t="s">
        <v>40</v>
      </c>
      <c r="J55" s="72" t="s">
        <v>40</v>
      </c>
      <c r="L55" s="74">
        <v>88</v>
      </c>
      <c r="M55" s="74" t="s">
        <v>40</v>
      </c>
      <c r="N55" s="74">
        <v>1117</v>
      </c>
      <c r="O55" s="74">
        <v>492</v>
      </c>
      <c r="P55" s="74">
        <v>276</v>
      </c>
      <c r="Q55" s="74" t="s">
        <v>40</v>
      </c>
      <c r="R55" s="80" t="s">
        <v>40</v>
      </c>
      <c r="S55" s="80" t="s">
        <v>40</v>
      </c>
      <c r="W55" s="74" t="s">
        <v>40</v>
      </c>
      <c r="X55" s="74" t="s">
        <v>40</v>
      </c>
      <c r="Y55" s="72">
        <v>31940334</v>
      </c>
      <c r="Z55" s="74">
        <f>L55+N55+O55+P55</f>
        <v>1973</v>
      </c>
      <c r="AA55" s="83">
        <v>44986</v>
      </c>
    </row>
    <row r="56" spans="1:27" x14ac:dyDescent="0.3">
      <c r="A56" s="78" t="s">
        <v>142</v>
      </c>
      <c r="B56" s="72" t="s">
        <v>504</v>
      </c>
      <c r="C56" s="73" t="s">
        <v>328</v>
      </c>
      <c r="D56" s="73" t="s">
        <v>244</v>
      </c>
      <c r="E56" s="73">
        <v>2</v>
      </c>
      <c r="F56" s="72">
        <v>230300051</v>
      </c>
      <c r="G56" s="72">
        <v>272300181</v>
      </c>
      <c r="H56" s="72">
        <v>272300049</v>
      </c>
      <c r="I56" s="72" t="s">
        <v>40</v>
      </c>
      <c r="J56" s="72" t="s">
        <v>40</v>
      </c>
      <c r="L56" s="74">
        <v>144</v>
      </c>
      <c r="M56" s="74" t="s">
        <v>128</v>
      </c>
      <c r="N56" s="74">
        <v>2088</v>
      </c>
      <c r="O56" s="74">
        <v>1449</v>
      </c>
      <c r="P56" s="74">
        <v>776</v>
      </c>
      <c r="W56" s="74">
        <v>2530</v>
      </c>
      <c r="X56" s="74" t="s">
        <v>40</v>
      </c>
      <c r="Y56" s="72">
        <v>31940587</v>
      </c>
      <c r="Z56" s="74">
        <f>L56+N56+O56+P56+W56</f>
        <v>6987</v>
      </c>
      <c r="AA56" s="83">
        <v>44988</v>
      </c>
    </row>
    <row r="57" spans="1:27" ht="28.8" x14ac:dyDescent="0.3">
      <c r="A57" s="78" t="s">
        <v>143</v>
      </c>
      <c r="B57" s="79" t="s">
        <v>505</v>
      </c>
      <c r="C57" s="73" t="s">
        <v>194</v>
      </c>
      <c r="D57" s="73" t="s">
        <v>244</v>
      </c>
      <c r="E57" s="73">
        <v>6</v>
      </c>
      <c r="F57" s="72">
        <v>230300052</v>
      </c>
      <c r="G57" s="72">
        <v>272300183</v>
      </c>
      <c r="H57" s="72">
        <v>272300050</v>
      </c>
      <c r="I57" s="72">
        <v>272300010</v>
      </c>
      <c r="J57" s="72" t="s">
        <v>40</v>
      </c>
      <c r="L57" s="74">
        <v>950</v>
      </c>
      <c r="M57" s="74" t="s">
        <v>40</v>
      </c>
      <c r="N57" s="74">
        <v>84118</v>
      </c>
      <c r="O57" s="74">
        <v>14190</v>
      </c>
      <c r="P57" s="74">
        <f>4500+8352</f>
        <v>12852</v>
      </c>
      <c r="Q57" s="74">
        <v>32251</v>
      </c>
      <c r="R57" s="74">
        <v>1904</v>
      </c>
      <c r="S57" s="74">
        <v>15000</v>
      </c>
      <c r="T57" s="74"/>
      <c r="U57" s="74"/>
      <c r="V57" s="74"/>
      <c r="W57" s="74" t="s">
        <v>40</v>
      </c>
      <c r="X57" s="74" t="s">
        <v>40</v>
      </c>
      <c r="Y57" s="72">
        <v>31940931</v>
      </c>
      <c r="Z57" s="74">
        <f>L57+N57+O57+P57+Q57+R57+S57</f>
        <v>161265</v>
      </c>
      <c r="AA57" s="83">
        <v>44988</v>
      </c>
    </row>
    <row r="58" spans="1:27" ht="28.8" x14ac:dyDescent="0.3">
      <c r="A58" s="72">
        <v>53</v>
      </c>
      <c r="B58" s="79" t="s">
        <v>178</v>
      </c>
      <c r="C58" s="73" t="s">
        <v>259</v>
      </c>
      <c r="D58" s="73" t="s">
        <v>244</v>
      </c>
      <c r="E58" s="73">
        <v>2</v>
      </c>
      <c r="F58" s="72">
        <v>230300053</v>
      </c>
      <c r="G58" s="72">
        <v>272300184</v>
      </c>
      <c r="H58" s="72">
        <v>272300051</v>
      </c>
      <c r="I58" s="72" t="s">
        <v>40</v>
      </c>
      <c r="J58" s="72" t="s">
        <v>40</v>
      </c>
      <c r="L58" s="74">
        <v>43</v>
      </c>
      <c r="M58" s="74" t="s">
        <v>40</v>
      </c>
      <c r="N58" s="74">
        <v>302</v>
      </c>
      <c r="O58" s="74">
        <v>276</v>
      </c>
      <c r="P58" s="74">
        <v>130</v>
      </c>
      <c r="Q58" s="74" t="s">
        <v>40</v>
      </c>
      <c r="R58" s="80" t="s">
        <v>40</v>
      </c>
      <c r="S58" s="80" t="s">
        <v>40</v>
      </c>
      <c r="W58" s="74" t="s">
        <v>40</v>
      </c>
      <c r="X58" s="74" t="s">
        <v>40</v>
      </c>
      <c r="Y58" s="72">
        <v>31938829</v>
      </c>
      <c r="Z58" s="74">
        <f>(L58+N58+O58+P58)*10</f>
        <v>7510</v>
      </c>
      <c r="AA58" s="83">
        <v>44988</v>
      </c>
    </row>
    <row r="59" spans="1:27" ht="28.8" x14ac:dyDescent="0.3">
      <c r="A59" s="72">
        <v>54</v>
      </c>
      <c r="B59" s="79" t="s">
        <v>524</v>
      </c>
      <c r="C59" s="73" t="s">
        <v>259</v>
      </c>
      <c r="D59" s="73" t="s">
        <v>525</v>
      </c>
      <c r="E59" s="73">
        <v>1</v>
      </c>
      <c r="F59" s="72">
        <v>230300054</v>
      </c>
      <c r="G59" s="72">
        <v>272300204</v>
      </c>
      <c r="H59" s="72">
        <v>272300052</v>
      </c>
      <c r="I59" s="72">
        <v>272300011</v>
      </c>
      <c r="J59" s="72" t="s">
        <v>40</v>
      </c>
      <c r="L59" s="74">
        <v>977</v>
      </c>
      <c r="M59" s="74" t="s">
        <v>40</v>
      </c>
      <c r="N59" s="74">
        <v>85404</v>
      </c>
      <c r="O59" s="74">
        <v>5341</v>
      </c>
      <c r="P59" s="74">
        <v>944</v>
      </c>
      <c r="Q59" s="74">
        <v>6332</v>
      </c>
      <c r="R59" s="80" t="s">
        <v>40</v>
      </c>
      <c r="S59" s="80" t="s">
        <v>40</v>
      </c>
      <c r="W59" s="74" t="s">
        <v>40</v>
      </c>
      <c r="X59" s="74">
        <v>24749.5</v>
      </c>
      <c r="Y59" s="72">
        <v>31941496</v>
      </c>
      <c r="Z59" s="74">
        <f>L59+N59+O59+P59+Q59+X59</f>
        <v>123747.5</v>
      </c>
      <c r="AA59" s="83">
        <v>44993</v>
      </c>
    </row>
    <row r="60" spans="1:27" ht="28.8" x14ac:dyDescent="0.3">
      <c r="A60" s="78" t="s">
        <v>187</v>
      </c>
      <c r="B60" s="72" t="s">
        <v>526</v>
      </c>
      <c r="C60" s="73" t="s">
        <v>527</v>
      </c>
      <c r="D60" s="73" t="s">
        <v>244</v>
      </c>
      <c r="E60" s="73">
        <v>3</v>
      </c>
      <c r="F60" s="72">
        <v>230300055</v>
      </c>
      <c r="G60" s="72">
        <v>272300206</v>
      </c>
      <c r="H60" s="72">
        <v>272300053</v>
      </c>
      <c r="I60" s="72" t="s">
        <v>40</v>
      </c>
      <c r="J60" s="72" t="s">
        <v>40</v>
      </c>
      <c r="L60" s="74">
        <v>262</v>
      </c>
      <c r="M60" s="74">
        <v>594</v>
      </c>
      <c r="N60" s="74">
        <v>9284</v>
      </c>
      <c r="O60" s="74">
        <f>1578+340</f>
        <v>1918</v>
      </c>
      <c r="P60" s="74">
        <v>1198</v>
      </c>
      <c r="Q60" s="74">
        <v>1620</v>
      </c>
      <c r="R60" s="80" t="s">
        <v>40</v>
      </c>
      <c r="S60" s="80" t="s">
        <v>40</v>
      </c>
      <c r="W60" s="74">
        <v>1104</v>
      </c>
      <c r="X60" s="74" t="s">
        <v>40</v>
      </c>
      <c r="Y60" s="72">
        <v>31941980</v>
      </c>
      <c r="Z60" s="74">
        <f>L60+M60+N60+O60+P60+Q60+W60</f>
        <v>15980</v>
      </c>
      <c r="AA60" s="83">
        <v>44994</v>
      </c>
    </row>
    <row r="61" spans="1:27" ht="28.8" x14ac:dyDescent="0.3">
      <c r="A61" s="78" t="s">
        <v>188</v>
      </c>
      <c r="B61" s="95" t="s">
        <v>528</v>
      </c>
      <c r="C61" s="73" t="s">
        <v>174</v>
      </c>
      <c r="D61" s="73" t="s">
        <v>529</v>
      </c>
      <c r="E61" s="73">
        <v>1</v>
      </c>
      <c r="F61" s="72">
        <v>2303600056</v>
      </c>
      <c r="G61" s="72">
        <v>2723000207</v>
      </c>
      <c r="H61" s="72">
        <v>272300054</v>
      </c>
      <c r="I61" s="72" t="s">
        <v>40</v>
      </c>
      <c r="J61" s="72" t="s">
        <v>40</v>
      </c>
      <c r="L61" s="74">
        <v>240</v>
      </c>
      <c r="M61" s="74" t="s">
        <v>40</v>
      </c>
      <c r="N61" s="74">
        <v>7260</v>
      </c>
      <c r="O61" s="74">
        <v>988</v>
      </c>
      <c r="P61" s="74">
        <v>752</v>
      </c>
      <c r="Q61" s="74">
        <v>540</v>
      </c>
      <c r="R61" s="80" t="s">
        <v>40</v>
      </c>
      <c r="S61" s="80" t="s">
        <v>40</v>
      </c>
      <c r="W61" s="74" t="s">
        <v>40</v>
      </c>
      <c r="X61" s="74" t="s">
        <v>40</v>
      </c>
      <c r="Y61" s="72">
        <v>31942363</v>
      </c>
      <c r="Z61" s="96">
        <f>L61+N61+O61+P61+Q61</f>
        <v>9780</v>
      </c>
      <c r="AA61" s="83">
        <v>44994</v>
      </c>
    </row>
    <row r="62" spans="1:27" ht="28.8" x14ac:dyDescent="0.3">
      <c r="A62" s="78" t="s">
        <v>189</v>
      </c>
      <c r="B62" s="72" t="s">
        <v>531</v>
      </c>
      <c r="C62" s="73" t="s">
        <v>184</v>
      </c>
      <c r="D62" s="73" t="s">
        <v>532</v>
      </c>
      <c r="E62" s="73">
        <v>1</v>
      </c>
      <c r="F62" s="72">
        <v>230300057</v>
      </c>
      <c r="G62" s="72">
        <v>272300214</v>
      </c>
      <c r="H62" s="72">
        <v>272300055</v>
      </c>
      <c r="I62" s="72" t="s">
        <v>40</v>
      </c>
      <c r="J62" s="72" t="s">
        <v>40</v>
      </c>
      <c r="L62" s="74">
        <v>216</v>
      </c>
      <c r="M62" s="74" t="s">
        <v>40</v>
      </c>
      <c r="N62" s="74">
        <v>3622</v>
      </c>
      <c r="O62" s="74">
        <v>857</v>
      </c>
      <c r="P62" s="74">
        <v>336</v>
      </c>
      <c r="Q62" s="74" t="s">
        <v>40</v>
      </c>
      <c r="R62" s="80" t="s">
        <v>40</v>
      </c>
      <c r="S62" s="80" t="s">
        <v>40</v>
      </c>
      <c r="W62" s="74" t="s">
        <v>40</v>
      </c>
      <c r="X62" s="74" t="s">
        <v>40</v>
      </c>
      <c r="Y62" s="72">
        <v>31942659</v>
      </c>
      <c r="Z62" s="74">
        <v>5031</v>
      </c>
      <c r="AA62" s="83">
        <v>44994</v>
      </c>
    </row>
    <row r="63" spans="1:27" ht="28.8" x14ac:dyDescent="0.3">
      <c r="A63" s="78" t="s">
        <v>190</v>
      </c>
      <c r="B63" s="72" t="s">
        <v>542</v>
      </c>
      <c r="C63" s="73" t="s">
        <v>174</v>
      </c>
      <c r="D63" s="73" t="s">
        <v>543</v>
      </c>
      <c r="E63" s="73">
        <v>1</v>
      </c>
      <c r="F63" s="72">
        <v>230300058</v>
      </c>
      <c r="G63" s="72">
        <v>272300217</v>
      </c>
      <c r="H63" s="72">
        <v>272300056</v>
      </c>
      <c r="I63" s="72" t="s">
        <v>40</v>
      </c>
      <c r="J63" s="72" t="s">
        <v>40</v>
      </c>
      <c r="L63" s="74">
        <v>120</v>
      </c>
      <c r="M63" s="74" t="s">
        <v>40</v>
      </c>
      <c r="N63" s="74">
        <v>705</v>
      </c>
      <c r="O63" s="74">
        <v>768</v>
      </c>
      <c r="P63" s="74">
        <v>290</v>
      </c>
      <c r="Q63" s="74" t="s">
        <v>40</v>
      </c>
      <c r="R63" s="80" t="s">
        <v>40</v>
      </c>
      <c r="S63" s="80" t="s">
        <v>40</v>
      </c>
      <c r="W63" s="74" t="s">
        <v>40</v>
      </c>
      <c r="X63" s="74" t="s">
        <v>40</v>
      </c>
      <c r="Y63" s="72">
        <v>31942185</v>
      </c>
      <c r="Z63" s="74">
        <f>L63+N63+O63+P63</f>
        <v>1883</v>
      </c>
      <c r="AA63" s="83">
        <v>44995</v>
      </c>
    </row>
    <row r="64" spans="1:27" ht="72" x14ac:dyDescent="0.3">
      <c r="A64" s="78" t="s">
        <v>191</v>
      </c>
      <c r="B64" s="72" t="s">
        <v>548</v>
      </c>
      <c r="C64" s="73" t="s">
        <v>549</v>
      </c>
      <c r="D64" s="73" t="s">
        <v>244</v>
      </c>
      <c r="E64" s="73" t="s">
        <v>550</v>
      </c>
      <c r="F64" s="72">
        <v>230300059</v>
      </c>
      <c r="G64" s="72">
        <v>272300241</v>
      </c>
      <c r="H64" s="72">
        <v>272300057</v>
      </c>
      <c r="I64" s="72">
        <v>272300012</v>
      </c>
      <c r="J64" s="72" t="s">
        <v>40</v>
      </c>
      <c r="L64" s="74">
        <v>221</v>
      </c>
      <c r="M64" s="74">
        <v>492</v>
      </c>
      <c r="N64" s="74">
        <v>9772</v>
      </c>
      <c r="O64" s="74">
        <v>4727</v>
      </c>
      <c r="P64" s="74">
        <v>1158</v>
      </c>
      <c r="Q64" s="74">
        <v>1440</v>
      </c>
      <c r="R64" s="80" t="s">
        <v>40</v>
      </c>
      <c r="S64" s="74">
        <v>5000</v>
      </c>
      <c r="T64" s="74"/>
      <c r="U64" s="74"/>
      <c r="V64" s="74"/>
      <c r="W64" s="74">
        <v>879</v>
      </c>
      <c r="X64" s="74" t="s">
        <v>40</v>
      </c>
      <c r="Y64" s="72">
        <v>31943711</v>
      </c>
      <c r="Z64" s="74">
        <f>L64+M64+N64+O64+P64+Q64+S64+W64</f>
        <v>23689</v>
      </c>
      <c r="AA64" s="83">
        <v>45000</v>
      </c>
    </row>
    <row r="65" spans="1:27" x14ac:dyDescent="0.3">
      <c r="A65" s="78" t="s">
        <v>192</v>
      </c>
      <c r="B65" s="72" t="s">
        <v>551</v>
      </c>
      <c r="C65" s="73" t="s">
        <v>89</v>
      </c>
      <c r="D65" s="73" t="s">
        <v>33</v>
      </c>
      <c r="E65" s="73">
        <v>1</v>
      </c>
      <c r="F65" s="72">
        <v>230300060</v>
      </c>
      <c r="G65" s="72">
        <v>272300242</v>
      </c>
      <c r="H65" s="72">
        <v>272300058</v>
      </c>
      <c r="I65" s="72" t="s">
        <v>40</v>
      </c>
      <c r="J65" s="72" t="s">
        <v>40</v>
      </c>
      <c r="L65" s="74">
        <v>101</v>
      </c>
      <c r="M65" s="74" t="s">
        <v>40</v>
      </c>
      <c r="N65" s="74">
        <v>791</v>
      </c>
      <c r="O65" s="74">
        <v>562</v>
      </c>
      <c r="P65" s="74">
        <v>230</v>
      </c>
      <c r="Q65" s="74" t="s">
        <v>40</v>
      </c>
      <c r="R65" s="80" t="s">
        <v>40</v>
      </c>
      <c r="S65" s="80" t="s">
        <v>40</v>
      </c>
      <c r="W65" s="74" t="s">
        <v>40</v>
      </c>
      <c r="X65" s="74">
        <v>1684</v>
      </c>
      <c r="Y65" s="72">
        <v>31943923</v>
      </c>
      <c r="Z65" s="74">
        <f>X65+P65+O65+N65+L65</f>
        <v>3368</v>
      </c>
      <c r="AA65" s="83">
        <v>45000</v>
      </c>
    </row>
    <row r="66" spans="1:27" ht="28.8" x14ac:dyDescent="0.3">
      <c r="A66" s="78" t="s">
        <v>210</v>
      </c>
      <c r="B66" s="72" t="s">
        <v>552</v>
      </c>
      <c r="C66" s="73" t="s">
        <v>250</v>
      </c>
      <c r="D66" s="73" t="s">
        <v>443</v>
      </c>
      <c r="E66" s="73">
        <v>2</v>
      </c>
      <c r="F66" s="72">
        <v>230300061</v>
      </c>
      <c r="G66" s="72">
        <v>272300243</v>
      </c>
      <c r="H66" s="72">
        <v>272300059</v>
      </c>
      <c r="I66" s="72" t="s">
        <v>40</v>
      </c>
      <c r="J66" s="72" t="s">
        <v>553</v>
      </c>
      <c r="L66" s="74">
        <v>168</v>
      </c>
      <c r="M66" s="74" t="s">
        <v>40</v>
      </c>
      <c r="N66" s="74">
        <v>6836</v>
      </c>
      <c r="O66" s="74">
        <v>2288</v>
      </c>
      <c r="P66" s="74">
        <v>964</v>
      </c>
      <c r="Q66" s="74" t="s">
        <v>40</v>
      </c>
      <c r="R66" s="80" t="s">
        <v>40</v>
      </c>
      <c r="S66" s="80" t="s">
        <v>40</v>
      </c>
      <c r="W66" s="74" t="s">
        <v>40</v>
      </c>
      <c r="X66" s="74" t="s">
        <v>40</v>
      </c>
      <c r="Y66" s="72">
        <v>31942699</v>
      </c>
      <c r="Z66" s="74">
        <f>L66+N66+O66+P66</f>
        <v>10256</v>
      </c>
      <c r="AA66" s="83">
        <v>44999</v>
      </c>
    </row>
    <row r="67" spans="1:27" ht="28.8" x14ac:dyDescent="0.3">
      <c r="A67" s="78" t="s">
        <v>211</v>
      </c>
      <c r="B67" s="72" t="s">
        <v>564</v>
      </c>
      <c r="C67" s="73" t="s">
        <v>565</v>
      </c>
      <c r="D67" s="73" t="s">
        <v>566</v>
      </c>
      <c r="E67" s="73">
        <v>1</v>
      </c>
      <c r="F67" s="72">
        <v>230300062</v>
      </c>
      <c r="G67" s="72">
        <v>272300244</v>
      </c>
      <c r="H67" s="72">
        <v>272300060</v>
      </c>
      <c r="I67" s="72" t="s">
        <v>40</v>
      </c>
      <c r="J67" s="72" t="s">
        <v>40</v>
      </c>
      <c r="L67" s="74">
        <v>320</v>
      </c>
      <c r="M67" s="74">
        <v>791</v>
      </c>
      <c r="N67" s="74">
        <v>1544</v>
      </c>
      <c r="O67" s="74">
        <v>991</v>
      </c>
      <c r="P67" s="74">
        <v>776</v>
      </c>
      <c r="Q67" s="74" t="s">
        <v>40</v>
      </c>
      <c r="R67" s="80" t="s">
        <v>40</v>
      </c>
      <c r="S67" s="80" t="s">
        <v>40</v>
      </c>
      <c r="W67" s="74" t="s">
        <v>40</v>
      </c>
      <c r="X67" s="74" t="s">
        <v>40</v>
      </c>
      <c r="Y67" s="72">
        <v>31944166</v>
      </c>
      <c r="Z67" s="74">
        <f>L67+M67+N67+O67+P67</f>
        <v>4422</v>
      </c>
      <c r="AA67" s="83">
        <v>45001</v>
      </c>
    </row>
    <row r="68" spans="1:27" ht="28.8" x14ac:dyDescent="0.3">
      <c r="A68" s="78" t="s">
        <v>212</v>
      </c>
      <c r="B68" s="72" t="s">
        <v>567</v>
      </c>
      <c r="C68" s="73" t="s">
        <v>568</v>
      </c>
      <c r="D68" s="73" t="s">
        <v>569</v>
      </c>
      <c r="E68" s="73">
        <v>1</v>
      </c>
      <c r="F68" s="72">
        <v>230300063</v>
      </c>
      <c r="G68" s="72">
        <v>272300245</v>
      </c>
      <c r="H68" s="72" t="s">
        <v>40</v>
      </c>
      <c r="I68" s="72" t="s">
        <v>40</v>
      </c>
      <c r="J68" s="72" t="s">
        <v>40</v>
      </c>
      <c r="L68" s="74" t="s">
        <v>40</v>
      </c>
      <c r="M68" s="74" t="s">
        <v>40</v>
      </c>
      <c r="N68" s="74">
        <v>680</v>
      </c>
      <c r="O68" s="74">
        <v>60</v>
      </c>
      <c r="P68" s="74" t="s">
        <v>40</v>
      </c>
      <c r="Q68" s="74" t="s">
        <v>40</v>
      </c>
      <c r="R68" s="80" t="s">
        <v>40</v>
      </c>
      <c r="S68" s="80" t="s">
        <v>40</v>
      </c>
      <c r="W68" s="74" t="s">
        <v>40</v>
      </c>
      <c r="X68" s="74" t="s">
        <v>40</v>
      </c>
      <c r="Y68" s="72">
        <v>31944163</v>
      </c>
      <c r="Z68" s="74">
        <f>N68+O68</f>
        <v>740</v>
      </c>
      <c r="AA68" s="83">
        <v>45001</v>
      </c>
    </row>
    <row r="69" spans="1:27" ht="43.2" x14ac:dyDescent="0.3">
      <c r="A69" s="78"/>
      <c r="B69" s="79" t="s">
        <v>570</v>
      </c>
      <c r="C69" s="73" t="s">
        <v>572</v>
      </c>
      <c r="D69" s="73" t="s">
        <v>571</v>
      </c>
      <c r="E69" s="73" t="s">
        <v>40</v>
      </c>
      <c r="F69" s="72" t="s">
        <v>40</v>
      </c>
      <c r="G69" s="72" t="s">
        <v>40</v>
      </c>
      <c r="H69" s="72" t="s">
        <v>40</v>
      </c>
      <c r="I69" s="72">
        <v>272300013</v>
      </c>
      <c r="J69" s="72" t="s">
        <v>40</v>
      </c>
      <c r="L69" s="74" t="s">
        <v>40</v>
      </c>
      <c r="M69" s="74" t="s">
        <v>40</v>
      </c>
      <c r="N69" s="74" t="s">
        <v>40</v>
      </c>
      <c r="O69" s="74" t="s">
        <v>40</v>
      </c>
      <c r="P69" s="74" t="s">
        <v>40</v>
      </c>
      <c r="Q69" s="74">
        <v>10000</v>
      </c>
      <c r="R69" s="80" t="s">
        <v>40</v>
      </c>
      <c r="S69" s="80" t="s">
        <v>40</v>
      </c>
      <c r="W69" s="74" t="s">
        <v>40</v>
      </c>
      <c r="X69" s="74" t="s">
        <v>40</v>
      </c>
      <c r="Y69" s="72">
        <v>31943941</v>
      </c>
      <c r="Z69" s="74">
        <v>10000</v>
      </c>
      <c r="AA69" s="83">
        <v>45000</v>
      </c>
    </row>
    <row r="70" spans="1:27" ht="43.2" x14ac:dyDescent="0.3">
      <c r="A70" s="78"/>
      <c r="B70" s="79" t="s">
        <v>570</v>
      </c>
      <c r="C70" s="73" t="s">
        <v>573</v>
      </c>
      <c r="D70" s="73" t="s">
        <v>571</v>
      </c>
      <c r="E70" s="73" t="s">
        <v>40</v>
      </c>
      <c r="F70" s="72" t="s">
        <v>40</v>
      </c>
      <c r="G70" s="72" t="s">
        <v>40</v>
      </c>
      <c r="H70" s="72" t="s">
        <v>40</v>
      </c>
      <c r="I70" s="72">
        <v>272300014</v>
      </c>
      <c r="J70" s="72" t="s">
        <v>40</v>
      </c>
      <c r="L70" s="74" t="s">
        <v>40</v>
      </c>
      <c r="M70" s="74" t="s">
        <v>40</v>
      </c>
      <c r="N70" s="74" t="s">
        <v>40</v>
      </c>
      <c r="O70" s="74" t="s">
        <v>40</v>
      </c>
      <c r="P70" s="74" t="s">
        <v>40</v>
      </c>
      <c r="Q70" s="74">
        <v>10000</v>
      </c>
      <c r="R70" s="80" t="s">
        <v>40</v>
      </c>
      <c r="S70" s="80" t="s">
        <v>40</v>
      </c>
      <c r="W70" s="74" t="s">
        <v>40</v>
      </c>
      <c r="X70" s="74" t="s">
        <v>40</v>
      </c>
      <c r="Y70" s="72">
        <v>31943942</v>
      </c>
      <c r="Z70" s="74">
        <v>10000</v>
      </c>
      <c r="AA70" s="83">
        <v>45000</v>
      </c>
    </row>
    <row r="71" spans="1:27" ht="57.6" x14ac:dyDescent="0.3">
      <c r="A71" s="78" t="s">
        <v>213</v>
      </c>
      <c r="B71" s="72" t="s">
        <v>574</v>
      </c>
      <c r="C71" s="73" t="s">
        <v>575</v>
      </c>
      <c r="D71" s="73" t="s">
        <v>576</v>
      </c>
      <c r="E71" s="73">
        <v>2</v>
      </c>
      <c r="F71" s="78" t="s">
        <v>626</v>
      </c>
      <c r="G71" s="72">
        <v>272300257</v>
      </c>
      <c r="H71" s="72">
        <v>272300061</v>
      </c>
      <c r="I71" s="72" t="s">
        <v>40</v>
      </c>
      <c r="J71" s="72" t="s">
        <v>40</v>
      </c>
      <c r="L71" s="74">
        <v>198</v>
      </c>
      <c r="M71" s="74">
        <v>630</v>
      </c>
      <c r="N71" s="74">
        <v>5289</v>
      </c>
      <c r="O71" s="74">
        <v>1245</v>
      </c>
      <c r="P71" s="74">
        <v>944</v>
      </c>
      <c r="Q71" s="74">
        <v>1440</v>
      </c>
      <c r="R71" s="80" t="s">
        <v>40</v>
      </c>
      <c r="S71" s="80" t="s">
        <v>40</v>
      </c>
      <c r="W71" s="74">
        <v>552</v>
      </c>
      <c r="X71" s="74" t="s">
        <v>40</v>
      </c>
      <c r="Y71" s="72">
        <v>31944703</v>
      </c>
      <c r="Z71" s="74">
        <f>L71+M71+N71+O71+P71+Q71+W71</f>
        <v>10298</v>
      </c>
      <c r="AA71" s="83">
        <v>45005</v>
      </c>
    </row>
    <row r="72" spans="1:27" ht="43.2" x14ac:dyDescent="0.3">
      <c r="A72" s="78" t="s">
        <v>214</v>
      </c>
      <c r="B72" s="72" t="s">
        <v>577</v>
      </c>
      <c r="C72" s="73" t="s">
        <v>578</v>
      </c>
      <c r="D72" s="73" t="s">
        <v>579</v>
      </c>
      <c r="E72" s="73">
        <v>1</v>
      </c>
      <c r="F72" s="78" t="s">
        <v>627</v>
      </c>
      <c r="G72" s="72">
        <v>272300258</v>
      </c>
      <c r="H72" s="72">
        <v>272300062</v>
      </c>
      <c r="I72" s="72" t="s">
        <v>40</v>
      </c>
      <c r="J72" s="72" t="s">
        <v>40</v>
      </c>
      <c r="L72" s="74">
        <v>88</v>
      </c>
      <c r="M72" s="74" t="s">
        <v>40</v>
      </c>
      <c r="N72" s="74">
        <v>882</v>
      </c>
      <c r="O72" s="74">
        <v>267</v>
      </c>
      <c r="P72" s="74">
        <v>156</v>
      </c>
      <c r="Q72" s="74" t="s">
        <v>40</v>
      </c>
      <c r="R72" s="80" t="s">
        <v>40</v>
      </c>
      <c r="S72" s="80" t="s">
        <v>40</v>
      </c>
      <c r="W72" s="74" t="s">
        <v>40</v>
      </c>
      <c r="X72" s="74" t="s">
        <v>40</v>
      </c>
      <c r="Y72" s="72">
        <v>32537401</v>
      </c>
      <c r="Z72" s="74">
        <v>1393</v>
      </c>
      <c r="AA72" s="83">
        <v>45005</v>
      </c>
    </row>
    <row r="73" spans="1:27" x14ac:dyDescent="0.3">
      <c r="A73" s="78" t="s">
        <v>215</v>
      </c>
      <c r="B73" s="72" t="s">
        <v>580</v>
      </c>
      <c r="C73" s="73" t="s">
        <v>377</v>
      </c>
      <c r="D73" s="73" t="s">
        <v>581</v>
      </c>
      <c r="E73" s="73">
        <v>1</v>
      </c>
      <c r="F73" s="78" t="s">
        <v>628</v>
      </c>
      <c r="G73" s="72">
        <v>272300259</v>
      </c>
      <c r="H73" s="72">
        <v>272300063</v>
      </c>
      <c r="I73" s="72" t="s">
        <v>40</v>
      </c>
      <c r="J73" s="72" t="s">
        <v>40</v>
      </c>
      <c r="L73" s="74">
        <v>684</v>
      </c>
      <c r="M73" s="74" t="s">
        <v>40</v>
      </c>
      <c r="N73" s="74">
        <v>25802</v>
      </c>
      <c r="O73" s="74">
        <v>1068</v>
      </c>
      <c r="P73" s="74">
        <v>1058</v>
      </c>
      <c r="Q73" s="74" t="s">
        <v>40</v>
      </c>
      <c r="R73" s="80" t="s">
        <v>40</v>
      </c>
      <c r="S73" s="80" t="s">
        <v>40</v>
      </c>
      <c r="W73" s="74" t="s">
        <v>40</v>
      </c>
      <c r="X73" s="74" t="s">
        <v>40</v>
      </c>
      <c r="Y73" s="72">
        <v>31944730</v>
      </c>
      <c r="Z73" s="74">
        <f>L73+N73+O73+P73</f>
        <v>28612</v>
      </c>
      <c r="AA73" s="83">
        <v>45005</v>
      </c>
    </row>
    <row r="74" spans="1:27" x14ac:dyDescent="0.3">
      <c r="A74" s="78" t="s">
        <v>223</v>
      </c>
      <c r="B74" s="87" t="s">
        <v>615</v>
      </c>
      <c r="C74" s="73" t="s">
        <v>616</v>
      </c>
      <c r="D74" s="73" t="s">
        <v>244</v>
      </c>
      <c r="E74" s="73">
        <v>1</v>
      </c>
      <c r="F74" s="78" t="s">
        <v>625</v>
      </c>
      <c r="G74" s="72">
        <v>2723000260</v>
      </c>
      <c r="H74" s="72">
        <v>272300064</v>
      </c>
      <c r="I74" s="72" t="s">
        <v>40</v>
      </c>
      <c r="J74" s="72" t="s">
        <v>40</v>
      </c>
      <c r="L74" s="74">
        <v>156</v>
      </c>
      <c r="M74" s="74">
        <v>330</v>
      </c>
      <c r="N74" s="74">
        <v>1288</v>
      </c>
      <c r="O74" s="74">
        <v>743</v>
      </c>
      <c r="P74" s="74">
        <v>336</v>
      </c>
      <c r="Q74" s="74">
        <f>L74+M74+N74+O74+P74</f>
        <v>2853</v>
      </c>
    </row>
    <row r="75" spans="1:27" ht="28.8" x14ac:dyDescent="0.3">
      <c r="A75" s="78" t="s">
        <v>224</v>
      </c>
      <c r="B75" s="72" t="s">
        <v>582</v>
      </c>
      <c r="C75" s="73" t="s">
        <v>583</v>
      </c>
      <c r="D75" s="73" t="s">
        <v>216</v>
      </c>
      <c r="E75" s="73" t="s">
        <v>40</v>
      </c>
      <c r="F75" s="72" t="s">
        <v>40</v>
      </c>
      <c r="G75" s="72" t="s">
        <v>40</v>
      </c>
      <c r="H75" s="72" t="s">
        <v>40</v>
      </c>
      <c r="I75" s="72">
        <v>272300015</v>
      </c>
      <c r="J75" s="72" t="s">
        <v>40</v>
      </c>
      <c r="L75" s="74" t="s">
        <v>40</v>
      </c>
      <c r="M75" s="74" t="s">
        <v>40</v>
      </c>
      <c r="N75" s="74" t="s">
        <v>40</v>
      </c>
      <c r="O75" s="74" t="s">
        <v>40</v>
      </c>
      <c r="P75" s="74" t="s">
        <v>40</v>
      </c>
      <c r="Q75" s="74">
        <v>5000</v>
      </c>
      <c r="R75" s="80" t="s">
        <v>40</v>
      </c>
      <c r="S75" s="80" t="s">
        <v>40</v>
      </c>
      <c r="W75" s="74" t="s">
        <v>40</v>
      </c>
      <c r="X75" s="74" t="s">
        <v>40</v>
      </c>
      <c r="Y75" s="72">
        <v>31945019</v>
      </c>
      <c r="Z75" s="74">
        <v>5000</v>
      </c>
      <c r="AA75" s="83">
        <v>45006</v>
      </c>
    </row>
    <row r="76" spans="1:27" x14ac:dyDescent="0.3">
      <c r="A76" s="78" t="s">
        <v>603</v>
      </c>
      <c r="B76" s="72" t="s">
        <v>584</v>
      </c>
      <c r="C76" s="73" t="s">
        <v>478</v>
      </c>
      <c r="D76" s="73" t="s">
        <v>244</v>
      </c>
      <c r="E76" s="73">
        <v>1</v>
      </c>
      <c r="F76" s="72" t="s">
        <v>617</v>
      </c>
      <c r="G76" s="72">
        <v>272300266</v>
      </c>
      <c r="H76" s="72">
        <v>272300065</v>
      </c>
      <c r="J76" s="72" t="s">
        <v>40</v>
      </c>
      <c r="L76" s="74">
        <v>98</v>
      </c>
      <c r="M76" s="74" t="s">
        <v>40</v>
      </c>
      <c r="N76" s="74">
        <v>386</v>
      </c>
      <c r="O76" s="74">
        <v>556</v>
      </c>
      <c r="P76" s="74">
        <v>160</v>
      </c>
      <c r="Q76" s="74" t="s">
        <v>40</v>
      </c>
      <c r="R76" s="80" t="s">
        <v>40</v>
      </c>
      <c r="S76" s="80" t="s">
        <v>40</v>
      </c>
      <c r="W76" s="74" t="s">
        <v>40</v>
      </c>
      <c r="X76" s="74" t="s">
        <v>40</v>
      </c>
      <c r="Y76" s="72">
        <v>32537824</v>
      </c>
      <c r="Z76" s="74">
        <f>L76+N76+O76+P76</f>
        <v>1200</v>
      </c>
      <c r="AA76" s="83">
        <v>45007</v>
      </c>
    </row>
    <row r="77" spans="1:27" ht="43.2" x14ac:dyDescent="0.3">
      <c r="A77" s="78" t="s">
        <v>224</v>
      </c>
      <c r="B77" s="79" t="s">
        <v>585</v>
      </c>
      <c r="C77" s="73" t="s">
        <v>586</v>
      </c>
      <c r="D77" s="73" t="s">
        <v>587</v>
      </c>
      <c r="F77" s="78" t="s">
        <v>618</v>
      </c>
      <c r="G77" s="72">
        <v>272300267</v>
      </c>
      <c r="H77" s="72" t="s">
        <v>40</v>
      </c>
      <c r="I77" s="72" t="s">
        <v>40</v>
      </c>
      <c r="J77" s="72" t="s">
        <v>40</v>
      </c>
      <c r="L77" s="74" t="s">
        <v>40</v>
      </c>
      <c r="M77" s="74" t="s">
        <v>40</v>
      </c>
      <c r="N77" s="74">
        <v>181480</v>
      </c>
      <c r="O77" s="74">
        <v>9300</v>
      </c>
      <c r="P77" s="74" t="s">
        <v>40</v>
      </c>
      <c r="Q77" s="74" t="s">
        <v>40</v>
      </c>
      <c r="R77" s="80" t="s">
        <v>40</v>
      </c>
      <c r="S77" s="80" t="s">
        <v>40</v>
      </c>
      <c r="V77" s="74">
        <v>10218</v>
      </c>
      <c r="W77" s="74" t="s">
        <v>40</v>
      </c>
      <c r="X77" s="74">
        <v>100499</v>
      </c>
      <c r="Y77" s="72">
        <v>32538351</v>
      </c>
      <c r="Z77" s="74">
        <f>N77+O77+V77+X77</f>
        <v>301497</v>
      </c>
      <c r="AA77" s="83">
        <v>45008</v>
      </c>
    </row>
    <row r="78" spans="1:27" x14ac:dyDescent="0.3">
      <c r="A78" s="78" t="s">
        <v>225</v>
      </c>
      <c r="B78" s="72" t="s">
        <v>591</v>
      </c>
      <c r="C78" s="73" t="s">
        <v>522</v>
      </c>
      <c r="D78" s="73" t="s">
        <v>592</v>
      </c>
      <c r="E78" s="73">
        <v>1</v>
      </c>
      <c r="F78" s="78" t="s">
        <v>619</v>
      </c>
      <c r="G78" s="72">
        <v>272300272</v>
      </c>
      <c r="H78" s="72">
        <v>272300066</v>
      </c>
      <c r="I78" s="72" t="s">
        <v>40</v>
      </c>
      <c r="J78" s="72" t="s">
        <v>40</v>
      </c>
      <c r="L78" s="74">
        <v>89</v>
      </c>
      <c r="M78" s="74" t="s">
        <v>40</v>
      </c>
      <c r="N78" s="74">
        <v>400</v>
      </c>
      <c r="O78" s="74">
        <v>538</v>
      </c>
      <c r="P78" s="74">
        <v>60</v>
      </c>
      <c r="Q78" s="74" t="s">
        <v>40</v>
      </c>
      <c r="R78" s="80" t="s">
        <v>40</v>
      </c>
      <c r="S78" s="80" t="s">
        <v>40</v>
      </c>
      <c r="V78" s="80" t="s">
        <v>40</v>
      </c>
      <c r="W78" s="74" t="s">
        <v>40</v>
      </c>
      <c r="X78" s="74" t="s">
        <v>40</v>
      </c>
      <c r="Y78" s="72">
        <v>32538343</v>
      </c>
      <c r="Z78" s="74">
        <f>P79+O79+N79+L79</f>
        <v>1607</v>
      </c>
      <c r="AA78" s="83">
        <v>45009</v>
      </c>
    </row>
    <row r="79" spans="1:27" x14ac:dyDescent="0.3">
      <c r="A79" s="78" t="s">
        <v>226</v>
      </c>
      <c r="B79" s="73" t="s">
        <v>589</v>
      </c>
      <c r="C79" s="73" t="s">
        <v>145</v>
      </c>
      <c r="D79" s="73" t="s">
        <v>590</v>
      </c>
      <c r="E79" s="73">
        <v>1</v>
      </c>
      <c r="F79" s="78" t="s">
        <v>620</v>
      </c>
      <c r="G79" s="72">
        <v>272300273</v>
      </c>
      <c r="H79" s="72">
        <v>272300067</v>
      </c>
      <c r="I79" s="72" t="s">
        <v>40</v>
      </c>
      <c r="J79" s="72" t="s">
        <v>40</v>
      </c>
      <c r="L79" s="74">
        <v>68</v>
      </c>
      <c r="M79" s="74" t="s">
        <v>40</v>
      </c>
      <c r="N79" s="74">
        <v>855</v>
      </c>
      <c r="O79" s="74">
        <v>522</v>
      </c>
      <c r="P79" s="74">
        <v>162</v>
      </c>
      <c r="Q79" s="74" t="s">
        <v>40</v>
      </c>
      <c r="R79" s="80" t="s">
        <v>40</v>
      </c>
      <c r="S79" s="80" t="s">
        <v>40</v>
      </c>
      <c r="V79" s="80" t="s">
        <v>40</v>
      </c>
      <c r="W79" s="74" t="s">
        <v>40</v>
      </c>
      <c r="X79" s="74" t="s">
        <v>40</v>
      </c>
      <c r="Y79" s="72">
        <v>32538805</v>
      </c>
      <c r="Z79" s="74">
        <v>1607</v>
      </c>
      <c r="AA79" s="83">
        <v>45012</v>
      </c>
    </row>
    <row r="80" spans="1:27" x14ac:dyDescent="0.3">
      <c r="A80" s="78" t="s">
        <v>227</v>
      </c>
      <c r="B80" s="72" t="s">
        <v>602</v>
      </c>
      <c r="C80" s="73" t="s">
        <v>444</v>
      </c>
      <c r="D80" s="73" t="s">
        <v>33</v>
      </c>
      <c r="E80" s="73">
        <v>1</v>
      </c>
      <c r="F80" s="78" t="s">
        <v>621</v>
      </c>
      <c r="G80" s="72">
        <v>272300274</v>
      </c>
      <c r="H80" s="72">
        <v>272300068</v>
      </c>
      <c r="I80" s="72" t="s">
        <v>40</v>
      </c>
      <c r="J80" s="72" t="s">
        <v>40</v>
      </c>
      <c r="L80" s="74">
        <v>74</v>
      </c>
      <c r="M80" s="74" t="s">
        <v>40</v>
      </c>
      <c r="N80" s="74">
        <v>460</v>
      </c>
      <c r="O80" s="74">
        <v>298</v>
      </c>
      <c r="P80" s="74">
        <v>120</v>
      </c>
      <c r="Q80" s="74" t="s">
        <v>40</v>
      </c>
      <c r="R80" s="80" t="s">
        <v>40</v>
      </c>
      <c r="S80" s="80" t="s">
        <v>40</v>
      </c>
      <c r="V80" s="80" t="s">
        <v>40</v>
      </c>
      <c r="W80" s="74" t="s">
        <v>40</v>
      </c>
      <c r="X80" s="74">
        <v>952</v>
      </c>
      <c r="Y80" s="72">
        <v>32539132</v>
      </c>
      <c r="Z80" s="74">
        <v>1904</v>
      </c>
      <c r="AA80" s="83">
        <v>45013</v>
      </c>
    </row>
    <row r="81" spans="1:27" x14ac:dyDescent="0.3">
      <c r="A81" s="78" t="s">
        <v>629</v>
      </c>
      <c r="B81" s="72" t="s">
        <v>630</v>
      </c>
      <c r="C81" s="73" t="s">
        <v>32</v>
      </c>
      <c r="D81" s="73" t="s">
        <v>244</v>
      </c>
      <c r="E81" s="73">
        <v>2</v>
      </c>
      <c r="F81" s="78" t="s">
        <v>631</v>
      </c>
      <c r="G81" s="72" t="s">
        <v>632</v>
      </c>
      <c r="H81" s="72" t="s">
        <v>633</v>
      </c>
      <c r="I81" s="72" t="s">
        <v>40</v>
      </c>
      <c r="J81" s="72" t="s">
        <v>40</v>
      </c>
      <c r="L81" s="74">
        <v>101</v>
      </c>
      <c r="M81" s="74" t="s">
        <v>40</v>
      </c>
      <c r="N81" s="74">
        <v>809</v>
      </c>
      <c r="O81" s="74">
        <v>716</v>
      </c>
      <c r="P81" s="74">
        <v>276</v>
      </c>
      <c r="Q81" s="74" t="s">
        <v>40</v>
      </c>
      <c r="R81" s="80" t="s">
        <v>40</v>
      </c>
      <c r="S81" s="80" t="s">
        <v>40</v>
      </c>
      <c r="V81" s="80" t="s">
        <v>40</v>
      </c>
      <c r="W81" s="74" t="s">
        <v>40</v>
      </c>
      <c r="X81" s="74" t="s">
        <v>40</v>
      </c>
      <c r="Y81" s="72">
        <v>32538793</v>
      </c>
      <c r="Z81" s="74">
        <f>L81+N81+O81+P81</f>
        <v>1902</v>
      </c>
      <c r="AA81" s="83">
        <v>45012</v>
      </c>
    </row>
    <row r="82" spans="1:27" ht="43.2" x14ac:dyDescent="0.3">
      <c r="A82" s="78" t="s">
        <v>230</v>
      </c>
      <c r="B82" s="79" t="s">
        <v>178</v>
      </c>
      <c r="C82" s="73" t="s">
        <v>604</v>
      </c>
      <c r="D82" s="73" t="s">
        <v>244</v>
      </c>
      <c r="E82" s="73">
        <v>2</v>
      </c>
      <c r="F82" s="78" t="s">
        <v>622</v>
      </c>
      <c r="G82" s="72">
        <v>272300275</v>
      </c>
      <c r="H82" s="72">
        <v>272300069</v>
      </c>
      <c r="I82" s="72" t="s">
        <v>40</v>
      </c>
      <c r="J82" s="72" t="s">
        <v>40</v>
      </c>
      <c r="L82" s="74">
        <f>43*8</f>
        <v>344</v>
      </c>
      <c r="M82" s="74" t="s">
        <v>40</v>
      </c>
      <c r="N82" s="74">
        <f>302*8</f>
        <v>2416</v>
      </c>
      <c r="O82" s="74">
        <f>276*8</f>
        <v>2208</v>
      </c>
      <c r="P82" s="74">
        <f>130*8</f>
        <v>1040</v>
      </c>
      <c r="Q82" s="74" t="s">
        <v>40</v>
      </c>
      <c r="R82" s="80" t="s">
        <v>40</v>
      </c>
      <c r="S82" s="80" t="s">
        <v>40</v>
      </c>
      <c r="V82" s="80" t="s">
        <v>40</v>
      </c>
      <c r="W82" s="74" t="s">
        <v>40</v>
      </c>
      <c r="X82" s="74" t="s">
        <v>40</v>
      </c>
      <c r="Y82" s="72">
        <v>32538874</v>
      </c>
      <c r="Z82" s="74">
        <f>N82+O82+P82+L82</f>
        <v>6008</v>
      </c>
      <c r="AA82" s="83">
        <v>45012</v>
      </c>
    </row>
    <row r="83" spans="1:27" ht="43.2" x14ac:dyDescent="0.3">
      <c r="A83" s="78" t="s">
        <v>231</v>
      </c>
      <c r="B83" s="79" t="s">
        <v>605</v>
      </c>
      <c r="C83" s="73" t="s">
        <v>606</v>
      </c>
      <c r="D83" s="73" t="s">
        <v>244</v>
      </c>
      <c r="E83" s="73">
        <v>3</v>
      </c>
      <c r="F83" s="78" t="s">
        <v>623</v>
      </c>
      <c r="G83" s="72">
        <v>2723000276</v>
      </c>
      <c r="H83" s="72">
        <v>272300070</v>
      </c>
      <c r="I83" s="72" t="s">
        <v>40</v>
      </c>
      <c r="J83" s="72" t="s">
        <v>40</v>
      </c>
      <c r="L83" s="74">
        <v>240</v>
      </c>
      <c r="M83" s="74">
        <v>540</v>
      </c>
      <c r="N83" s="74">
        <v>7446</v>
      </c>
      <c r="O83" s="74">
        <v>2205</v>
      </c>
      <c r="P83" s="74">
        <v>928</v>
      </c>
      <c r="Q83" s="74">
        <v>920</v>
      </c>
      <c r="R83" s="80" t="s">
        <v>40</v>
      </c>
      <c r="S83" s="80" t="s">
        <v>40</v>
      </c>
      <c r="V83" s="80" t="s">
        <v>40</v>
      </c>
      <c r="W83" s="74" t="s">
        <v>40</v>
      </c>
      <c r="X83" s="74" t="s">
        <v>40</v>
      </c>
      <c r="Y83" s="72">
        <v>32539130</v>
      </c>
      <c r="Z83" s="74">
        <f>Q83+P83+O83+N83+M83+L83</f>
        <v>12279</v>
      </c>
      <c r="AA83" s="83">
        <v>45013</v>
      </c>
    </row>
    <row r="84" spans="1:27" ht="28.8" x14ac:dyDescent="0.3">
      <c r="A84" s="78" t="s">
        <v>232</v>
      </c>
      <c r="B84" s="72" t="s">
        <v>609</v>
      </c>
      <c r="C84" s="73" t="s">
        <v>610</v>
      </c>
      <c r="D84" s="73" t="s">
        <v>244</v>
      </c>
      <c r="E84" s="73">
        <v>2</v>
      </c>
      <c r="F84" s="78" t="s">
        <v>624</v>
      </c>
      <c r="G84" s="72">
        <v>272300280</v>
      </c>
      <c r="H84" s="72">
        <v>272300071</v>
      </c>
      <c r="I84" s="72">
        <v>272300016</v>
      </c>
      <c r="J84" s="72" t="s">
        <v>40</v>
      </c>
      <c r="L84" s="74">
        <v>312</v>
      </c>
      <c r="M84" s="74">
        <v>840</v>
      </c>
      <c r="N84" s="74">
        <v>7827</v>
      </c>
      <c r="O84" s="74">
        <v>3296</v>
      </c>
      <c r="P84" s="74">
        <v>2072</v>
      </c>
      <c r="Q84" s="74">
        <v>2835</v>
      </c>
      <c r="R84" s="80" t="s">
        <v>40</v>
      </c>
      <c r="S84" s="80" t="s">
        <v>40</v>
      </c>
      <c r="V84" s="80" t="s">
        <v>40</v>
      </c>
      <c r="W84" s="74">
        <v>1035</v>
      </c>
      <c r="X84" s="74" t="s">
        <v>40</v>
      </c>
      <c r="Y84" s="72">
        <v>32539278</v>
      </c>
      <c r="Z84" s="74">
        <f>W84+Q84+P84+O84+N84+M84+L84</f>
        <v>18217</v>
      </c>
      <c r="AA84" s="83">
        <v>45013</v>
      </c>
    </row>
    <row r="85" spans="1:27" x14ac:dyDescent="0.3">
      <c r="A85" s="78" t="s">
        <v>233</v>
      </c>
      <c r="B85" s="72" t="s">
        <v>634</v>
      </c>
      <c r="C85" s="73" t="s">
        <v>377</v>
      </c>
      <c r="D85" s="73" t="s">
        <v>244</v>
      </c>
      <c r="E85" s="73">
        <v>1</v>
      </c>
      <c r="F85" s="78" t="s">
        <v>635</v>
      </c>
      <c r="G85" s="72">
        <v>272300294</v>
      </c>
      <c r="H85" s="72">
        <v>272300072</v>
      </c>
      <c r="I85" s="72" t="s">
        <v>40</v>
      </c>
      <c r="J85" s="72" t="s">
        <v>40</v>
      </c>
      <c r="L85" s="74">
        <v>101</v>
      </c>
      <c r="M85" s="74" t="s">
        <v>40</v>
      </c>
      <c r="N85" s="74">
        <v>234</v>
      </c>
      <c r="O85" s="74">
        <v>453</v>
      </c>
      <c r="P85" s="74">
        <v>230</v>
      </c>
      <c r="Q85" s="74" t="s">
        <v>40</v>
      </c>
      <c r="R85" s="80" t="s">
        <v>40</v>
      </c>
      <c r="S85" s="80" t="s">
        <v>40</v>
      </c>
      <c r="V85" s="80" t="s">
        <v>40</v>
      </c>
      <c r="W85" s="74" t="s">
        <v>40</v>
      </c>
      <c r="X85" s="74" t="s">
        <v>40</v>
      </c>
      <c r="Y85" s="72">
        <v>32540327</v>
      </c>
      <c r="Z85" s="74">
        <f>P85+O85+N85+L85</f>
        <v>1018</v>
      </c>
      <c r="AA85" s="83">
        <v>45019</v>
      </c>
    </row>
    <row r="86" spans="1:27" ht="28.8" x14ac:dyDescent="0.3">
      <c r="A86" s="78" t="s">
        <v>234</v>
      </c>
      <c r="B86" s="72" t="s">
        <v>648</v>
      </c>
      <c r="C86" s="73" t="s">
        <v>649</v>
      </c>
      <c r="D86" s="73" t="s">
        <v>244</v>
      </c>
      <c r="E86" s="73">
        <v>1</v>
      </c>
      <c r="F86" s="78" t="s">
        <v>637</v>
      </c>
      <c r="G86" s="72">
        <v>2723000295</v>
      </c>
      <c r="H86" s="72">
        <v>272300073</v>
      </c>
      <c r="I86" s="72" t="s">
        <v>40</v>
      </c>
      <c r="J86" s="72" t="s">
        <v>40</v>
      </c>
      <c r="L86" s="74">
        <v>120</v>
      </c>
      <c r="M86" s="74" t="s">
        <v>40</v>
      </c>
      <c r="N86" s="74">
        <v>1663</v>
      </c>
      <c r="O86" s="74">
        <v>616</v>
      </c>
      <c r="P86" s="74">
        <v>276</v>
      </c>
      <c r="Q86" s="74" t="s">
        <v>40</v>
      </c>
      <c r="R86" s="80" t="s">
        <v>40</v>
      </c>
      <c r="S86" s="80" t="s">
        <v>40</v>
      </c>
      <c r="V86" s="80" t="s">
        <v>40</v>
      </c>
      <c r="W86" s="74" t="s">
        <v>40</v>
      </c>
      <c r="X86" s="74" t="s">
        <v>40</v>
      </c>
      <c r="Y86" s="72">
        <v>32540224</v>
      </c>
      <c r="Z86" s="74">
        <f>P86+O86+N86+L86</f>
        <v>2675</v>
      </c>
      <c r="AA86" s="83">
        <v>45019</v>
      </c>
    </row>
    <row r="87" spans="1:27" ht="28.8" x14ac:dyDescent="0.3">
      <c r="A87" s="78" t="s">
        <v>235</v>
      </c>
      <c r="B87" s="79" t="s">
        <v>650</v>
      </c>
      <c r="C87" s="73" t="s">
        <v>586</v>
      </c>
      <c r="D87" s="73" t="s">
        <v>651</v>
      </c>
      <c r="E87" s="73">
        <v>2</v>
      </c>
      <c r="F87" s="78" t="s">
        <v>638</v>
      </c>
      <c r="G87" s="72">
        <v>2723000296</v>
      </c>
      <c r="H87" s="72">
        <v>272300074</v>
      </c>
      <c r="I87" s="72" t="s">
        <v>40</v>
      </c>
      <c r="J87" s="72" t="s">
        <v>40</v>
      </c>
      <c r="L87" s="74" t="s">
        <v>40</v>
      </c>
      <c r="M87" s="74" t="s">
        <v>40</v>
      </c>
      <c r="N87" s="74" t="s">
        <v>40</v>
      </c>
      <c r="O87" s="74" t="s">
        <v>40</v>
      </c>
      <c r="P87" s="74" t="s">
        <v>40</v>
      </c>
      <c r="Q87" s="74" t="s">
        <v>40</v>
      </c>
      <c r="R87" s="80" t="s">
        <v>40</v>
      </c>
      <c r="S87" s="80" t="s">
        <v>40</v>
      </c>
      <c r="V87" s="80" t="s">
        <v>40</v>
      </c>
      <c r="W87" s="74" t="s">
        <v>40</v>
      </c>
      <c r="X87" s="74" t="s">
        <v>40</v>
      </c>
      <c r="Y87" s="72" t="s">
        <v>40</v>
      </c>
      <c r="Z87" s="74" t="s">
        <v>40</v>
      </c>
      <c r="AA87" s="83">
        <v>45020</v>
      </c>
    </row>
    <row r="88" spans="1:27" x14ac:dyDescent="0.3">
      <c r="A88" s="78" t="s">
        <v>236</v>
      </c>
      <c r="B88" s="72" t="s">
        <v>658</v>
      </c>
      <c r="C88" s="73" t="s">
        <v>259</v>
      </c>
      <c r="D88" s="73" t="s">
        <v>244</v>
      </c>
      <c r="E88" s="73">
        <v>2</v>
      </c>
      <c r="F88" s="78" t="s">
        <v>639</v>
      </c>
      <c r="G88" s="72">
        <v>272300297</v>
      </c>
      <c r="H88" s="72">
        <v>272300075</v>
      </c>
      <c r="I88" s="72" t="s">
        <v>40</v>
      </c>
      <c r="J88" s="72" t="s">
        <v>40</v>
      </c>
      <c r="L88" s="74">
        <v>101</v>
      </c>
      <c r="M88" s="74" t="s">
        <v>40</v>
      </c>
      <c r="N88" s="74">
        <v>999</v>
      </c>
      <c r="O88" s="74">
        <v>701</v>
      </c>
      <c r="P88" s="74">
        <v>303</v>
      </c>
      <c r="Q88" s="74" t="s">
        <v>40</v>
      </c>
      <c r="R88" s="80" t="s">
        <v>40</v>
      </c>
      <c r="S88" s="80" t="s">
        <v>40</v>
      </c>
      <c r="V88" s="80" t="s">
        <v>40</v>
      </c>
      <c r="W88" s="74" t="s">
        <v>40</v>
      </c>
      <c r="X88" s="74" t="s">
        <v>40</v>
      </c>
      <c r="Y88" s="72">
        <v>32540627</v>
      </c>
      <c r="Z88" s="74">
        <v>2104</v>
      </c>
      <c r="AA88" s="83">
        <v>45021</v>
      </c>
    </row>
    <row r="89" spans="1:27" ht="28.8" x14ac:dyDescent="0.3">
      <c r="A89" s="78" t="s">
        <v>237</v>
      </c>
      <c r="B89" s="79" t="s">
        <v>666</v>
      </c>
      <c r="C89" s="73" t="s">
        <v>665</v>
      </c>
      <c r="D89" s="73" t="s">
        <v>244</v>
      </c>
      <c r="E89" s="73">
        <v>2</v>
      </c>
      <c r="F89" s="78" t="s">
        <v>640</v>
      </c>
      <c r="G89" s="72">
        <v>272300298</v>
      </c>
      <c r="H89" s="72">
        <v>272300076</v>
      </c>
      <c r="I89" s="72" t="s">
        <v>40</v>
      </c>
      <c r="J89" s="72" t="s">
        <v>40</v>
      </c>
      <c r="L89" s="74">
        <v>82</v>
      </c>
      <c r="M89" s="74" t="s">
        <v>40</v>
      </c>
      <c r="N89" s="74">
        <v>720</v>
      </c>
      <c r="O89" s="74">
        <v>788</v>
      </c>
      <c r="P89" s="74">
        <v>120</v>
      </c>
      <c r="Q89" s="74" t="s">
        <v>40</v>
      </c>
      <c r="R89" s="80" t="s">
        <v>40</v>
      </c>
      <c r="S89" s="80" t="s">
        <v>40</v>
      </c>
      <c r="V89" s="80" t="s">
        <v>40</v>
      </c>
      <c r="W89" s="74" t="s">
        <v>40</v>
      </c>
      <c r="X89" s="74" t="s">
        <v>40</v>
      </c>
      <c r="Y89" s="79" t="s">
        <v>659</v>
      </c>
      <c r="Z89" s="74">
        <v>1710</v>
      </c>
      <c r="AA89" s="83">
        <v>45021</v>
      </c>
    </row>
    <row r="90" spans="1:27" ht="28.8" x14ac:dyDescent="0.3">
      <c r="A90" s="78" t="s">
        <v>238</v>
      </c>
      <c r="B90" s="79" t="s">
        <v>663</v>
      </c>
      <c r="C90" s="73" t="s">
        <v>664</v>
      </c>
      <c r="D90" s="73" t="s">
        <v>244</v>
      </c>
      <c r="E90" s="73">
        <v>2</v>
      </c>
      <c r="F90" s="78" t="s">
        <v>641</v>
      </c>
      <c r="G90" s="72">
        <v>272300299</v>
      </c>
      <c r="H90" s="72">
        <v>272300077</v>
      </c>
      <c r="I90" s="72" t="s">
        <v>40</v>
      </c>
      <c r="J90" s="72" t="s">
        <v>40</v>
      </c>
      <c r="L90" s="74">
        <v>110</v>
      </c>
      <c r="M90" s="74" t="s">
        <v>40</v>
      </c>
      <c r="N90" s="74">
        <v>1025</v>
      </c>
      <c r="O90" s="74">
        <v>905</v>
      </c>
      <c r="P90" s="74">
        <v>127</v>
      </c>
      <c r="Q90" s="74" t="s">
        <v>40</v>
      </c>
      <c r="R90" s="80" t="s">
        <v>40</v>
      </c>
      <c r="S90" s="80" t="s">
        <v>40</v>
      </c>
      <c r="V90" s="80" t="s">
        <v>40</v>
      </c>
      <c r="W90" s="74" t="s">
        <v>40</v>
      </c>
      <c r="X90" s="74" t="s">
        <v>40</v>
      </c>
      <c r="Y90" s="79" t="s">
        <v>661</v>
      </c>
      <c r="Z90" s="74">
        <v>2167</v>
      </c>
      <c r="AA90" s="83">
        <v>45021</v>
      </c>
    </row>
    <row r="91" spans="1:27" ht="28.8" x14ac:dyDescent="0.3">
      <c r="A91" s="78" t="s">
        <v>461</v>
      </c>
      <c r="B91" s="79" t="s">
        <v>660</v>
      </c>
      <c r="C91" s="73" t="s">
        <v>662</v>
      </c>
      <c r="D91" s="73" t="s">
        <v>244</v>
      </c>
      <c r="E91" s="73">
        <v>2</v>
      </c>
      <c r="F91" s="78" t="s">
        <v>642</v>
      </c>
      <c r="G91" s="72">
        <v>272300300</v>
      </c>
      <c r="H91" s="72">
        <v>272300078</v>
      </c>
      <c r="I91" s="72" t="s">
        <v>40</v>
      </c>
      <c r="J91" s="72" t="s">
        <v>40</v>
      </c>
      <c r="L91" s="74">
        <v>82</v>
      </c>
      <c r="M91" s="74" t="s">
        <v>40</v>
      </c>
      <c r="N91" s="74">
        <v>560</v>
      </c>
      <c r="O91" s="74">
        <v>710</v>
      </c>
      <c r="P91" s="74">
        <v>100</v>
      </c>
      <c r="Q91" s="74" t="s">
        <v>40</v>
      </c>
      <c r="R91" s="80" t="s">
        <v>40</v>
      </c>
      <c r="S91" s="80" t="s">
        <v>40</v>
      </c>
      <c r="V91" s="80" t="s">
        <v>40</v>
      </c>
      <c r="W91" s="74" t="s">
        <v>40</v>
      </c>
      <c r="X91" s="74" t="s">
        <v>40</v>
      </c>
      <c r="Y91" s="79" t="s">
        <v>667</v>
      </c>
      <c r="Z91" s="74">
        <v>1452</v>
      </c>
      <c r="AA91" s="83">
        <v>45021</v>
      </c>
    </row>
    <row r="92" spans="1:27" ht="28.8" x14ac:dyDescent="0.3">
      <c r="A92" s="78" t="s">
        <v>462</v>
      </c>
      <c r="B92" s="79" t="s">
        <v>669</v>
      </c>
      <c r="C92" s="73" t="s">
        <v>668</v>
      </c>
      <c r="D92" s="73" t="s">
        <v>244</v>
      </c>
      <c r="E92" s="73">
        <v>2</v>
      </c>
      <c r="F92" s="78" t="s">
        <v>643</v>
      </c>
      <c r="G92" s="72">
        <v>272300301</v>
      </c>
      <c r="H92" s="72">
        <v>272300079</v>
      </c>
      <c r="I92" s="72" t="s">
        <v>40</v>
      </c>
      <c r="J92" s="72" t="s">
        <v>40</v>
      </c>
      <c r="L92" s="74">
        <v>82</v>
      </c>
      <c r="M92" s="74" t="s">
        <v>40</v>
      </c>
      <c r="N92" s="74">
        <v>432</v>
      </c>
      <c r="O92" s="74">
        <v>680</v>
      </c>
      <c r="P92" s="74">
        <v>100</v>
      </c>
      <c r="Q92" s="74" t="s">
        <v>40</v>
      </c>
      <c r="R92" s="80" t="s">
        <v>40</v>
      </c>
      <c r="S92" s="80" t="s">
        <v>40</v>
      </c>
      <c r="V92" s="80" t="s">
        <v>40</v>
      </c>
      <c r="W92" s="74" t="s">
        <v>40</v>
      </c>
      <c r="X92" s="74" t="s">
        <v>40</v>
      </c>
      <c r="Y92" s="79" t="s">
        <v>670</v>
      </c>
      <c r="Z92" s="74">
        <v>1294</v>
      </c>
      <c r="AA92" s="83">
        <v>45021</v>
      </c>
    </row>
    <row r="93" spans="1:27" ht="28.8" x14ac:dyDescent="0.3">
      <c r="A93" s="78" t="s">
        <v>291</v>
      </c>
      <c r="B93" s="79" t="s">
        <v>671</v>
      </c>
      <c r="C93" s="73" t="s">
        <v>672</v>
      </c>
      <c r="D93" s="73" t="s">
        <v>244</v>
      </c>
      <c r="E93" s="73">
        <v>2</v>
      </c>
      <c r="F93" s="78" t="s">
        <v>644</v>
      </c>
      <c r="G93" s="72">
        <v>272300302</v>
      </c>
      <c r="H93" s="72">
        <v>272300080</v>
      </c>
      <c r="I93" s="72" t="s">
        <v>40</v>
      </c>
      <c r="J93" s="72" t="s">
        <v>40</v>
      </c>
      <c r="L93" s="74">
        <v>86</v>
      </c>
      <c r="M93" s="74" t="s">
        <v>40</v>
      </c>
      <c r="N93" s="74">
        <v>874</v>
      </c>
      <c r="O93" s="74">
        <v>730</v>
      </c>
      <c r="P93" s="74">
        <v>130</v>
      </c>
      <c r="Q93" s="74" t="s">
        <v>40</v>
      </c>
      <c r="R93" s="80" t="s">
        <v>40</v>
      </c>
      <c r="S93" s="80" t="s">
        <v>40</v>
      </c>
      <c r="V93" s="80" t="s">
        <v>40</v>
      </c>
      <c r="W93" s="74" t="s">
        <v>40</v>
      </c>
      <c r="X93" s="74" t="s">
        <v>40</v>
      </c>
      <c r="Y93" s="72">
        <v>32538551</v>
      </c>
      <c r="Z93" s="74">
        <v>1820</v>
      </c>
      <c r="AA93" s="83">
        <v>45021</v>
      </c>
    </row>
    <row r="94" spans="1:27" x14ac:dyDescent="0.3">
      <c r="A94" s="78" t="s">
        <v>282</v>
      </c>
      <c r="B94" s="72" t="s">
        <v>676</v>
      </c>
      <c r="C94" s="73" t="s">
        <v>259</v>
      </c>
      <c r="D94" s="73" t="s">
        <v>297</v>
      </c>
      <c r="E94" s="73">
        <v>1</v>
      </c>
      <c r="F94" s="78" t="s">
        <v>645</v>
      </c>
      <c r="G94" s="72">
        <v>272300307</v>
      </c>
      <c r="H94" s="72">
        <v>272300081</v>
      </c>
      <c r="I94" s="72">
        <v>272300017</v>
      </c>
      <c r="J94" s="72" t="s">
        <v>40</v>
      </c>
      <c r="L94" s="74">
        <v>566</v>
      </c>
      <c r="M94" s="74">
        <v>492</v>
      </c>
      <c r="N94" s="74">
        <v>9800</v>
      </c>
      <c r="O94" s="74">
        <v>941</v>
      </c>
      <c r="P94" s="74" t="s">
        <v>40</v>
      </c>
      <c r="Q94" s="74">
        <v>320</v>
      </c>
      <c r="R94" s="80" t="s">
        <v>40</v>
      </c>
      <c r="S94" s="80" t="s">
        <v>40</v>
      </c>
      <c r="V94" s="80" t="s">
        <v>40</v>
      </c>
      <c r="W94" s="74" t="s">
        <v>40</v>
      </c>
      <c r="X94" s="74" t="s">
        <v>40</v>
      </c>
      <c r="Y94" s="72">
        <v>32542011</v>
      </c>
      <c r="Z94" s="74">
        <f>Q94+O94+N94+M94+L94</f>
        <v>12119</v>
      </c>
      <c r="AA94" s="83">
        <v>45027</v>
      </c>
    </row>
    <row r="95" spans="1:27" x14ac:dyDescent="0.3">
      <c r="A95" s="78" t="s">
        <v>283</v>
      </c>
      <c r="B95" s="72" t="s">
        <v>677</v>
      </c>
      <c r="C95" s="73" t="s">
        <v>678</v>
      </c>
      <c r="D95" s="73" t="s">
        <v>244</v>
      </c>
      <c r="E95" s="73">
        <v>2</v>
      </c>
      <c r="F95" s="78" t="s">
        <v>646</v>
      </c>
      <c r="G95" s="72">
        <v>272300308</v>
      </c>
      <c r="H95" s="72">
        <v>272300082</v>
      </c>
      <c r="I95" s="72" t="s">
        <v>40</v>
      </c>
      <c r="J95" s="72" t="s">
        <v>40</v>
      </c>
      <c r="L95" s="74">
        <v>312</v>
      </c>
      <c r="M95" s="74" t="s">
        <v>40</v>
      </c>
      <c r="N95" s="74">
        <v>2104</v>
      </c>
      <c r="O95" s="74">
        <v>766</v>
      </c>
      <c r="P95" s="74">
        <v>412</v>
      </c>
      <c r="Q95" s="74" t="s">
        <v>40</v>
      </c>
      <c r="R95" s="80" t="s">
        <v>40</v>
      </c>
      <c r="S95" s="80" t="s">
        <v>40</v>
      </c>
      <c r="V95" s="80" t="s">
        <v>40</v>
      </c>
      <c r="W95" s="74" t="s">
        <v>40</v>
      </c>
      <c r="X95" s="74" t="s">
        <v>40</v>
      </c>
      <c r="Y95" s="72">
        <v>32541745</v>
      </c>
      <c r="Z95" s="74">
        <f>L95+N95+O95+P95</f>
        <v>3594</v>
      </c>
      <c r="AA95" s="83">
        <v>45028</v>
      </c>
    </row>
    <row r="96" spans="1:27" ht="28.8" x14ac:dyDescent="0.3">
      <c r="A96" s="78" t="s">
        <v>284</v>
      </c>
      <c r="B96" s="79" t="s">
        <v>681</v>
      </c>
      <c r="C96" s="73" t="s">
        <v>250</v>
      </c>
      <c r="D96" s="73" t="s">
        <v>472</v>
      </c>
      <c r="E96" s="73">
        <v>1</v>
      </c>
      <c r="F96" s="78" t="s">
        <v>647</v>
      </c>
      <c r="G96" s="72">
        <v>272300309</v>
      </c>
      <c r="H96" s="72">
        <v>272300083</v>
      </c>
      <c r="I96" s="72">
        <v>272300018</v>
      </c>
      <c r="J96" s="72">
        <v>272300002</v>
      </c>
      <c r="K96" s="72">
        <v>272300001</v>
      </c>
      <c r="L96" s="74">
        <v>512</v>
      </c>
      <c r="M96" s="74" t="s">
        <v>40</v>
      </c>
      <c r="N96" s="74">
        <v>5860</v>
      </c>
      <c r="O96" s="74">
        <v>1022</v>
      </c>
      <c r="P96" s="74">
        <v>268</v>
      </c>
      <c r="Q96" s="74">
        <v>675</v>
      </c>
      <c r="R96" s="80" t="s">
        <v>682</v>
      </c>
      <c r="S96" s="80" t="s">
        <v>40</v>
      </c>
      <c r="T96" s="74">
        <v>580</v>
      </c>
      <c r="U96" s="74"/>
      <c r="V96" s="80" t="s">
        <v>40</v>
      </c>
      <c r="W96" s="74" t="s">
        <v>40</v>
      </c>
      <c r="X96" s="74">
        <v>9477</v>
      </c>
      <c r="Y96" s="72">
        <v>32542233</v>
      </c>
      <c r="Z96" s="74">
        <f>X96+R96+Q96+P96+O96+N96+L96+T96</f>
        <v>18954</v>
      </c>
      <c r="AA96" s="83">
        <v>45030</v>
      </c>
    </row>
    <row r="97" spans="1:27" x14ac:dyDescent="0.3">
      <c r="A97" s="78" t="s">
        <v>285</v>
      </c>
      <c r="B97" s="72" t="s">
        <v>685</v>
      </c>
      <c r="C97" s="73" t="s">
        <v>173</v>
      </c>
      <c r="D97" s="73" t="s">
        <v>472</v>
      </c>
      <c r="E97" s="73">
        <v>1</v>
      </c>
      <c r="F97" s="78" t="s">
        <v>636</v>
      </c>
      <c r="G97" s="72">
        <v>272300310</v>
      </c>
      <c r="H97" s="72">
        <v>27230084</v>
      </c>
      <c r="I97" s="72">
        <v>272300019</v>
      </c>
      <c r="J97" s="72" t="s">
        <v>40</v>
      </c>
      <c r="K97" s="72" t="s">
        <v>40</v>
      </c>
      <c r="L97" s="74">
        <v>216</v>
      </c>
      <c r="M97" s="74" t="s">
        <v>40</v>
      </c>
      <c r="N97" s="74">
        <v>3096</v>
      </c>
      <c r="O97" s="74">
        <v>485</v>
      </c>
      <c r="P97" s="74">
        <v>280</v>
      </c>
      <c r="Q97" s="74" t="s">
        <v>40</v>
      </c>
      <c r="R97" s="80" t="s">
        <v>40</v>
      </c>
      <c r="S97" s="80" t="s">
        <v>40</v>
      </c>
      <c r="T97" s="80" t="s">
        <v>40</v>
      </c>
      <c r="V97" s="80" t="s">
        <v>40</v>
      </c>
      <c r="W97" s="74" t="s">
        <v>40</v>
      </c>
      <c r="X97" s="74" t="s">
        <v>40</v>
      </c>
      <c r="Y97" s="72">
        <v>32542237</v>
      </c>
      <c r="Z97" s="74">
        <f>P97+O97+N97+L97</f>
        <v>4077</v>
      </c>
      <c r="AA97" s="83">
        <v>45030</v>
      </c>
    </row>
    <row r="98" spans="1:27" x14ac:dyDescent="0.3">
      <c r="A98" s="78" t="s">
        <v>286</v>
      </c>
      <c r="B98" s="72" t="s">
        <v>686</v>
      </c>
      <c r="C98" s="73" t="s">
        <v>145</v>
      </c>
      <c r="D98" s="73" t="s">
        <v>244</v>
      </c>
      <c r="E98" s="73">
        <v>2</v>
      </c>
      <c r="F98" s="72">
        <v>230400088</v>
      </c>
      <c r="G98" s="72">
        <v>272300325</v>
      </c>
      <c r="H98" s="72">
        <v>272300085</v>
      </c>
      <c r="I98" s="72" t="s">
        <v>40</v>
      </c>
      <c r="J98" s="72" t="s">
        <v>40</v>
      </c>
      <c r="K98" s="72" t="s">
        <v>40</v>
      </c>
      <c r="L98" s="74">
        <v>212</v>
      </c>
      <c r="M98" s="74" t="s">
        <v>40</v>
      </c>
      <c r="N98" s="74">
        <v>2047</v>
      </c>
      <c r="O98" s="74">
        <v>638</v>
      </c>
      <c r="P98" s="74">
        <v>428</v>
      </c>
      <c r="Q98" s="74" t="s">
        <v>40</v>
      </c>
      <c r="R98" s="80" t="s">
        <v>40</v>
      </c>
      <c r="S98" s="80" t="s">
        <v>40</v>
      </c>
      <c r="T98" s="80" t="s">
        <v>40</v>
      </c>
      <c r="V98" s="80" t="s">
        <v>40</v>
      </c>
      <c r="W98" s="74" t="s">
        <v>40</v>
      </c>
      <c r="X98" s="74">
        <v>3325</v>
      </c>
      <c r="Y98" s="72">
        <v>32542804</v>
      </c>
      <c r="Z98" s="74">
        <f>X98+P98+O98+N98+L98</f>
        <v>6650</v>
      </c>
      <c r="AA98" s="83">
        <v>45033</v>
      </c>
    </row>
    <row r="99" spans="1:27" ht="28.8" x14ac:dyDescent="0.3">
      <c r="A99" s="78" t="s">
        <v>287</v>
      </c>
      <c r="B99" s="72" t="s">
        <v>687</v>
      </c>
      <c r="C99" s="73" t="s">
        <v>598</v>
      </c>
      <c r="D99" s="73" t="s">
        <v>688</v>
      </c>
      <c r="E99" s="73">
        <v>2</v>
      </c>
      <c r="F99" s="72">
        <v>230400089</v>
      </c>
      <c r="G99" s="72">
        <v>272300326</v>
      </c>
      <c r="H99" s="72">
        <v>272300086</v>
      </c>
      <c r="I99" s="72" t="s">
        <v>40</v>
      </c>
      <c r="J99" s="72" t="s">
        <v>40</v>
      </c>
      <c r="K99" s="72" t="s">
        <v>40</v>
      </c>
      <c r="L99" s="74">
        <v>93</v>
      </c>
      <c r="M99" s="74" t="s">
        <v>40</v>
      </c>
      <c r="N99" s="74">
        <v>1008</v>
      </c>
      <c r="O99" s="74">
        <v>771</v>
      </c>
      <c r="P99" s="74">
        <v>266</v>
      </c>
      <c r="Q99" s="74" t="s">
        <v>40</v>
      </c>
      <c r="R99" s="80" t="s">
        <v>40</v>
      </c>
      <c r="S99" s="80" t="s">
        <v>40</v>
      </c>
      <c r="T99" s="80" t="s">
        <v>40</v>
      </c>
      <c r="V99" s="80" t="s">
        <v>40</v>
      </c>
      <c r="W99" s="74" t="s">
        <v>40</v>
      </c>
      <c r="X99" s="74" t="s">
        <v>40</v>
      </c>
      <c r="Y99" s="79" t="s">
        <v>689</v>
      </c>
      <c r="Z99" s="74">
        <v>2158</v>
      </c>
      <c r="AA99" s="83">
        <v>45033</v>
      </c>
    </row>
    <row r="100" spans="1:27" ht="28.8" x14ac:dyDescent="0.3">
      <c r="A100" s="78" t="s">
        <v>288</v>
      </c>
      <c r="B100" s="72" t="s">
        <v>692</v>
      </c>
      <c r="C100" s="73" t="s">
        <v>693</v>
      </c>
      <c r="D100" s="73" t="s">
        <v>244</v>
      </c>
      <c r="E100" s="73">
        <v>4</v>
      </c>
      <c r="F100" s="72">
        <v>230400090</v>
      </c>
      <c r="G100" s="72">
        <v>272300334</v>
      </c>
      <c r="H100" s="72">
        <v>272300087</v>
      </c>
      <c r="I100" s="72">
        <v>272300020</v>
      </c>
      <c r="J100" s="72" t="s">
        <v>40</v>
      </c>
      <c r="K100" s="72" t="s">
        <v>40</v>
      </c>
      <c r="L100" s="74">
        <v>374</v>
      </c>
      <c r="M100" s="74">
        <v>879</v>
      </c>
      <c r="N100" s="74">
        <v>20812</v>
      </c>
      <c r="O100" s="74">
        <v>3163</v>
      </c>
      <c r="P100" s="74">
        <v>1506</v>
      </c>
      <c r="Q100" s="74">
        <v>4215</v>
      </c>
      <c r="R100" s="80" t="s">
        <v>40</v>
      </c>
      <c r="S100" s="80" t="s">
        <v>217</v>
      </c>
      <c r="T100" s="80" t="s">
        <v>40</v>
      </c>
      <c r="V100" s="80" t="s">
        <v>40</v>
      </c>
      <c r="W100" s="74">
        <v>1656</v>
      </c>
      <c r="X100" s="74" t="s">
        <v>40</v>
      </c>
      <c r="Y100" s="72">
        <v>32543562</v>
      </c>
      <c r="Z100" s="74">
        <f>W100+S100+Q100+P100+O100+N100+M100+L100</f>
        <v>37605</v>
      </c>
      <c r="AA100" s="83">
        <v>45035</v>
      </c>
    </row>
    <row r="101" spans="1:27" ht="28.8" x14ac:dyDescent="0.3">
      <c r="A101" s="78" t="s">
        <v>289</v>
      </c>
      <c r="B101" s="79" t="s">
        <v>694</v>
      </c>
      <c r="C101" s="73" t="s">
        <v>63</v>
      </c>
      <c r="D101" s="73" t="s">
        <v>651</v>
      </c>
      <c r="E101" s="73">
        <v>1</v>
      </c>
      <c r="F101" s="72">
        <v>230400091</v>
      </c>
      <c r="G101" s="72">
        <v>272300341</v>
      </c>
      <c r="H101" s="72">
        <v>272300088</v>
      </c>
      <c r="I101" s="72" t="s">
        <v>40</v>
      </c>
      <c r="J101" s="72" t="s">
        <v>40</v>
      </c>
      <c r="K101" s="72" t="s">
        <v>40</v>
      </c>
      <c r="L101" s="74" t="s">
        <v>40</v>
      </c>
      <c r="M101" s="74" t="s">
        <v>40</v>
      </c>
      <c r="N101" s="74" t="s">
        <v>40</v>
      </c>
      <c r="O101" s="74" t="s">
        <v>40</v>
      </c>
      <c r="P101" s="74" t="s">
        <v>40</v>
      </c>
      <c r="Q101" s="74" t="s">
        <v>40</v>
      </c>
      <c r="R101" s="80" t="s">
        <v>40</v>
      </c>
      <c r="S101" s="80" t="s">
        <v>40</v>
      </c>
      <c r="T101" s="80" t="s">
        <v>40</v>
      </c>
      <c r="V101" s="80" t="s">
        <v>40</v>
      </c>
      <c r="W101" s="74" t="s">
        <v>40</v>
      </c>
      <c r="X101" s="74" t="s">
        <v>40</v>
      </c>
      <c r="Y101" s="72" t="s">
        <v>228</v>
      </c>
      <c r="Z101" s="74" t="s">
        <v>229</v>
      </c>
      <c r="AA101" s="83">
        <v>45036</v>
      </c>
    </row>
    <row r="102" spans="1:27" x14ac:dyDescent="0.3">
      <c r="A102" s="78" t="s">
        <v>290</v>
      </c>
      <c r="B102" s="72" t="s">
        <v>695</v>
      </c>
      <c r="C102" s="73" t="s">
        <v>598</v>
      </c>
      <c r="D102" s="73" t="s">
        <v>472</v>
      </c>
      <c r="E102" s="73">
        <v>2</v>
      </c>
      <c r="F102" s="72">
        <v>230400092</v>
      </c>
      <c r="G102" s="72">
        <v>272300342</v>
      </c>
      <c r="H102" s="72">
        <v>272300089</v>
      </c>
      <c r="I102" s="72" t="s">
        <v>40</v>
      </c>
      <c r="J102" s="72" t="s">
        <v>40</v>
      </c>
      <c r="K102" s="72" t="s">
        <v>40</v>
      </c>
      <c r="L102" s="74">
        <v>93</v>
      </c>
      <c r="M102" s="74" t="s">
        <v>40</v>
      </c>
      <c r="N102" s="74">
        <v>2681</v>
      </c>
      <c r="O102" s="74">
        <v>640</v>
      </c>
      <c r="P102" s="74">
        <v>306</v>
      </c>
      <c r="Q102" s="74" t="s">
        <v>40</v>
      </c>
      <c r="R102" s="80" t="s">
        <v>40</v>
      </c>
      <c r="S102" s="80" t="s">
        <v>40</v>
      </c>
      <c r="T102" s="80" t="s">
        <v>40</v>
      </c>
      <c r="V102" s="80" t="s">
        <v>40</v>
      </c>
      <c r="W102" s="74" t="s">
        <v>40</v>
      </c>
      <c r="X102" s="74" t="s">
        <v>40</v>
      </c>
      <c r="Y102" s="72">
        <v>32543621</v>
      </c>
      <c r="Z102" s="74">
        <f>P102+O102+N102+L102</f>
        <v>3720</v>
      </c>
      <c r="AA102" s="83">
        <v>45036</v>
      </c>
    </row>
    <row r="103" spans="1:27" x14ac:dyDescent="0.3">
      <c r="A103" s="78" t="s">
        <v>292</v>
      </c>
      <c r="B103" s="72" t="s">
        <v>696</v>
      </c>
      <c r="C103" s="73" t="s">
        <v>63</v>
      </c>
      <c r="D103" s="73" t="s">
        <v>244</v>
      </c>
      <c r="E103" s="73">
        <v>1</v>
      </c>
      <c r="F103" s="72">
        <v>230400093</v>
      </c>
      <c r="G103" s="72">
        <v>272300343</v>
      </c>
      <c r="H103" s="72">
        <v>272300090</v>
      </c>
      <c r="I103" s="72" t="s">
        <v>40</v>
      </c>
      <c r="J103" s="72" t="s">
        <v>40</v>
      </c>
      <c r="K103" s="72" t="s">
        <v>40</v>
      </c>
      <c r="L103" s="74">
        <v>88</v>
      </c>
      <c r="M103" s="74" t="s">
        <v>40</v>
      </c>
      <c r="N103" s="74">
        <v>264</v>
      </c>
      <c r="O103" s="74">
        <v>387</v>
      </c>
      <c r="P103" s="74">
        <v>160</v>
      </c>
      <c r="Q103" s="74" t="s">
        <v>40</v>
      </c>
      <c r="R103" s="80" t="s">
        <v>40</v>
      </c>
      <c r="S103" s="80" t="s">
        <v>40</v>
      </c>
      <c r="T103" s="80" t="s">
        <v>40</v>
      </c>
      <c r="V103" s="80" t="s">
        <v>40</v>
      </c>
      <c r="W103" s="74" t="s">
        <v>40</v>
      </c>
      <c r="X103" s="74" t="s">
        <v>40</v>
      </c>
      <c r="Y103" s="72">
        <v>3243769</v>
      </c>
      <c r="Z103" s="74">
        <f>P103+O103+N103+L103</f>
        <v>899</v>
      </c>
      <c r="AA103" s="83">
        <v>45036</v>
      </c>
    </row>
    <row r="104" spans="1:27" ht="28.8" x14ac:dyDescent="0.3">
      <c r="A104" s="78" t="s">
        <v>303</v>
      </c>
      <c r="B104" s="72" t="s">
        <v>701</v>
      </c>
      <c r="C104" s="73" t="s">
        <v>702</v>
      </c>
      <c r="D104" s="73" t="s">
        <v>244</v>
      </c>
      <c r="E104" s="73">
        <v>1</v>
      </c>
      <c r="F104" s="72">
        <v>230400094</v>
      </c>
      <c r="G104" s="72">
        <v>272300353</v>
      </c>
      <c r="H104" s="72">
        <v>272300091</v>
      </c>
      <c r="I104" s="72" t="s">
        <v>40</v>
      </c>
      <c r="J104" s="72" t="s">
        <v>40</v>
      </c>
      <c r="K104" s="72" t="s">
        <v>40</v>
      </c>
      <c r="L104" s="74">
        <v>310</v>
      </c>
      <c r="M104" s="74" t="s">
        <v>40</v>
      </c>
      <c r="N104" s="74">
        <v>5405</v>
      </c>
      <c r="O104" s="74">
        <v>2052</v>
      </c>
      <c r="P104" s="74">
        <v>536</v>
      </c>
      <c r="Q104" s="74">
        <v>420</v>
      </c>
      <c r="R104" s="80" t="s">
        <v>40</v>
      </c>
      <c r="S104" s="80" t="s">
        <v>40</v>
      </c>
      <c r="T104" s="80" t="s">
        <v>40</v>
      </c>
      <c r="V104" s="80" t="s">
        <v>40</v>
      </c>
      <c r="W104" s="74" t="s">
        <v>40</v>
      </c>
      <c r="X104" s="74" t="s">
        <v>40</v>
      </c>
      <c r="Y104" s="72">
        <v>32544491</v>
      </c>
      <c r="Z104" s="74">
        <v>8723</v>
      </c>
      <c r="AA104" s="83">
        <v>45042</v>
      </c>
    </row>
    <row r="105" spans="1:27" ht="28.8" x14ac:dyDescent="0.3">
      <c r="A105" s="78" t="s">
        <v>304</v>
      </c>
      <c r="B105" s="72" t="s">
        <v>703</v>
      </c>
      <c r="C105" s="73" t="s">
        <v>704</v>
      </c>
      <c r="D105" s="73" t="s">
        <v>244</v>
      </c>
      <c r="E105" s="73">
        <v>2</v>
      </c>
      <c r="F105" s="72">
        <v>230400095</v>
      </c>
      <c r="G105" s="72">
        <v>272300354</v>
      </c>
      <c r="H105" s="72">
        <v>272300092</v>
      </c>
      <c r="I105" s="72" t="s">
        <v>40</v>
      </c>
      <c r="J105" s="72" t="s">
        <v>40</v>
      </c>
      <c r="K105" s="72" t="s">
        <v>40</v>
      </c>
      <c r="L105" s="74">
        <v>122</v>
      </c>
      <c r="M105" s="74" t="s">
        <v>40</v>
      </c>
      <c r="N105" s="74">
        <v>784</v>
      </c>
      <c r="O105" s="74">
        <v>740</v>
      </c>
      <c r="P105" s="74">
        <v>276</v>
      </c>
      <c r="Q105" s="74" t="s">
        <v>40</v>
      </c>
      <c r="R105" s="80" t="s">
        <v>40</v>
      </c>
      <c r="S105" s="80" t="s">
        <v>40</v>
      </c>
      <c r="T105" s="80" t="s">
        <v>40</v>
      </c>
      <c r="V105" s="80" t="s">
        <v>40</v>
      </c>
      <c r="W105" s="74" t="s">
        <v>40</v>
      </c>
      <c r="X105" s="74" t="s">
        <v>40</v>
      </c>
      <c r="Y105" s="79" t="s">
        <v>705</v>
      </c>
      <c r="Z105" s="74">
        <f>P105+O105+N105+L105</f>
        <v>1922</v>
      </c>
      <c r="AA105" s="83">
        <v>45042</v>
      </c>
    </row>
    <row r="106" spans="1:27" x14ac:dyDescent="0.3">
      <c r="A106" s="78" t="s">
        <v>305</v>
      </c>
      <c r="B106" s="72" t="s">
        <v>760</v>
      </c>
      <c r="C106" s="73" t="s">
        <v>106</v>
      </c>
      <c r="D106" s="73" t="s">
        <v>244</v>
      </c>
      <c r="E106" s="73">
        <v>1</v>
      </c>
      <c r="F106" s="72">
        <v>23040096</v>
      </c>
      <c r="G106" s="72">
        <v>272300364</v>
      </c>
      <c r="H106" s="72">
        <v>27230093</v>
      </c>
      <c r="I106" s="72" t="s">
        <v>40</v>
      </c>
      <c r="J106" s="72" t="s">
        <v>40</v>
      </c>
      <c r="K106" s="72" t="s">
        <v>40</v>
      </c>
      <c r="L106" s="74">
        <v>120</v>
      </c>
      <c r="M106" s="74" t="s">
        <v>40</v>
      </c>
      <c r="N106" s="74">
        <v>958</v>
      </c>
      <c r="O106" s="74">
        <v>568</v>
      </c>
      <c r="P106" s="74">
        <v>306</v>
      </c>
      <c r="Q106" s="74" t="s">
        <v>40</v>
      </c>
      <c r="R106" s="80" t="s">
        <v>40</v>
      </c>
      <c r="S106" s="80" t="s">
        <v>40</v>
      </c>
      <c r="T106" s="80" t="s">
        <v>40</v>
      </c>
      <c r="V106" s="80" t="s">
        <v>40</v>
      </c>
      <c r="W106" s="74" t="s">
        <v>40</v>
      </c>
      <c r="X106" s="74" t="s">
        <v>40</v>
      </c>
      <c r="Y106" s="72">
        <v>32545028</v>
      </c>
      <c r="Z106" s="74">
        <f>L106+N106+O106+P106</f>
        <v>1952</v>
      </c>
      <c r="AA106" s="83">
        <v>45043</v>
      </c>
    </row>
    <row r="107" spans="1:27" x14ac:dyDescent="0.3">
      <c r="A107" s="78" t="s">
        <v>306</v>
      </c>
      <c r="B107" s="79" t="s">
        <v>762</v>
      </c>
      <c r="C107" s="73" t="s">
        <v>174</v>
      </c>
      <c r="D107" s="73" t="s">
        <v>763</v>
      </c>
      <c r="E107" s="73">
        <v>1</v>
      </c>
      <c r="F107" s="72">
        <v>230500097</v>
      </c>
      <c r="G107" s="72">
        <v>272300365</v>
      </c>
      <c r="H107" s="72">
        <v>272300094</v>
      </c>
      <c r="I107" s="72" t="s">
        <v>40</v>
      </c>
      <c r="J107" s="72" t="s">
        <v>40</v>
      </c>
      <c r="K107" s="72" t="s">
        <v>40</v>
      </c>
      <c r="L107" s="74">
        <v>116</v>
      </c>
      <c r="M107" s="74" t="s">
        <v>40</v>
      </c>
      <c r="N107" s="74">
        <v>828</v>
      </c>
      <c r="O107" s="74">
        <v>744</v>
      </c>
      <c r="P107" s="74">
        <v>230</v>
      </c>
      <c r="Q107" s="74" t="s">
        <v>40</v>
      </c>
      <c r="R107" s="80" t="s">
        <v>40</v>
      </c>
      <c r="S107" s="80" t="s">
        <v>40</v>
      </c>
      <c r="T107" s="80" t="s">
        <v>40</v>
      </c>
      <c r="V107" s="80" t="s">
        <v>40</v>
      </c>
      <c r="W107" s="74" t="s">
        <v>40</v>
      </c>
      <c r="X107" s="74" t="s">
        <v>40</v>
      </c>
      <c r="Y107" s="72">
        <v>32545917</v>
      </c>
      <c r="Z107" s="74">
        <f>P107+O107+N107+L107</f>
        <v>1918</v>
      </c>
      <c r="AA107" s="83">
        <v>45049</v>
      </c>
    </row>
    <row r="108" spans="1:27" ht="43.2" x14ac:dyDescent="0.3">
      <c r="A108" s="78" t="s">
        <v>319</v>
      </c>
      <c r="B108" s="72" t="s">
        <v>764</v>
      </c>
      <c r="C108" s="73" t="s">
        <v>765</v>
      </c>
      <c r="D108" s="73" t="s">
        <v>766</v>
      </c>
      <c r="E108" s="73">
        <v>3</v>
      </c>
      <c r="F108" s="72">
        <v>230500098</v>
      </c>
      <c r="G108" s="72">
        <v>272300366</v>
      </c>
      <c r="H108" s="72">
        <v>272300095</v>
      </c>
      <c r="I108" s="72" t="s">
        <v>40</v>
      </c>
      <c r="J108" s="72" t="s">
        <v>40</v>
      </c>
      <c r="K108" s="72" t="s">
        <v>40</v>
      </c>
      <c r="L108" s="74">
        <v>215</v>
      </c>
      <c r="M108" s="74" t="s">
        <v>40</v>
      </c>
      <c r="N108" s="74">
        <v>3870</v>
      </c>
      <c r="O108" s="74">
        <v>732</v>
      </c>
      <c r="P108" s="74">
        <v>576</v>
      </c>
      <c r="Q108" s="74" t="s">
        <v>40</v>
      </c>
      <c r="R108" s="80" t="s">
        <v>40</v>
      </c>
      <c r="S108" s="80" t="s">
        <v>40</v>
      </c>
      <c r="T108" s="80" t="s">
        <v>40</v>
      </c>
      <c r="V108" s="80" t="s">
        <v>40</v>
      </c>
      <c r="W108" s="74" t="s">
        <v>40</v>
      </c>
      <c r="X108" s="74">
        <v>5393</v>
      </c>
      <c r="Y108" s="72">
        <v>32545919</v>
      </c>
      <c r="Z108" s="74">
        <f>X108+P108+O108+N108+L108</f>
        <v>10786</v>
      </c>
      <c r="AA108" s="83">
        <v>45049</v>
      </c>
    </row>
    <row r="109" spans="1:27" ht="43.2" x14ac:dyDescent="0.3">
      <c r="A109" s="78" t="s">
        <v>320</v>
      </c>
      <c r="B109" s="72" t="s">
        <v>767</v>
      </c>
      <c r="C109" s="73" t="s">
        <v>768</v>
      </c>
      <c r="D109" s="73" t="s">
        <v>769</v>
      </c>
      <c r="E109" s="73">
        <v>3</v>
      </c>
      <c r="F109" s="72">
        <v>230500099</v>
      </c>
      <c r="G109" s="72">
        <v>232700378</v>
      </c>
      <c r="H109" s="72">
        <v>272300096</v>
      </c>
      <c r="I109" s="72">
        <v>272300021</v>
      </c>
      <c r="J109" s="72">
        <v>272300003</v>
      </c>
      <c r="K109" s="72" t="s">
        <v>40</v>
      </c>
      <c r="L109" s="74">
        <v>240</v>
      </c>
      <c r="M109" s="74">
        <v>540</v>
      </c>
      <c r="N109" s="74">
        <v>8540</v>
      </c>
      <c r="O109" s="74">
        <v>1981</v>
      </c>
      <c r="P109" s="74">
        <v>1098</v>
      </c>
      <c r="Q109" s="74">
        <v>3240</v>
      </c>
      <c r="R109" s="80" t="s">
        <v>40</v>
      </c>
      <c r="S109" s="80" t="s">
        <v>40</v>
      </c>
      <c r="T109" s="80" t="s">
        <v>40</v>
      </c>
      <c r="V109" s="80" t="s">
        <v>40</v>
      </c>
      <c r="W109" s="74">
        <v>1811</v>
      </c>
      <c r="X109" s="74" t="s">
        <v>40</v>
      </c>
      <c r="Y109" s="72">
        <v>32546075</v>
      </c>
      <c r="Z109" s="74">
        <f>Q109+W109+P109+O109+N109+M109+L109</f>
        <v>17450</v>
      </c>
      <c r="AA109" s="83">
        <v>45050</v>
      </c>
    </row>
    <row r="110" spans="1:27" ht="28.8" x14ac:dyDescent="0.3">
      <c r="A110" s="78" t="s">
        <v>463</v>
      </c>
      <c r="B110" s="72" t="s">
        <v>770</v>
      </c>
      <c r="C110" s="73" t="s">
        <v>771</v>
      </c>
      <c r="D110" s="73" t="s">
        <v>772</v>
      </c>
      <c r="E110" s="73">
        <v>2</v>
      </c>
      <c r="F110" s="72">
        <v>230500100</v>
      </c>
      <c r="G110" s="72">
        <v>232700380</v>
      </c>
      <c r="H110" s="72">
        <v>272300097</v>
      </c>
      <c r="I110" s="72">
        <v>272300022</v>
      </c>
      <c r="J110" s="72" t="s">
        <v>40</v>
      </c>
      <c r="K110" s="72" t="s">
        <v>40</v>
      </c>
      <c r="L110" s="74">
        <v>203</v>
      </c>
      <c r="M110" s="74">
        <v>523</v>
      </c>
      <c r="N110" s="74">
        <v>7020</v>
      </c>
      <c r="O110" s="74">
        <v>2344</v>
      </c>
      <c r="P110" s="74">
        <v>1060</v>
      </c>
      <c r="Q110" s="74">
        <v>1880</v>
      </c>
      <c r="R110" s="80" t="s">
        <v>40</v>
      </c>
      <c r="S110" s="80" t="s">
        <v>40</v>
      </c>
      <c r="T110" s="80" t="s">
        <v>40</v>
      </c>
      <c r="V110" s="80" t="s">
        <v>40</v>
      </c>
      <c r="W110" s="74">
        <v>724</v>
      </c>
      <c r="X110" s="74" t="s">
        <v>40</v>
      </c>
      <c r="Y110" s="72">
        <v>32546303</v>
      </c>
      <c r="Z110" s="74">
        <v>13754</v>
      </c>
      <c r="AA110" s="83">
        <v>45050</v>
      </c>
    </row>
    <row r="111" spans="1:27" ht="43.2" x14ac:dyDescent="0.3">
      <c r="A111" s="78" t="s">
        <v>464</v>
      </c>
      <c r="B111" s="72" t="s">
        <v>777</v>
      </c>
      <c r="C111" s="73" t="s">
        <v>778</v>
      </c>
      <c r="D111" s="73" t="s">
        <v>779</v>
      </c>
      <c r="E111" s="73">
        <v>2</v>
      </c>
      <c r="F111" s="72">
        <v>230500101</v>
      </c>
      <c r="G111" s="72">
        <v>232700388</v>
      </c>
      <c r="H111" s="72">
        <v>272300098</v>
      </c>
      <c r="I111" s="72" t="s">
        <v>40</v>
      </c>
      <c r="J111" s="72" t="s">
        <v>40</v>
      </c>
      <c r="K111" s="72" t="s">
        <v>40</v>
      </c>
      <c r="L111" s="74">
        <v>82</v>
      </c>
      <c r="M111" s="74" t="s">
        <v>40</v>
      </c>
      <c r="N111" s="74">
        <v>151</v>
      </c>
      <c r="O111" s="74">
        <v>526</v>
      </c>
      <c r="P111" s="74">
        <v>230</v>
      </c>
      <c r="Q111" s="74" t="s">
        <v>40</v>
      </c>
      <c r="R111" s="80" t="s">
        <v>40</v>
      </c>
      <c r="S111" s="80" t="s">
        <v>40</v>
      </c>
      <c r="T111" s="80" t="s">
        <v>40</v>
      </c>
      <c r="V111" s="80" t="s">
        <v>40</v>
      </c>
      <c r="W111" s="74" t="s">
        <v>40</v>
      </c>
      <c r="X111" s="74" t="s">
        <v>40</v>
      </c>
      <c r="Y111" s="72">
        <v>32546363</v>
      </c>
      <c r="Z111" s="74">
        <f>L111+N111+O111+P111</f>
        <v>989</v>
      </c>
      <c r="AA111" s="83">
        <v>45051</v>
      </c>
    </row>
    <row r="112" spans="1:27" ht="28.8" x14ac:dyDescent="0.3">
      <c r="A112" s="78" t="s">
        <v>465</v>
      </c>
      <c r="B112" s="72" t="s">
        <v>780</v>
      </c>
      <c r="C112" s="73" t="s">
        <v>781</v>
      </c>
      <c r="D112" s="73" t="s">
        <v>782</v>
      </c>
      <c r="E112" s="73">
        <v>2</v>
      </c>
      <c r="F112" s="72">
        <v>230500102</v>
      </c>
      <c r="G112" s="72">
        <v>232700389</v>
      </c>
      <c r="H112" s="72">
        <v>272300099</v>
      </c>
      <c r="I112" s="72" t="s">
        <v>40</v>
      </c>
      <c r="J112" s="72" t="s">
        <v>40</v>
      </c>
      <c r="K112" s="72" t="s">
        <v>40</v>
      </c>
      <c r="L112" s="74">
        <v>139</v>
      </c>
      <c r="M112" s="74" t="s">
        <v>40</v>
      </c>
      <c r="N112" s="74">
        <v>2478</v>
      </c>
      <c r="O112" s="74">
        <v>1079</v>
      </c>
      <c r="P112" s="74">
        <v>399</v>
      </c>
      <c r="Q112" s="74" t="s">
        <v>40</v>
      </c>
      <c r="R112" s="80" t="s">
        <v>40</v>
      </c>
      <c r="S112" s="80" t="s">
        <v>40</v>
      </c>
      <c r="T112" s="80" t="s">
        <v>40</v>
      </c>
      <c r="V112" s="80" t="s">
        <v>40</v>
      </c>
      <c r="W112" s="74" t="s">
        <v>40</v>
      </c>
      <c r="X112" s="74" t="s">
        <v>40</v>
      </c>
      <c r="Y112" s="72">
        <v>32546381</v>
      </c>
      <c r="Z112" s="96">
        <f>P112+O112+N112+L112</f>
        <v>4095</v>
      </c>
      <c r="AA112" s="83">
        <v>45054</v>
      </c>
    </row>
    <row r="113" spans="1:27" x14ac:dyDescent="0.3">
      <c r="A113" s="78" t="s">
        <v>466</v>
      </c>
      <c r="B113" s="72" t="s">
        <v>786</v>
      </c>
      <c r="C113" s="73" t="s">
        <v>787</v>
      </c>
      <c r="D113" s="73" t="s">
        <v>788</v>
      </c>
      <c r="E113" s="73">
        <v>1</v>
      </c>
      <c r="F113" s="72">
        <v>230500103</v>
      </c>
      <c r="G113" s="72">
        <v>232700400</v>
      </c>
      <c r="H113" s="72">
        <v>272300100</v>
      </c>
      <c r="I113" s="72" t="s">
        <v>40</v>
      </c>
      <c r="J113" s="72" t="s">
        <v>40</v>
      </c>
      <c r="K113" s="72" t="s">
        <v>40</v>
      </c>
      <c r="L113" s="74">
        <v>312</v>
      </c>
      <c r="M113" s="74" t="s">
        <v>40</v>
      </c>
      <c r="N113" s="74">
        <v>5683</v>
      </c>
      <c r="O113" s="74">
        <v>2714</v>
      </c>
      <c r="P113" s="74">
        <v>690</v>
      </c>
      <c r="Q113" s="74" t="s">
        <v>40</v>
      </c>
      <c r="R113" s="80" t="s">
        <v>40</v>
      </c>
      <c r="S113" s="80" t="s">
        <v>40</v>
      </c>
      <c r="T113" s="80" t="s">
        <v>40</v>
      </c>
      <c r="V113" s="80" t="s">
        <v>40</v>
      </c>
      <c r="W113" s="74" t="s">
        <v>40</v>
      </c>
      <c r="X113" s="74" t="s">
        <v>40</v>
      </c>
      <c r="Y113" s="72">
        <v>32546899</v>
      </c>
      <c r="Z113" s="74">
        <f>P113+O113+N113+L113</f>
        <v>9399</v>
      </c>
      <c r="AA113" s="83">
        <v>45055</v>
      </c>
    </row>
    <row r="114" spans="1:27" ht="28.8" x14ac:dyDescent="0.3">
      <c r="A114" s="78" t="s">
        <v>329</v>
      </c>
      <c r="B114" s="72" t="s">
        <v>789</v>
      </c>
      <c r="C114" s="73" t="s">
        <v>250</v>
      </c>
      <c r="D114" s="73" t="s">
        <v>790</v>
      </c>
      <c r="E114" s="73">
        <v>2</v>
      </c>
      <c r="F114" s="72">
        <v>230500104</v>
      </c>
      <c r="G114" s="72">
        <v>232700401</v>
      </c>
      <c r="H114" s="72">
        <v>272300101</v>
      </c>
      <c r="I114" s="72" t="s">
        <v>40</v>
      </c>
      <c r="J114" s="72" t="s">
        <v>40</v>
      </c>
      <c r="K114" s="72" t="s">
        <v>40</v>
      </c>
      <c r="L114" s="74">
        <v>168</v>
      </c>
      <c r="M114" s="74" t="s">
        <v>40</v>
      </c>
      <c r="N114" s="74">
        <v>8554</v>
      </c>
      <c r="O114" s="74">
        <v>1513</v>
      </c>
      <c r="P114" s="74">
        <v>914</v>
      </c>
      <c r="Q114" s="74" t="s">
        <v>40</v>
      </c>
      <c r="R114" s="80" t="s">
        <v>40</v>
      </c>
      <c r="S114" s="80" t="s">
        <v>40</v>
      </c>
      <c r="T114" s="80" t="s">
        <v>40</v>
      </c>
      <c r="V114" s="80" t="s">
        <v>40</v>
      </c>
      <c r="W114" s="74" t="s">
        <v>40</v>
      </c>
      <c r="X114" s="74" t="s">
        <v>40</v>
      </c>
      <c r="Y114" s="72">
        <v>32547233</v>
      </c>
      <c r="Z114" s="74">
        <f>P114+O114+N114+L114</f>
        <v>11149</v>
      </c>
      <c r="AA114" s="83">
        <v>45056</v>
      </c>
    </row>
    <row r="115" spans="1:27" ht="28.8" x14ac:dyDescent="0.3">
      <c r="A115" s="78" t="s">
        <v>330</v>
      </c>
      <c r="B115" s="79" t="s">
        <v>178</v>
      </c>
      <c r="C115" s="73" t="s">
        <v>259</v>
      </c>
      <c r="D115" s="73" t="s">
        <v>244</v>
      </c>
      <c r="E115" s="73">
        <v>2</v>
      </c>
      <c r="F115" s="72">
        <v>230500105</v>
      </c>
      <c r="G115" s="72">
        <v>272300402</v>
      </c>
      <c r="H115" s="72">
        <v>272300102</v>
      </c>
      <c r="I115" s="72" t="s">
        <v>40</v>
      </c>
      <c r="J115" s="72" t="s">
        <v>40</v>
      </c>
      <c r="K115" s="72" t="s">
        <v>40</v>
      </c>
      <c r="L115" s="74">
        <v>43</v>
      </c>
      <c r="M115" s="74" t="s">
        <v>40</v>
      </c>
      <c r="N115" s="74">
        <v>302</v>
      </c>
      <c r="O115" s="74">
        <v>276</v>
      </c>
      <c r="P115" s="74">
        <v>130</v>
      </c>
      <c r="Q115" s="74" t="s">
        <v>40</v>
      </c>
      <c r="R115" s="80" t="s">
        <v>40</v>
      </c>
      <c r="S115" s="80" t="s">
        <v>40</v>
      </c>
      <c r="T115" s="80" t="s">
        <v>40</v>
      </c>
      <c r="V115" s="80" t="s">
        <v>40</v>
      </c>
      <c r="W115" s="74" t="s">
        <v>40</v>
      </c>
      <c r="X115" s="74" t="s">
        <v>40</v>
      </c>
      <c r="Y115" s="79" t="s">
        <v>791</v>
      </c>
      <c r="Z115" s="74">
        <f>(P115+O115+N115+L115)*7</f>
        <v>5257</v>
      </c>
      <c r="AA115" s="83">
        <v>45056</v>
      </c>
    </row>
    <row r="116" spans="1:27" ht="28.8" x14ac:dyDescent="0.3">
      <c r="A116" s="78" t="s">
        <v>331</v>
      </c>
      <c r="B116" s="79" t="s">
        <v>800</v>
      </c>
      <c r="C116" s="73" t="s">
        <v>801</v>
      </c>
      <c r="D116" s="73" t="s">
        <v>273</v>
      </c>
      <c r="E116" s="73">
        <v>3</v>
      </c>
      <c r="F116" s="72">
        <v>230500106</v>
      </c>
      <c r="G116" s="72">
        <v>272300413</v>
      </c>
      <c r="H116" s="72">
        <v>272300103</v>
      </c>
      <c r="I116" s="72" t="s">
        <v>40</v>
      </c>
      <c r="J116" s="72" t="s">
        <v>40</v>
      </c>
      <c r="K116" s="72" t="s">
        <v>40</v>
      </c>
      <c r="L116" s="74">
        <v>283</v>
      </c>
      <c r="M116" s="74">
        <v>648</v>
      </c>
      <c r="N116" s="74">
        <v>9987</v>
      </c>
      <c r="O116" s="74">
        <v>2683</v>
      </c>
      <c r="P116" s="74">
        <v>1098</v>
      </c>
      <c r="Q116" s="74">
        <v>1485</v>
      </c>
      <c r="R116" s="80" t="s">
        <v>40</v>
      </c>
      <c r="S116" s="80" t="s">
        <v>217</v>
      </c>
      <c r="W116" s="74">
        <v>1242</v>
      </c>
      <c r="Z116" s="74">
        <f>S116+Q116+P116+O116+N116+M116+L116+W116</f>
        <v>22426</v>
      </c>
      <c r="AA116" s="83">
        <v>45058</v>
      </c>
    </row>
    <row r="117" spans="1:27" ht="28.8" x14ac:dyDescent="0.3">
      <c r="A117" s="78" t="s">
        <v>332</v>
      </c>
      <c r="B117" s="72" t="s">
        <v>802</v>
      </c>
      <c r="C117" s="73" t="s">
        <v>803</v>
      </c>
      <c r="D117" s="73" t="s">
        <v>244</v>
      </c>
      <c r="E117" s="73">
        <v>3</v>
      </c>
      <c r="F117" s="72">
        <v>230500107</v>
      </c>
      <c r="G117" s="72">
        <v>272300414</v>
      </c>
      <c r="H117" s="72">
        <v>272300104</v>
      </c>
      <c r="I117" s="72" t="s">
        <v>40</v>
      </c>
      <c r="J117" s="72" t="s">
        <v>40</v>
      </c>
      <c r="K117" s="72" t="s">
        <v>40</v>
      </c>
      <c r="L117" s="74">
        <v>283</v>
      </c>
      <c r="M117" s="74">
        <v>651</v>
      </c>
      <c r="N117" s="74">
        <v>17661</v>
      </c>
      <c r="O117" s="74">
        <v>2457</v>
      </c>
      <c r="P117" s="74">
        <v>1068</v>
      </c>
      <c r="Q117" s="74">
        <v>1755</v>
      </c>
      <c r="R117" s="80" t="s">
        <v>40</v>
      </c>
      <c r="S117" s="80" t="s">
        <v>40</v>
      </c>
      <c r="T117" s="80" t="s">
        <v>40</v>
      </c>
      <c r="V117" s="80" t="s">
        <v>40</v>
      </c>
      <c r="W117" s="74">
        <v>1545</v>
      </c>
      <c r="X117" s="74" t="s">
        <v>40</v>
      </c>
      <c r="Y117" s="72">
        <v>32877510</v>
      </c>
      <c r="Z117" s="74">
        <f>W117+Q117+P117+O117+N117+M117+L117</f>
        <v>25420</v>
      </c>
      <c r="AA117" s="83">
        <v>45058</v>
      </c>
    </row>
    <row r="118" spans="1:27" ht="28.8" x14ac:dyDescent="0.3">
      <c r="A118" s="78" t="s">
        <v>333</v>
      </c>
      <c r="B118" s="79" t="s">
        <v>804</v>
      </c>
      <c r="C118" s="73" t="s">
        <v>805</v>
      </c>
      <c r="D118" s="73" t="s">
        <v>806</v>
      </c>
      <c r="E118" s="73">
        <v>1</v>
      </c>
      <c r="F118" s="72">
        <v>230500108</v>
      </c>
      <c r="G118" s="72">
        <v>272300415</v>
      </c>
      <c r="H118" s="72">
        <v>272300105</v>
      </c>
      <c r="I118" s="72" t="s">
        <v>40</v>
      </c>
      <c r="J118" s="72" t="s">
        <v>40</v>
      </c>
      <c r="K118" s="72" t="s">
        <v>40</v>
      </c>
      <c r="L118" s="74">
        <v>144</v>
      </c>
      <c r="M118" s="74" t="s">
        <v>40</v>
      </c>
      <c r="N118" s="74">
        <v>3217</v>
      </c>
      <c r="O118" s="74">
        <v>862</v>
      </c>
      <c r="P118" s="74">
        <v>476</v>
      </c>
      <c r="Q118" s="74" t="s">
        <v>40</v>
      </c>
      <c r="R118" s="80" t="s">
        <v>40</v>
      </c>
      <c r="S118" s="80" t="s">
        <v>40</v>
      </c>
      <c r="T118" s="80" t="s">
        <v>40</v>
      </c>
      <c r="V118" s="80" t="s">
        <v>40</v>
      </c>
      <c r="W118" s="74" t="s">
        <v>40</v>
      </c>
      <c r="X118" s="74" t="s">
        <v>40</v>
      </c>
      <c r="Y118" s="72">
        <v>32877512</v>
      </c>
      <c r="Z118" s="74">
        <f>P118+O118+N118+L118</f>
        <v>4699</v>
      </c>
      <c r="AA118" s="83">
        <v>45058</v>
      </c>
    </row>
    <row r="119" spans="1:27" ht="28.8" x14ac:dyDescent="0.3">
      <c r="A119" s="78" t="s">
        <v>334</v>
      </c>
      <c r="B119" s="79" t="s">
        <v>807</v>
      </c>
      <c r="C119" s="73" t="s">
        <v>808</v>
      </c>
      <c r="D119" s="73" t="s">
        <v>244</v>
      </c>
      <c r="E119" s="73">
        <v>2</v>
      </c>
      <c r="F119" s="72">
        <v>2305000109</v>
      </c>
      <c r="G119" s="72">
        <v>272300416</v>
      </c>
      <c r="H119" s="72">
        <v>272300106</v>
      </c>
      <c r="I119" s="72" t="s">
        <v>40</v>
      </c>
      <c r="J119" s="72" t="s">
        <v>40</v>
      </c>
      <c r="K119" s="72" t="s">
        <v>40</v>
      </c>
      <c r="L119" s="74">
        <v>88</v>
      </c>
      <c r="M119" s="74">
        <v>472</v>
      </c>
      <c r="N119" s="74">
        <v>379</v>
      </c>
      <c r="O119" s="74">
        <v>148</v>
      </c>
      <c r="P119" s="74" t="s">
        <v>40</v>
      </c>
      <c r="Q119" s="74" t="s">
        <v>40</v>
      </c>
      <c r="R119" s="80" t="s">
        <v>40</v>
      </c>
      <c r="S119" s="80" t="s">
        <v>40</v>
      </c>
      <c r="V119" s="80" t="s">
        <v>40</v>
      </c>
      <c r="W119" s="74" t="s">
        <v>40</v>
      </c>
      <c r="X119" s="74" t="s">
        <v>40</v>
      </c>
      <c r="Y119" s="72">
        <v>32877376</v>
      </c>
      <c r="Z119" s="74">
        <f>O119+N119+M119+L119</f>
        <v>1087</v>
      </c>
      <c r="AA119" s="83">
        <v>45058</v>
      </c>
    </row>
    <row r="120" spans="1:27" x14ac:dyDescent="0.3">
      <c r="A120" s="78" t="s">
        <v>335</v>
      </c>
      <c r="B120" s="72" t="s">
        <v>809</v>
      </c>
      <c r="C120" s="73" t="s">
        <v>145</v>
      </c>
      <c r="D120" s="73" t="s">
        <v>244</v>
      </c>
      <c r="E120" s="73">
        <v>2</v>
      </c>
      <c r="F120" s="72">
        <v>230500110</v>
      </c>
      <c r="G120" s="72">
        <v>272300417</v>
      </c>
      <c r="H120" s="72">
        <v>272300107</v>
      </c>
      <c r="I120" s="72" t="s">
        <v>40</v>
      </c>
      <c r="J120" s="72" t="s">
        <v>40</v>
      </c>
      <c r="K120" s="72" t="s">
        <v>40</v>
      </c>
      <c r="L120" s="74">
        <v>168</v>
      </c>
      <c r="M120" s="74" t="s">
        <v>40</v>
      </c>
      <c r="N120" s="74">
        <v>2235</v>
      </c>
      <c r="O120" s="74">
        <v>984</v>
      </c>
      <c r="P120" s="74">
        <v>368</v>
      </c>
      <c r="Q120" s="74" t="s">
        <v>40</v>
      </c>
      <c r="R120" s="80" t="s">
        <v>40</v>
      </c>
      <c r="S120" s="80" t="s">
        <v>40</v>
      </c>
      <c r="T120" s="80" t="s">
        <v>40</v>
      </c>
      <c r="V120" s="80" t="s">
        <v>40</v>
      </c>
      <c r="W120" s="74" t="s">
        <v>40</v>
      </c>
      <c r="X120" s="74">
        <v>3755</v>
      </c>
      <c r="Y120" s="72">
        <v>32877332</v>
      </c>
      <c r="Z120" s="74">
        <f>X120+P120+O120+N120+L120</f>
        <v>7510</v>
      </c>
      <c r="AA120" s="83">
        <v>45058</v>
      </c>
    </row>
    <row r="121" spans="1:27" ht="28.8" x14ac:dyDescent="0.3">
      <c r="A121" s="78" t="s">
        <v>341</v>
      </c>
      <c r="B121" s="72" t="s">
        <v>810</v>
      </c>
      <c r="C121" s="73" t="s">
        <v>811</v>
      </c>
      <c r="D121" s="73" t="s">
        <v>812</v>
      </c>
      <c r="E121" s="73">
        <v>1</v>
      </c>
      <c r="F121" s="72">
        <v>230500111</v>
      </c>
      <c r="G121" s="72">
        <v>272300418</v>
      </c>
      <c r="H121" s="72">
        <v>272300108</v>
      </c>
      <c r="I121" s="72" t="s">
        <v>40</v>
      </c>
      <c r="J121" s="72" t="s">
        <v>40</v>
      </c>
      <c r="K121" s="72" t="s">
        <v>40</v>
      </c>
      <c r="L121" s="74">
        <v>98</v>
      </c>
      <c r="M121" s="74" t="s">
        <v>40</v>
      </c>
      <c r="N121" s="74">
        <v>1008</v>
      </c>
      <c r="O121" s="74">
        <v>280</v>
      </c>
      <c r="P121" s="74">
        <v>128</v>
      </c>
      <c r="Q121" s="74" t="s">
        <v>40</v>
      </c>
      <c r="R121" s="80" t="s">
        <v>40</v>
      </c>
      <c r="S121" s="80" t="s">
        <v>40</v>
      </c>
      <c r="T121" s="80" t="s">
        <v>40</v>
      </c>
      <c r="V121" s="80" t="s">
        <v>40</v>
      </c>
      <c r="W121" s="74" t="s">
        <v>40</v>
      </c>
      <c r="X121" s="74">
        <v>1514</v>
      </c>
      <c r="Y121" s="72">
        <v>32877377</v>
      </c>
      <c r="Z121" s="74">
        <f>X121+P121+O121+N121+L121</f>
        <v>3028</v>
      </c>
      <c r="AA121" s="83">
        <v>45058</v>
      </c>
    </row>
    <row r="122" spans="1:27" ht="28.8" x14ac:dyDescent="0.3">
      <c r="A122" s="78" t="s">
        <v>342</v>
      </c>
      <c r="B122" s="79" t="s">
        <v>813</v>
      </c>
      <c r="C122" s="73" t="s">
        <v>814</v>
      </c>
      <c r="D122" s="73" t="s">
        <v>244</v>
      </c>
      <c r="E122" s="73">
        <v>2</v>
      </c>
      <c r="F122" s="72">
        <v>230500112</v>
      </c>
      <c r="G122" s="72">
        <v>272300419</v>
      </c>
      <c r="H122" s="72">
        <v>272300109</v>
      </c>
      <c r="I122" s="72" t="s">
        <v>40</v>
      </c>
      <c r="J122" s="72" t="s">
        <v>40</v>
      </c>
      <c r="K122" s="72" t="s">
        <v>40</v>
      </c>
      <c r="L122" s="74">
        <v>110</v>
      </c>
      <c r="M122" s="74" t="s">
        <v>40</v>
      </c>
      <c r="N122" s="74">
        <v>856</v>
      </c>
      <c r="O122" s="74">
        <v>575</v>
      </c>
      <c r="P122" s="74">
        <v>306</v>
      </c>
      <c r="Q122" s="74" t="s">
        <v>40</v>
      </c>
      <c r="R122" s="80" t="s">
        <v>40</v>
      </c>
      <c r="S122" s="80" t="s">
        <v>40</v>
      </c>
      <c r="T122" s="80" t="s">
        <v>40</v>
      </c>
      <c r="V122" s="80" t="s">
        <v>40</v>
      </c>
      <c r="W122" s="74" t="s">
        <v>40</v>
      </c>
      <c r="X122" s="74" t="s">
        <v>40</v>
      </c>
      <c r="Y122" s="72">
        <v>32877124</v>
      </c>
      <c r="Z122" s="74">
        <f>P122+O122+N122+L122</f>
        <v>1847</v>
      </c>
      <c r="AA122" s="83">
        <v>45058</v>
      </c>
    </row>
    <row r="123" spans="1:27" ht="28.8" x14ac:dyDescent="0.3">
      <c r="A123" s="78" t="s">
        <v>343</v>
      </c>
      <c r="B123" s="79" t="s">
        <v>818</v>
      </c>
      <c r="C123" s="73" t="s">
        <v>441</v>
      </c>
      <c r="D123" s="73" t="s">
        <v>244</v>
      </c>
      <c r="E123" s="73">
        <v>1</v>
      </c>
      <c r="F123" s="72">
        <v>230500113</v>
      </c>
      <c r="G123" s="72">
        <v>272300420</v>
      </c>
      <c r="H123" s="72">
        <v>272300110</v>
      </c>
      <c r="I123" s="72" t="s">
        <v>40</v>
      </c>
      <c r="J123" s="72" t="s">
        <v>40</v>
      </c>
      <c r="K123" s="72" t="s">
        <v>40</v>
      </c>
      <c r="L123" s="74">
        <v>89</v>
      </c>
      <c r="M123" s="74" t="s">
        <v>40</v>
      </c>
      <c r="N123" s="74">
        <v>964</v>
      </c>
      <c r="O123" s="74">
        <v>590</v>
      </c>
      <c r="P123" s="74">
        <v>260</v>
      </c>
      <c r="Q123" s="74" t="s">
        <v>40</v>
      </c>
      <c r="R123" s="80" t="s">
        <v>40</v>
      </c>
      <c r="S123" s="80" t="s">
        <v>40</v>
      </c>
      <c r="T123" s="80" t="s">
        <v>40</v>
      </c>
      <c r="V123" s="80" t="s">
        <v>40</v>
      </c>
      <c r="W123" s="74" t="s">
        <v>40</v>
      </c>
      <c r="X123" s="74" t="s">
        <v>40</v>
      </c>
      <c r="Y123" s="79" t="s">
        <v>819</v>
      </c>
      <c r="Z123" s="74">
        <f>P123+O123+N123+L123</f>
        <v>1903</v>
      </c>
      <c r="AA123" s="83">
        <v>45058</v>
      </c>
    </row>
    <row r="124" spans="1:27" ht="28.8" x14ac:dyDescent="0.3">
      <c r="A124" s="78" t="s">
        <v>360</v>
      </c>
      <c r="B124" s="79" t="s">
        <v>820</v>
      </c>
      <c r="C124" s="73" t="s">
        <v>821</v>
      </c>
      <c r="D124" s="73" t="s">
        <v>822</v>
      </c>
      <c r="E124" s="73">
        <v>1</v>
      </c>
      <c r="F124" s="72">
        <v>230500114</v>
      </c>
      <c r="G124" s="72">
        <v>272300421</v>
      </c>
      <c r="H124" s="72">
        <v>272300111</v>
      </c>
      <c r="I124" s="72" t="s">
        <v>40</v>
      </c>
      <c r="J124" s="72" t="s">
        <v>40</v>
      </c>
      <c r="K124" s="72" t="s">
        <v>40</v>
      </c>
      <c r="L124" s="74">
        <v>110</v>
      </c>
      <c r="M124" s="74" t="s">
        <v>40</v>
      </c>
      <c r="N124" s="74">
        <v>1035</v>
      </c>
      <c r="O124" s="74">
        <v>570</v>
      </c>
      <c r="P124" s="74">
        <v>336</v>
      </c>
      <c r="Q124" s="74" t="s">
        <v>40</v>
      </c>
      <c r="R124" s="80" t="s">
        <v>40</v>
      </c>
      <c r="S124" s="80" t="s">
        <v>40</v>
      </c>
      <c r="T124" s="80" t="s">
        <v>40</v>
      </c>
      <c r="V124" s="80" t="s">
        <v>40</v>
      </c>
      <c r="X124" s="74" t="s">
        <v>40</v>
      </c>
      <c r="Y124" s="72">
        <v>32877919</v>
      </c>
      <c r="Z124" s="74">
        <f>P124+O124+N124+L124</f>
        <v>2051</v>
      </c>
      <c r="AA124" s="83">
        <v>45062</v>
      </c>
    </row>
    <row r="125" spans="1:27" ht="28.8" x14ac:dyDescent="0.3">
      <c r="A125" s="78" t="s">
        <v>361</v>
      </c>
      <c r="B125" s="72" t="s">
        <v>825</v>
      </c>
      <c r="C125" s="73" t="s">
        <v>826</v>
      </c>
      <c r="D125" s="73" t="s">
        <v>244</v>
      </c>
      <c r="E125" s="73">
        <v>3</v>
      </c>
      <c r="F125" s="72">
        <v>230500115</v>
      </c>
      <c r="G125" s="72">
        <v>272300422</v>
      </c>
      <c r="H125" s="72">
        <v>272300112</v>
      </c>
      <c r="I125" s="72" t="s">
        <v>40</v>
      </c>
      <c r="J125" s="72" t="s">
        <v>40</v>
      </c>
      <c r="K125" s="72" t="s">
        <v>40</v>
      </c>
      <c r="L125" s="74">
        <v>216</v>
      </c>
      <c r="M125" s="74">
        <v>600</v>
      </c>
      <c r="N125" s="74">
        <v>4224</v>
      </c>
      <c r="O125" s="74">
        <v>3440</v>
      </c>
      <c r="P125" s="74">
        <v>986</v>
      </c>
      <c r="Q125" s="74" t="s">
        <v>40</v>
      </c>
      <c r="R125" s="80" t="s">
        <v>40</v>
      </c>
      <c r="S125" s="80" t="s">
        <v>40</v>
      </c>
      <c r="T125" s="80" t="s">
        <v>40</v>
      </c>
      <c r="V125" s="80" t="s">
        <v>40</v>
      </c>
      <c r="W125" s="74" t="s">
        <v>40</v>
      </c>
      <c r="X125" s="74" t="s">
        <v>40</v>
      </c>
      <c r="Y125" s="72">
        <v>32878321</v>
      </c>
      <c r="Z125" s="74">
        <f>P125+O125+N125+M125+L125</f>
        <v>9466</v>
      </c>
      <c r="AA125" s="83">
        <v>45063</v>
      </c>
    </row>
    <row r="126" spans="1:27" ht="28.8" x14ac:dyDescent="0.3">
      <c r="A126" s="78" t="s">
        <v>362</v>
      </c>
      <c r="B126" s="79" t="s">
        <v>831</v>
      </c>
      <c r="C126" s="73" t="s">
        <v>832</v>
      </c>
      <c r="D126" s="73" t="s">
        <v>244</v>
      </c>
      <c r="E126" s="73" t="s">
        <v>833</v>
      </c>
      <c r="F126" s="72">
        <v>230500116</v>
      </c>
      <c r="G126" s="72">
        <v>272300427</v>
      </c>
      <c r="H126" s="72">
        <v>272300113</v>
      </c>
      <c r="I126" s="72">
        <v>272300023</v>
      </c>
      <c r="J126" s="72" t="s">
        <v>40</v>
      </c>
      <c r="K126" s="72" t="s">
        <v>40</v>
      </c>
      <c r="L126" s="74">
        <v>326</v>
      </c>
      <c r="M126" s="74">
        <v>756</v>
      </c>
      <c r="N126" s="74">
        <v>8543</v>
      </c>
      <c r="O126" s="74">
        <v>1192</v>
      </c>
      <c r="P126" s="74">
        <v>960</v>
      </c>
      <c r="Q126" s="74">
        <v>1215</v>
      </c>
      <c r="R126" s="80" t="s">
        <v>40</v>
      </c>
      <c r="S126" s="80" t="s">
        <v>40</v>
      </c>
      <c r="T126" s="80" t="s">
        <v>40</v>
      </c>
      <c r="V126" s="80" t="s">
        <v>40</v>
      </c>
      <c r="W126" s="74" t="s">
        <v>40</v>
      </c>
      <c r="X126" s="74" t="s">
        <v>40</v>
      </c>
      <c r="Y126" s="72">
        <v>32878505</v>
      </c>
      <c r="Z126" s="74">
        <f>SUM(L126:X126)</f>
        <v>12992</v>
      </c>
      <c r="AA126" s="83">
        <v>45063</v>
      </c>
    </row>
    <row r="127" spans="1:27" ht="28.8" x14ac:dyDescent="0.3">
      <c r="A127" s="78" t="s">
        <v>363</v>
      </c>
      <c r="B127" s="79" t="s">
        <v>834</v>
      </c>
      <c r="C127" s="73" t="s">
        <v>835</v>
      </c>
      <c r="D127" s="73" t="s">
        <v>836</v>
      </c>
      <c r="E127" s="73" t="s">
        <v>837</v>
      </c>
      <c r="F127" s="72">
        <v>230500117</v>
      </c>
      <c r="G127" s="72">
        <v>272300428</v>
      </c>
      <c r="H127" s="72">
        <v>272300114</v>
      </c>
      <c r="I127" s="72" t="s">
        <v>40</v>
      </c>
      <c r="J127" s="72" t="s">
        <v>40</v>
      </c>
      <c r="K127" s="72" t="s">
        <v>40</v>
      </c>
      <c r="L127" s="74">
        <v>212</v>
      </c>
      <c r="M127" s="74" t="s">
        <v>40</v>
      </c>
      <c r="N127" s="74">
        <v>8080</v>
      </c>
      <c r="O127" s="74">
        <v>716</v>
      </c>
      <c r="P127" s="74">
        <v>460</v>
      </c>
      <c r="Q127" s="74" t="s">
        <v>40</v>
      </c>
      <c r="R127" s="80" t="s">
        <v>40</v>
      </c>
      <c r="S127" s="80" t="s">
        <v>40</v>
      </c>
      <c r="T127" s="80" t="s">
        <v>40</v>
      </c>
      <c r="V127" s="80" t="s">
        <v>40</v>
      </c>
      <c r="W127" s="74" t="s">
        <v>40</v>
      </c>
      <c r="X127" s="74">
        <v>4734</v>
      </c>
      <c r="Y127" s="72">
        <v>32877733</v>
      </c>
      <c r="Z127" s="74">
        <f t="shared" ref="Z127:Z153" si="0">SUM(L127:X127)</f>
        <v>14202</v>
      </c>
      <c r="AA127" s="83">
        <v>45063</v>
      </c>
    </row>
    <row r="128" spans="1:27" x14ac:dyDescent="0.3">
      <c r="A128" s="78" t="s">
        <v>364</v>
      </c>
      <c r="B128" s="79" t="s">
        <v>838</v>
      </c>
      <c r="C128" s="73" t="s">
        <v>839</v>
      </c>
      <c r="D128" s="73" t="s">
        <v>244</v>
      </c>
      <c r="E128" s="73">
        <v>1</v>
      </c>
      <c r="F128" s="72">
        <v>230500118</v>
      </c>
      <c r="G128" s="72">
        <v>272300440</v>
      </c>
      <c r="H128" s="72">
        <v>272300115</v>
      </c>
      <c r="I128" s="72" t="s">
        <v>40</v>
      </c>
      <c r="J128" s="72" t="s">
        <v>40</v>
      </c>
      <c r="K128" s="72" t="s">
        <v>40</v>
      </c>
      <c r="L128" s="74">
        <v>76</v>
      </c>
      <c r="M128" s="74" t="s">
        <v>40</v>
      </c>
      <c r="N128" s="74">
        <v>915</v>
      </c>
      <c r="O128" s="74">
        <v>527</v>
      </c>
      <c r="P128" s="74">
        <v>276</v>
      </c>
      <c r="Q128" s="74" t="s">
        <v>40</v>
      </c>
      <c r="R128" s="80" t="s">
        <v>40</v>
      </c>
      <c r="S128" s="80" t="s">
        <v>40</v>
      </c>
      <c r="T128" s="80" t="s">
        <v>40</v>
      </c>
      <c r="V128" s="80" t="s">
        <v>40</v>
      </c>
      <c r="W128" s="74" t="s">
        <v>40</v>
      </c>
      <c r="X128" s="74" t="s">
        <v>40</v>
      </c>
      <c r="Y128" s="72">
        <v>32877731</v>
      </c>
      <c r="Z128" s="74">
        <f t="shared" si="0"/>
        <v>1794</v>
      </c>
      <c r="AA128" s="83">
        <v>45063</v>
      </c>
    </row>
    <row r="129" spans="1:27" ht="28.8" x14ac:dyDescent="0.3">
      <c r="A129" s="78" t="s">
        <v>365</v>
      </c>
      <c r="B129" s="79" t="s">
        <v>840</v>
      </c>
      <c r="C129" s="73" t="s">
        <v>523</v>
      </c>
      <c r="D129" s="73" t="s">
        <v>244</v>
      </c>
      <c r="E129" s="73">
        <v>2</v>
      </c>
      <c r="F129" s="72">
        <v>230500119</v>
      </c>
      <c r="G129" s="72">
        <v>272300441</v>
      </c>
      <c r="H129" s="72">
        <v>272300116</v>
      </c>
      <c r="I129" s="72" t="s">
        <v>40</v>
      </c>
      <c r="J129" s="72" t="s">
        <v>40</v>
      </c>
      <c r="K129" s="72" t="s">
        <v>40</v>
      </c>
      <c r="L129" s="74">
        <v>108</v>
      </c>
      <c r="M129" s="74" t="s">
        <v>40</v>
      </c>
      <c r="N129" s="74">
        <v>1745</v>
      </c>
      <c r="O129" s="74">
        <v>884</v>
      </c>
      <c r="P129" s="74">
        <v>398</v>
      </c>
      <c r="Q129" s="74" t="s">
        <v>40</v>
      </c>
      <c r="R129" s="80" t="s">
        <v>40</v>
      </c>
      <c r="S129" s="80" t="s">
        <v>40</v>
      </c>
      <c r="V129" s="80" t="s">
        <v>40</v>
      </c>
      <c r="W129" s="74" t="s">
        <v>40</v>
      </c>
      <c r="X129" s="74" t="s">
        <v>40</v>
      </c>
      <c r="Y129" s="72">
        <v>32878535</v>
      </c>
      <c r="Z129" s="74">
        <f t="shared" si="0"/>
        <v>3135</v>
      </c>
      <c r="AA129" s="83">
        <v>45064</v>
      </c>
    </row>
    <row r="130" spans="1:27" ht="42.75" customHeight="1" x14ac:dyDescent="0.3">
      <c r="A130" s="78" t="s">
        <v>366</v>
      </c>
      <c r="B130" s="79" t="s">
        <v>681</v>
      </c>
      <c r="C130" s="73" t="s">
        <v>758</v>
      </c>
      <c r="D130" s="73" t="s">
        <v>472</v>
      </c>
      <c r="E130" s="73">
        <v>1</v>
      </c>
      <c r="F130" s="72">
        <v>230500120</v>
      </c>
      <c r="G130" s="72">
        <v>272300442</v>
      </c>
      <c r="H130" s="72">
        <v>272300117</v>
      </c>
      <c r="I130" s="72">
        <v>272300024</v>
      </c>
      <c r="J130" s="72">
        <v>272300004</v>
      </c>
      <c r="K130" s="72">
        <v>272300002</v>
      </c>
      <c r="L130" s="74">
        <v>512</v>
      </c>
      <c r="M130" s="74" t="s">
        <v>40</v>
      </c>
      <c r="N130" s="74">
        <v>4623</v>
      </c>
      <c r="O130" s="74">
        <v>766</v>
      </c>
      <c r="P130" s="74">
        <v>268</v>
      </c>
      <c r="Q130" s="74">
        <v>1125</v>
      </c>
      <c r="R130" s="80" t="s">
        <v>40</v>
      </c>
      <c r="S130" s="80" t="s">
        <v>40</v>
      </c>
      <c r="T130" s="80" t="s">
        <v>842</v>
      </c>
      <c r="U130" s="80" t="s">
        <v>843</v>
      </c>
      <c r="V130" s="80" t="s">
        <v>40</v>
      </c>
      <c r="W130" s="74" t="s">
        <v>40</v>
      </c>
      <c r="X130" s="74" t="s">
        <v>40</v>
      </c>
      <c r="Y130" s="72">
        <v>32878787</v>
      </c>
      <c r="Z130" s="74">
        <f>U130+T130+Q130+P130+O130+N130+L130</f>
        <v>8402</v>
      </c>
      <c r="AA130" s="83">
        <v>45064</v>
      </c>
    </row>
    <row r="131" spans="1:27" ht="28.8" x14ac:dyDescent="0.3">
      <c r="A131" s="78" t="s">
        <v>367</v>
      </c>
      <c r="B131" s="72" t="s">
        <v>846</v>
      </c>
      <c r="C131" s="73" t="s">
        <v>847</v>
      </c>
      <c r="D131" s="73" t="s">
        <v>244</v>
      </c>
      <c r="E131" s="73">
        <v>1</v>
      </c>
      <c r="F131" s="72">
        <v>230500121</v>
      </c>
      <c r="G131" s="72">
        <v>272300444</v>
      </c>
      <c r="H131" s="72">
        <v>272300118</v>
      </c>
      <c r="I131" s="72">
        <v>272300025</v>
      </c>
      <c r="J131" s="72" t="s">
        <v>40</v>
      </c>
      <c r="K131" s="72" t="s">
        <v>40</v>
      </c>
      <c r="L131" s="74">
        <v>336</v>
      </c>
      <c r="M131" s="74">
        <v>1520</v>
      </c>
      <c r="N131" s="74">
        <v>7482.36</v>
      </c>
      <c r="O131" s="74">
        <v>3220</v>
      </c>
      <c r="P131" s="74">
        <v>1368</v>
      </c>
      <c r="Q131" s="74">
        <v>2160</v>
      </c>
      <c r="V131" s="80" t="s">
        <v>848</v>
      </c>
      <c r="Z131" s="74">
        <f>V131+Q131+P131+O131+N131+M131+L131</f>
        <v>18242.36</v>
      </c>
      <c r="AA131" s="83">
        <v>45065</v>
      </c>
    </row>
    <row r="132" spans="1:27" ht="28.8" x14ac:dyDescent="0.3">
      <c r="A132" s="78" t="s">
        <v>368</v>
      </c>
      <c r="B132" s="72" t="s">
        <v>849</v>
      </c>
      <c r="C132" s="73" t="s">
        <v>850</v>
      </c>
      <c r="D132" s="73" t="s">
        <v>244</v>
      </c>
      <c r="E132" s="73" t="s">
        <v>851</v>
      </c>
      <c r="F132" s="72">
        <v>230500122</v>
      </c>
      <c r="G132" s="72">
        <v>272300445</v>
      </c>
      <c r="H132" s="72">
        <v>272300119</v>
      </c>
      <c r="I132" s="72" t="s">
        <v>40</v>
      </c>
      <c r="J132" s="72" t="s">
        <v>40</v>
      </c>
      <c r="K132" s="72" t="s">
        <v>40</v>
      </c>
      <c r="L132" s="74">
        <v>98</v>
      </c>
      <c r="M132" s="74" t="s">
        <v>40</v>
      </c>
      <c r="N132" s="74">
        <v>638</v>
      </c>
      <c r="O132" s="74">
        <v>959</v>
      </c>
      <c r="P132" s="74">
        <v>306</v>
      </c>
      <c r="Q132" s="74" t="s">
        <v>40</v>
      </c>
      <c r="R132" s="80" t="s">
        <v>40</v>
      </c>
      <c r="S132" s="80" t="s">
        <v>40</v>
      </c>
      <c r="T132" s="80" t="s">
        <v>40</v>
      </c>
      <c r="U132" s="80" t="s">
        <v>40</v>
      </c>
      <c r="V132" s="80" t="s">
        <v>40</v>
      </c>
      <c r="W132" s="74">
        <v>828</v>
      </c>
      <c r="X132" s="74" t="s">
        <v>40</v>
      </c>
      <c r="Y132" s="72">
        <v>32878510</v>
      </c>
      <c r="Z132" s="74">
        <f>SUM(L132:W132)</f>
        <v>2829</v>
      </c>
      <c r="AA132" s="83">
        <v>45065</v>
      </c>
    </row>
    <row r="133" spans="1:27" ht="55.5" customHeight="1" x14ac:dyDescent="0.3">
      <c r="A133" s="78" t="s">
        <v>368</v>
      </c>
      <c r="B133" s="72" t="s">
        <v>864</v>
      </c>
      <c r="C133" s="73" t="s">
        <v>852</v>
      </c>
      <c r="D133" s="73" t="s">
        <v>244</v>
      </c>
      <c r="E133" s="73" t="s">
        <v>853</v>
      </c>
      <c r="F133" s="72">
        <v>230500123</v>
      </c>
      <c r="G133" s="72">
        <v>272300446</v>
      </c>
      <c r="H133" s="72">
        <v>272300120</v>
      </c>
      <c r="I133" s="72" t="s">
        <v>40</v>
      </c>
      <c r="J133" s="72" t="s">
        <v>40</v>
      </c>
      <c r="K133" s="72" t="s">
        <v>40</v>
      </c>
      <c r="L133" s="74">
        <v>401</v>
      </c>
      <c r="M133" s="74">
        <v>942</v>
      </c>
      <c r="N133" s="74">
        <v>32961</v>
      </c>
      <c r="O133" s="74">
        <v>5551</v>
      </c>
      <c r="P133" s="74">
        <v>1122</v>
      </c>
      <c r="Q133" s="74" t="s">
        <v>40</v>
      </c>
      <c r="R133" s="80" t="s">
        <v>40</v>
      </c>
      <c r="S133" s="80" t="s">
        <v>217</v>
      </c>
      <c r="T133" s="80" t="s">
        <v>40</v>
      </c>
      <c r="U133" s="80" t="s">
        <v>40</v>
      </c>
      <c r="V133" s="80" t="s">
        <v>40</v>
      </c>
      <c r="X133" s="74" t="s">
        <v>40</v>
      </c>
      <c r="Y133" s="72">
        <v>32878791</v>
      </c>
      <c r="Z133" s="74">
        <f>S133+P133+O133+N133+M133+L133</f>
        <v>45977</v>
      </c>
      <c r="AA133" s="83">
        <v>45064</v>
      </c>
    </row>
    <row r="134" spans="1:27" ht="55.5" customHeight="1" x14ac:dyDescent="0.3">
      <c r="A134" s="78" t="s">
        <v>368</v>
      </c>
      <c r="B134" s="72" t="s">
        <v>854</v>
      </c>
      <c r="C134" s="73" t="s">
        <v>855</v>
      </c>
      <c r="D134" s="73" t="s">
        <v>790</v>
      </c>
      <c r="E134" s="73" t="s">
        <v>856</v>
      </c>
      <c r="F134" s="72">
        <v>230500124</v>
      </c>
      <c r="G134" s="72">
        <v>272300447</v>
      </c>
      <c r="H134" s="72">
        <v>272300121</v>
      </c>
      <c r="I134" s="72">
        <v>272300026</v>
      </c>
      <c r="J134" s="72">
        <v>272300005</v>
      </c>
      <c r="K134" s="72">
        <v>272300003</v>
      </c>
      <c r="L134" s="74">
        <v>401</v>
      </c>
      <c r="M134" s="74">
        <v>942</v>
      </c>
      <c r="N134" s="74">
        <v>32961</v>
      </c>
      <c r="O134" s="74">
        <v>5551</v>
      </c>
      <c r="P134" s="74">
        <v>1122</v>
      </c>
      <c r="Q134" s="74" t="s">
        <v>40</v>
      </c>
      <c r="R134" s="80" t="s">
        <v>40</v>
      </c>
      <c r="S134" s="80" t="s">
        <v>217</v>
      </c>
      <c r="T134" s="80" t="s">
        <v>40</v>
      </c>
      <c r="U134" s="80" t="s">
        <v>40</v>
      </c>
      <c r="V134" s="80" t="s">
        <v>40</v>
      </c>
      <c r="X134" s="74" t="s">
        <v>40</v>
      </c>
      <c r="Y134" s="72">
        <v>32878791</v>
      </c>
      <c r="Z134" s="74">
        <f>S134+P134+O134+N134+M134+L134</f>
        <v>45977</v>
      </c>
      <c r="AA134" s="83">
        <v>45064</v>
      </c>
    </row>
    <row r="135" spans="1:27" x14ac:dyDescent="0.3">
      <c r="A135" s="78" t="s">
        <v>389</v>
      </c>
      <c r="B135" s="72" t="s">
        <v>857</v>
      </c>
      <c r="C135" s="73" t="s">
        <v>350</v>
      </c>
      <c r="D135" s="73" t="s">
        <v>472</v>
      </c>
      <c r="E135" s="73" t="s">
        <v>858</v>
      </c>
      <c r="F135" s="72">
        <v>230500125</v>
      </c>
      <c r="G135" s="72">
        <v>272300448</v>
      </c>
      <c r="H135" s="72">
        <v>272300122</v>
      </c>
      <c r="I135" s="72" t="s">
        <v>40</v>
      </c>
      <c r="J135" s="72" t="s">
        <v>40</v>
      </c>
      <c r="K135" s="72" t="s">
        <v>40</v>
      </c>
      <c r="L135" s="74">
        <v>456</v>
      </c>
      <c r="M135" s="74" t="s">
        <v>40</v>
      </c>
      <c r="N135" s="74">
        <v>16422</v>
      </c>
      <c r="O135" s="74">
        <v>3587</v>
      </c>
      <c r="P135" s="74">
        <v>1006</v>
      </c>
      <c r="Q135" s="74">
        <v>1260</v>
      </c>
      <c r="X135" s="74">
        <v>22731</v>
      </c>
      <c r="Y135" s="72">
        <v>32878919</v>
      </c>
      <c r="Z135" s="74">
        <f t="shared" si="0"/>
        <v>45462</v>
      </c>
      <c r="AA135" s="83">
        <v>45065</v>
      </c>
    </row>
    <row r="136" spans="1:27" x14ac:dyDescent="0.3">
      <c r="A136" s="78" t="s">
        <v>390</v>
      </c>
      <c r="B136" s="72" t="s">
        <v>860</v>
      </c>
      <c r="C136" s="73" t="s">
        <v>145</v>
      </c>
      <c r="D136" s="73" t="s">
        <v>244</v>
      </c>
      <c r="E136" s="73">
        <v>2</v>
      </c>
      <c r="F136" s="72">
        <v>230500126</v>
      </c>
      <c r="G136" s="72">
        <v>272300450</v>
      </c>
      <c r="H136" s="72">
        <v>272300123</v>
      </c>
      <c r="L136" s="74">
        <v>500</v>
      </c>
      <c r="N136" s="74">
        <v>2325</v>
      </c>
      <c r="O136" s="74">
        <v>1224</v>
      </c>
      <c r="P136" s="74">
        <v>945</v>
      </c>
      <c r="X136" s="74">
        <v>4994</v>
      </c>
      <c r="Z136" s="74">
        <f t="shared" si="0"/>
        <v>9988</v>
      </c>
      <c r="AA136" s="83">
        <v>45069</v>
      </c>
    </row>
    <row r="137" spans="1:27" ht="66.75" customHeight="1" x14ac:dyDescent="0.3">
      <c r="A137" s="78" t="s">
        <v>391</v>
      </c>
      <c r="B137" s="79" t="s">
        <v>861</v>
      </c>
      <c r="C137" s="73" t="s">
        <v>862</v>
      </c>
      <c r="D137" s="73" t="s">
        <v>244</v>
      </c>
      <c r="E137" s="73">
        <v>2</v>
      </c>
      <c r="F137" s="72">
        <v>230500127</v>
      </c>
      <c r="G137" s="72">
        <v>272300452</v>
      </c>
      <c r="H137" s="72">
        <v>272300124</v>
      </c>
      <c r="I137" s="72" t="s">
        <v>40</v>
      </c>
      <c r="J137" s="72" t="s">
        <v>40</v>
      </c>
      <c r="K137" s="72" t="s">
        <v>40</v>
      </c>
      <c r="L137" s="74">
        <v>216</v>
      </c>
      <c r="M137" s="74" t="s">
        <v>40</v>
      </c>
      <c r="N137" s="74">
        <v>1814</v>
      </c>
      <c r="O137" s="74">
        <v>1468</v>
      </c>
      <c r="P137" s="74">
        <v>398</v>
      </c>
      <c r="Q137" s="74" t="s">
        <v>40</v>
      </c>
      <c r="R137" s="80" t="s">
        <v>40</v>
      </c>
      <c r="S137" s="80" t="s">
        <v>40</v>
      </c>
      <c r="T137" s="80" t="s">
        <v>40</v>
      </c>
      <c r="U137" s="80" t="s">
        <v>40</v>
      </c>
      <c r="V137" s="80" t="s">
        <v>40</v>
      </c>
      <c r="W137" s="74" t="s">
        <v>40</v>
      </c>
      <c r="X137" s="74" t="s">
        <v>40</v>
      </c>
      <c r="Y137" s="72">
        <v>32879871</v>
      </c>
      <c r="Z137" s="74">
        <f t="shared" si="0"/>
        <v>3896</v>
      </c>
      <c r="AA137" s="83">
        <v>45069</v>
      </c>
    </row>
    <row r="138" spans="1:27" ht="35.25" customHeight="1" x14ac:dyDescent="0.3">
      <c r="A138" s="78" t="s">
        <v>392</v>
      </c>
      <c r="B138" s="79" t="s">
        <v>863</v>
      </c>
      <c r="C138" s="73" t="s">
        <v>355</v>
      </c>
      <c r="D138" s="73" t="s">
        <v>651</v>
      </c>
      <c r="E138" s="73">
        <v>2</v>
      </c>
      <c r="F138" s="72">
        <v>230500128</v>
      </c>
      <c r="G138" s="72">
        <v>272300463</v>
      </c>
      <c r="H138" s="72">
        <v>272300125</v>
      </c>
      <c r="I138" s="72" t="s">
        <v>40</v>
      </c>
      <c r="J138" s="72" t="s">
        <v>40</v>
      </c>
      <c r="K138" s="72" t="s">
        <v>40</v>
      </c>
      <c r="L138" s="74" t="s">
        <v>40</v>
      </c>
      <c r="M138" s="74" t="s">
        <v>40</v>
      </c>
      <c r="N138" s="74" t="s">
        <v>40</v>
      </c>
      <c r="O138" s="74" t="s">
        <v>40</v>
      </c>
      <c r="P138" s="74" t="s">
        <v>40</v>
      </c>
      <c r="Q138" s="74" t="s">
        <v>40</v>
      </c>
      <c r="R138" s="80" t="s">
        <v>40</v>
      </c>
      <c r="S138" s="80" t="s">
        <v>40</v>
      </c>
      <c r="T138" s="80" t="s">
        <v>40</v>
      </c>
      <c r="U138" s="80" t="s">
        <v>40</v>
      </c>
      <c r="V138" s="80" t="s">
        <v>40</v>
      </c>
      <c r="W138" s="74" t="s">
        <v>40</v>
      </c>
      <c r="X138" s="74" t="s">
        <v>40</v>
      </c>
      <c r="Y138" s="72" t="s">
        <v>228</v>
      </c>
      <c r="Z138" s="74">
        <f t="shared" si="0"/>
        <v>0</v>
      </c>
      <c r="AA138" s="83">
        <v>45069</v>
      </c>
    </row>
    <row r="139" spans="1:27" x14ac:dyDescent="0.3">
      <c r="A139" s="78" t="s">
        <v>393</v>
      </c>
      <c r="B139" s="72" t="s">
        <v>865</v>
      </c>
      <c r="C139" s="73" t="s">
        <v>478</v>
      </c>
      <c r="D139" s="73" t="s">
        <v>244</v>
      </c>
      <c r="E139" s="73">
        <v>2</v>
      </c>
      <c r="F139" s="72">
        <v>230500129</v>
      </c>
      <c r="G139" s="72">
        <v>272300466</v>
      </c>
      <c r="H139" s="72">
        <v>272300126</v>
      </c>
      <c r="I139" s="72" t="s">
        <v>40</v>
      </c>
      <c r="J139" s="72" t="s">
        <v>40</v>
      </c>
      <c r="K139" s="72" t="s">
        <v>40</v>
      </c>
      <c r="L139" s="74">
        <v>96</v>
      </c>
      <c r="N139" s="74">
        <v>1562</v>
      </c>
      <c r="O139" s="74">
        <v>608</v>
      </c>
      <c r="P139" s="74">
        <v>352</v>
      </c>
      <c r="Y139" s="72">
        <v>32880409</v>
      </c>
      <c r="Z139" s="74">
        <f t="shared" si="0"/>
        <v>2618</v>
      </c>
      <c r="AA139" s="83">
        <v>45072</v>
      </c>
    </row>
    <row r="140" spans="1:27" ht="28.8" x14ac:dyDescent="0.3">
      <c r="A140" s="78" t="s">
        <v>394</v>
      </c>
      <c r="B140" s="72" t="s">
        <v>870</v>
      </c>
      <c r="C140" s="73" t="s">
        <v>871</v>
      </c>
      <c r="D140" s="73" t="s">
        <v>273</v>
      </c>
      <c r="E140" s="73">
        <v>2</v>
      </c>
      <c r="F140" s="72">
        <v>230500130</v>
      </c>
      <c r="G140" s="72">
        <v>272300467</v>
      </c>
      <c r="H140" s="72">
        <v>272300127</v>
      </c>
      <c r="I140" s="72" t="s">
        <v>40</v>
      </c>
      <c r="J140" s="72" t="s">
        <v>40</v>
      </c>
      <c r="K140" s="72" t="s">
        <v>40</v>
      </c>
      <c r="L140" s="74">
        <v>115</v>
      </c>
      <c r="M140" s="74" t="s">
        <v>40</v>
      </c>
      <c r="N140" s="74">
        <v>1464</v>
      </c>
      <c r="O140" s="74">
        <v>648</v>
      </c>
      <c r="P140" s="74">
        <v>322</v>
      </c>
      <c r="Y140" s="72">
        <v>32880752</v>
      </c>
      <c r="Z140" s="74">
        <f t="shared" si="0"/>
        <v>2549</v>
      </c>
      <c r="AA140" s="83">
        <v>45075</v>
      </c>
    </row>
    <row r="141" spans="1:27" ht="28.8" x14ac:dyDescent="0.3">
      <c r="A141" s="78" t="s">
        <v>395</v>
      </c>
      <c r="B141" s="72" t="s">
        <v>872</v>
      </c>
      <c r="C141" s="73" t="s">
        <v>873</v>
      </c>
      <c r="D141" s="73" t="s">
        <v>244</v>
      </c>
      <c r="E141" s="73">
        <v>2</v>
      </c>
      <c r="F141" s="72">
        <v>230500131</v>
      </c>
      <c r="G141" s="72">
        <v>272300485</v>
      </c>
      <c r="H141" s="72">
        <v>272300128</v>
      </c>
      <c r="I141" s="72" t="s">
        <v>40</v>
      </c>
      <c r="J141" s="72" t="s">
        <v>40</v>
      </c>
      <c r="K141" s="72" t="s">
        <v>40</v>
      </c>
      <c r="L141" s="74">
        <v>102</v>
      </c>
      <c r="M141" s="74" t="s">
        <v>40</v>
      </c>
      <c r="N141" s="74">
        <v>1120</v>
      </c>
      <c r="O141" s="74">
        <v>665</v>
      </c>
      <c r="P141" s="74">
        <v>286</v>
      </c>
      <c r="Q141" s="74" t="s">
        <v>40</v>
      </c>
      <c r="R141" s="80" t="s">
        <v>40</v>
      </c>
      <c r="S141" s="80" t="s">
        <v>40</v>
      </c>
      <c r="T141" s="80" t="s">
        <v>40</v>
      </c>
      <c r="U141" s="80" t="s">
        <v>40</v>
      </c>
      <c r="V141" s="80" t="s">
        <v>40</v>
      </c>
      <c r="W141" s="74" t="s">
        <v>40</v>
      </c>
      <c r="X141" s="74" t="s">
        <v>40</v>
      </c>
      <c r="Y141" s="72">
        <v>32880735</v>
      </c>
      <c r="Z141" s="74">
        <f t="shared" si="0"/>
        <v>2173</v>
      </c>
      <c r="AA141" s="83">
        <v>45076</v>
      </c>
    </row>
    <row r="142" spans="1:27" ht="28.8" x14ac:dyDescent="0.3">
      <c r="A142" s="78" t="s">
        <v>396</v>
      </c>
      <c r="B142" s="72" t="s">
        <v>757</v>
      </c>
      <c r="C142" s="73" t="s">
        <v>758</v>
      </c>
      <c r="D142" s="73" t="s">
        <v>472</v>
      </c>
      <c r="E142" s="73" t="s">
        <v>877</v>
      </c>
      <c r="F142" s="72">
        <v>230600132</v>
      </c>
      <c r="G142" s="72">
        <v>272300489</v>
      </c>
      <c r="H142" s="72">
        <v>272300129</v>
      </c>
      <c r="I142" s="72" t="s">
        <v>40</v>
      </c>
      <c r="J142" s="72" t="s">
        <v>40</v>
      </c>
      <c r="K142" s="72" t="s">
        <v>40</v>
      </c>
      <c r="L142" s="74">
        <v>98</v>
      </c>
      <c r="M142" s="74" t="s">
        <v>40</v>
      </c>
      <c r="N142" s="74">
        <v>4015</v>
      </c>
      <c r="O142" s="74">
        <v>1046</v>
      </c>
      <c r="P142" s="74">
        <v>398</v>
      </c>
      <c r="Q142" s="74" t="s">
        <v>40</v>
      </c>
      <c r="R142" s="80" t="s">
        <v>40</v>
      </c>
      <c r="S142" s="80" t="s">
        <v>40</v>
      </c>
      <c r="T142" s="80" t="s">
        <v>40</v>
      </c>
      <c r="U142" s="80" t="s">
        <v>40</v>
      </c>
      <c r="V142" s="80" t="s">
        <v>40</v>
      </c>
      <c r="W142" s="74" t="s">
        <v>40</v>
      </c>
      <c r="X142" s="74" t="s">
        <v>40</v>
      </c>
      <c r="Y142" s="79" t="s">
        <v>878</v>
      </c>
      <c r="Z142" s="74">
        <f t="shared" si="0"/>
        <v>5557</v>
      </c>
      <c r="AA142" s="83">
        <v>45078</v>
      </c>
    </row>
    <row r="143" spans="1:27" ht="33" customHeight="1" x14ac:dyDescent="0.3">
      <c r="A143" s="78" t="s">
        <v>397</v>
      </c>
      <c r="B143" s="79" t="s">
        <v>880</v>
      </c>
      <c r="C143" s="73" t="s">
        <v>479</v>
      </c>
      <c r="D143" s="73" t="s">
        <v>244</v>
      </c>
      <c r="E143" s="73">
        <v>2</v>
      </c>
      <c r="F143" s="72">
        <v>230600133</v>
      </c>
      <c r="G143" s="72" t="s">
        <v>40</v>
      </c>
      <c r="H143" s="72" t="s">
        <v>40</v>
      </c>
      <c r="I143" s="72" t="s">
        <v>40</v>
      </c>
      <c r="J143" s="72" t="s">
        <v>40</v>
      </c>
      <c r="K143" s="72" t="s">
        <v>40</v>
      </c>
      <c r="L143" s="74" t="s">
        <v>40</v>
      </c>
      <c r="M143" s="74" t="s">
        <v>40</v>
      </c>
      <c r="N143" s="74">
        <v>580</v>
      </c>
      <c r="O143" s="74" t="s">
        <v>40</v>
      </c>
      <c r="P143" s="74" t="s">
        <v>40</v>
      </c>
      <c r="R143" s="80" t="s">
        <v>40</v>
      </c>
      <c r="S143" s="80" t="s">
        <v>40</v>
      </c>
      <c r="T143" s="80" t="s">
        <v>40</v>
      </c>
      <c r="U143" s="80" t="s">
        <v>40</v>
      </c>
      <c r="V143" s="80" t="s">
        <v>40</v>
      </c>
      <c r="W143" s="74" t="s">
        <v>40</v>
      </c>
      <c r="X143" s="74" t="s">
        <v>40</v>
      </c>
      <c r="Y143" s="72">
        <v>32881353</v>
      </c>
      <c r="Z143" s="74">
        <f t="shared" si="0"/>
        <v>580</v>
      </c>
      <c r="AA143" s="72" t="s">
        <v>881</v>
      </c>
    </row>
    <row r="144" spans="1:27" ht="28.8" x14ac:dyDescent="0.3">
      <c r="A144" s="78" t="s">
        <v>398</v>
      </c>
      <c r="B144" s="79" t="s">
        <v>879</v>
      </c>
      <c r="C144" s="73" t="s">
        <v>114</v>
      </c>
      <c r="D144" s="73" t="s">
        <v>472</v>
      </c>
      <c r="E144" s="73">
        <v>2</v>
      </c>
      <c r="F144" s="72">
        <v>230600134</v>
      </c>
      <c r="G144" s="72">
        <v>272300490</v>
      </c>
      <c r="H144" s="72">
        <v>272300130</v>
      </c>
      <c r="I144" s="72">
        <v>272300027</v>
      </c>
      <c r="J144" s="72" t="s">
        <v>40</v>
      </c>
      <c r="K144" s="72" t="s">
        <v>40</v>
      </c>
      <c r="L144" s="74" t="s">
        <v>40</v>
      </c>
      <c r="M144" s="74" t="s">
        <v>40</v>
      </c>
      <c r="N144" s="74">
        <v>7337</v>
      </c>
      <c r="O144" s="74">
        <v>2595</v>
      </c>
      <c r="P144" s="74">
        <v>1036</v>
      </c>
      <c r="Q144" s="74">
        <v>4950</v>
      </c>
      <c r="R144" s="80" t="s">
        <v>40</v>
      </c>
      <c r="S144" s="80" t="s">
        <v>40</v>
      </c>
      <c r="T144" s="80" t="s">
        <v>40</v>
      </c>
      <c r="V144" s="80" t="s">
        <v>40</v>
      </c>
      <c r="W144" s="74" t="s">
        <v>40</v>
      </c>
      <c r="X144" s="74" t="s">
        <v>40</v>
      </c>
      <c r="Y144" s="72">
        <v>32881172</v>
      </c>
      <c r="Z144" s="74">
        <f t="shared" si="0"/>
        <v>15918</v>
      </c>
      <c r="AA144" s="83">
        <v>45078</v>
      </c>
    </row>
    <row r="145" spans="1:27" ht="28.8" x14ac:dyDescent="0.3">
      <c r="A145" s="78" t="s">
        <v>399</v>
      </c>
      <c r="B145" s="72" t="s">
        <v>886</v>
      </c>
      <c r="C145" s="73" t="s">
        <v>887</v>
      </c>
      <c r="D145" s="73" t="s">
        <v>244</v>
      </c>
      <c r="E145" s="73">
        <v>3</v>
      </c>
      <c r="F145" s="72">
        <v>230600135</v>
      </c>
      <c r="G145" s="72">
        <v>272300492</v>
      </c>
      <c r="H145" s="72">
        <v>272300131</v>
      </c>
      <c r="I145" s="72" t="s">
        <v>40</v>
      </c>
      <c r="J145" s="72" t="s">
        <v>40</v>
      </c>
      <c r="K145" s="72" t="s">
        <v>40</v>
      </c>
      <c r="L145" s="74">
        <v>182</v>
      </c>
      <c r="M145" s="74">
        <v>480</v>
      </c>
      <c r="N145" s="74">
        <v>6088</v>
      </c>
      <c r="O145" s="74">
        <v>1443</v>
      </c>
      <c r="P145" s="74">
        <v>612</v>
      </c>
      <c r="Q145" s="74">
        <v>360</v>
      </c>
      <c r="R145" s="80" t="s">
        <v>40</v>
      </c>
      <c r="S145" s="80" t="s">
        <v>40</v>
      </c>
      <c r="T145" s="80" t="s">
        <v>40</v>
      </c>
      <c r="U145" s="80" t="s">
        <v>40</v>
      </c>
      <c r="V145" s="80" t="s">
        <v>40</v>
      </c>
      <c r="W145" s="74" t="s">
        <v>40</v>
      </c>
      <c r="X145" s="74" t="s">
        <v>40</v>
      </c>
      <c r="Y145" s="72">
        <v>32881200</v>
      </c>
      <c r="Z145" s="74">
        <f t="shared" si="0"/>
        <v>9165</v>
      </c>
      <c r="AA145" s="83">
        <v>45079</v>
      </c>
    </row>
    <row r="146" spans="1:27" x14ac:dyDescent="0.3">
      <c r="A146" s="78" t="s">
        <v>400</v>
      </c>
      <c r="B146" s="72" t="s">
        <v>890</v>
      </c>
      <c r="C146" s="73" t="s">
        <v>174</v>
      </c>
      <c r="D146" s="73" t="s">
        <v>651</v>
      </c>
      <c r="E146" s="73">
        <v>1</v>
      </c>
      <c r="F146" s="72">
        <v>230600136</v>
      </c>
      <c r="G146" s="72">
        <v>272300493</v>
      </c>
      <c r="H146" s="72">
        <v>272300132</v>
      </c>
      <c r="I146" s="72" t="s">
        <v>40</v>
      </c>
      <c r="J146" s="72" t="s">
        <v>40</v>
      </c>
      <c r="K146" s="72" t="s">
        <v>40</v>
      </c>
      <c r="L146" s="74" t="s">
        <v>40</v>
      </c>
      <c r="M146" s="74" t="s">
        <v>40</v>
      </c>
      <c r="N146" s="74" t="s">
        <v>40</v>
      </c>
      <c r="O146" s="74" t="s">
        <v>40</v>
      </c>
      <c r="P146" s="74" t="s">
        <v>40</v>
      </c>
      <c r="Q146" s="74" t="s">
        <v>40</v>
      </c>
      <c r="R146" s="80" t="s">
        <v>40</v>
      </c>
      <c r="S146" s="80" t="s">
        <v>40</v>
      </c>
      <c r="T146" s="80" t="s">
        <v>40</v>
      </c>
      <c r="V146" s="80" t="s">
        <v>40</v>
      </c>
      <c r="W146" s="74" t="s">
        <v>40</v>
      </c>
      <c r="X146" s="74" t="s">
        <v>40</v>
      </c>
      <c r="Y146" s="72" t="s">
        <v>228</v>
      </c>
      <c r="Z146" s="74">
        <v>0</v>
      </c>
      <c r="AA146" s="83">
        <v>45082</v>
      </c>
    </row>
    <row r="147" spans="1:27" ht="33.75" customHeight="1" x14ac:dyDescent="0.3">
      <c r="A147" s="78" t="s">
        <v>401</v>
      </c>
      <c r="B147" s="72" t="s">
        <v>894</v>
      </c>
      <c r="C147" s="73" t="s">
        <v>440</v>
      </c>
      <c r="D147" s="73" t="s">
        <v>273</v>
      </c>
      <c r="E147" s="73">
        <v>2</v>
      </c>
      <c r="F147" s="72">
        <v>230600137</v>
      </c>
      <c r="G147" s="72">
        <v>272300494</v>
      </c>
      <c r="H147" s="72">
        <v>272300133</v>
      </c>
      <c r="I147" s="72" t="s">
        <v>40</v>
      </c>
      <c r="J147" s="72" t="s">
        <v>40</v>
      </c>
      <c r="K147" s="72" t="s">
        <v>40</v>
      </c>
      <c r="L147" s="74">
        <v>264</v>
      </c>
      <c r="M147" s="74" t="s">
        <v>40</v>
      </c>
      <c r="N147" s="74">
        <v>4509</v>
      </c>
      <c r="O147" s="74">
        <v>1433</v>
      </c>
      <c r="P147" s="74">
        <v>598</v>
      </c>
      <c r="Q147" s="74" t="s">
        <v>40</v>
      </c>
      <c r="R147" s="80" t="s">
        <v>40</v>
      </c>
      <c r="S147" s="80" t="s">
        <v>40</v>
      </c>
      <c r="T147" s="80" t="s">
        <v>40</v>
      </c>
      <c r="U147" s="80" t="s">
        <v>40</v>
      </c>
      <c r="V147" s="80" t="s">
        <v>40</v>
      </c>
      <c r="W147" s="74">
        <v>2182</v>
      </c>
      <c r="X147" s="74" t="s">
        <v>40</v>
      </c>
      <c r="Y147" s="72">
        <v>32881634</v>
      </c>
      <c r="Z147" s="74">
        <f t="shared" si="0"/>
        <v>8986</v>
      </c>
      <c r="AA147" s="83">
        <v>45082</v>
      </c>
    </row>
    <row r="148" spans="1:27" ht="72" x14ac:dyDescent="0.3">
      <c r="A148" s="78" t="s">
        <v>402</v>
      </c>
      <c r="B148" s="72" t="s">
        <v>903</v>
      </c>
      <c r="C148" s="73" t="s">
        <v>901</v>
      </c>
      <c r="D148" s="73" t="s">
        <v>273</v>
      </c>
      <c r="E148" s="73" t="s">
        <v>902</v>
      </c>
      <c r="F148" s="72">
        <v>230600138</v>
      </c>
      <c r="G148" s="72">
        <v>272300503</v>
      </c>
      <c r="H148" s="72">
        <v>272300134</v>
      </c>
      <c r="I148" s="72" t="s">
        <v>40</v>
      </c>
      <c r="J148" s="72" t="s">
        <v>40</v>
      </c>
      <c r="K148" s="72" t="s">
        <v>40</v>
      </c>
      <c r="L148" s="74">
        <v>216</v>
      </c>
      <c r="M148" s="74">
        <v>504</v>
      </c>
      <c r="N148" s="74">
        <v>10833</v>
      </c>
      <c r="O148" s="74">
        <v>2360</v>
      </c>
      <c r="P148" s="74">
        <v>1052</v>
      </c>
      <c r="Q148" s="74">
        <v>2160</v>
      </c>
      <c r="R148" s="80" t="s">
        <v>40</v>
      </c>
      <c r="W148" s="74">
        <v>2160</v>
      </c>
      <c r="Y148" s="72">
        <v>32882252</v>
      </c>
      <c r="Z148" s="74">
        <f t="shared" si="0"/>
        <v>19285</v>
      </c>
      <c r="AA148" s="83">
        <v>45084</v>
      </c>
    </row>
    <row r="149" spans="1:27" ht="28.8" x14ac:dyDescent="0.3">
      <c r="A149" s="78" t="s">
        <v>403</v>
      </c>
      <c r="B149" s="72" t="s">
        <v>904</v>
      </c>
      <c r="C149" s="73" t="s">
        <v>905</v>
      </c>
      <c r="D149" s="73" t="s">
        <v>273</v>
      </c>
      <c r="E149" s="73">
        <v>4</v>
      </c>
      <c r="F149" s="72">
        <v>2306000139</v>
      </c>
      <c r="G149" s="72">
        <v>272300504</v>
      </c>
      <c r="H149" s="72">
        <v>272300135</v>
      </c>
      <c r="I149" s="72" t="s">
        <v>40</v>
      </c>
      <c r="J149" s="72" t="s">
        <v>40</v>
      </c>
      <c r="K149" s="72" t="s">
        <v>40</v>
      </c>
      <c r="L149" s="74">
        <v>229</v>
      </c>
      <c r="M149" s="74">
        <v>513</v>
      </c>
      <c r="N149" s="74">
        <v>10214</v>
      </c>
      <c r="O149" s="74">
        <v>2096</v>
      </c>
      <c r="P149" s="74">
        <v>1052</v>
      </c>
      <c r="Q149" s="74">
        <v>1780</v>
      </c>
      <c r="W149" s="74">
        <v>1242</v>
      </c>
      <c r="Y149" s="72">
        <v>328822543</v>
      </c>
      <c r="Z149" s="74">
        <f t="shared" si="0"/>
        <v>17126</v>
      </c>
      <c r="AA149" s="83">
        <v>45084</v>
      </c>
    </row>
    <row r="150" spans="1:27" x14ac:dyDescent="0.3">
      <c r="A150" s="78" t="s">
        <v>404</v>
      </c>
      <c r="B150" s="72" t="s">
        <v>906</v>
      </c>
      <c r="C150" s="73" t="s">
        <v>907</v>
      </c>
      <c r="D150" s="73" t="s">
        <v>472</v>
      </c>
      <c r="E150" s="73">
        <v>1</v>
      </c>
      <c r="F150" s="72">
        <v>230600140</v>
      </c>
      <c r="G150" s="72">
        <v>272300505</v>
      </c>
      <c r="H150" s="72">
        <v>272300136</v>
      </c>
      <c r="I150" s="72" t="s">
        <v>40</v>
      </c>
      <c r="J150" s="72" t="s">
        <v>40</v>
      </c>
      <c r="K150" s="72" t="s">
        <v>40</v>
      </c>
      <c r="L150" s="74">
        <v>207</v>
      </c>
      <c r="M150" s="90">
        <v>173</v>
      </c>
      <c r="N150" s="74">
        <v>5060</v>
      </c>
      <c r="O150" s="74">
        <v>1228</v>
      </c>
      <c r="P150" s="74">
        <v>260</v>
      </c>
      <c r="Z150" s="74">
        <f t="shared" si="0"/>
        <v>6928</v>
      </c>
      <c r="AA150" s="83">
        <v>45084</v>
      </c>
    </row>
    <row r="151" spans="1:27" ht="27" customHeight="1" x14ac:dyDescent="0.3">
      <c r="A151" s="78" t="s">
        <v>405</v>
      </c>
      <c r="B151" s="72" t="s">
        <v>908</v>
      </c>
      <c r="C151" s="73" t="s">
        <v>219</v>
      </c>
      <c r="D151" s="73" t="s">
        <v>244</v>
      </c>
      <c r="E151" s="73">
        <v>1</v>
      </c>
      <c r="F151" s="72">
        <v>230600141</v>
      </c>
      <c r="G151" s="72">
        <v>272300506</v>
      </c>
      <c r="H151" s="72">
        <v>272300137</v>
      </c>
      <c r="I151" s="72" t="s">
        <v>40</v>
      </c>
      <c r="J151" s="72" t="s">
        <v>40</v>
      </c>
      <c r="K151" s="72" t="s">
        <v>40</v>
      </c>
      <c r="L151" s="74">
        <v>101</v>
      </c>
      <c r="N151" s="74">
        <v>576</v>
      </c>
      <c r="O151" s="74">
        <v>440</v>
      </c>
      <c r="P151" s="74">
        <v>260</v>
      </c>
      <c r="Q151" s="74" t="s">
        <v>40</v>
      </c>
      <c r="R151" s="80" t="s">
        <v>40</v>
      </c>
      <c r="S151" s="80" t="s">
        <v>40</v>
      </c>
      <c r="T151" s="80" t="s">
        <v>40</v>
      </c>
      <c r="U151" s="80" t="s">
        <v>40</v>
      </c>
      <c r="V151" s="80" t="s">
        <v>40</v>
      </c>
      <c r="W151" s="74" t="s">
        <v>40</v>
      </c>
      <c r="X151" s="74" t="s">
        <v>40</v>
      </c>
      <c r="Y151" s="72">
        <v>32882264</v>
      </c>
      <c r="Z151" s="74">
        <f t="shared" si="0"/>
        <v>1377</v>
      </c>
      <c r="AA151" s="83">
        <v>45084</v>
      </c>
    </row>
    <row r="152" spans="1:27" x14ac:dyDescent="0.3">
      <c r="A152" s="78" t="s">
        <v>421</v>
      </c>
      <c r="B152" s="72" t="s">
        <v>909</v>
      </c>
      <c r="C152" s="73" t="s">
        <v>907</v>
      </c>
      <c r="D152" s="73" t="s">
        <v>244</v>
      </c>
      <c r="E152" s="73">
        <v>2</v>
      </c>
      <c r="F152" s="72">
        <v>230600142</v>
      </c>
      <c r="G152" s="72">
        <v>272300516</v>
      </c>
      <c r="H152" s="72">
        <v>272300138</v>
      </c>
      <c r="I152" s="72" t="s">
        <v>40</v>
      </c>
      <c r="J152" s="72" t="s">
        <v>40</v>
      </c>
      <c r="K152" s="72" t="s">
        <v>40</v>
      </c>
      <c r="L152" s="74">
        <v>585</v>
      </c>
      <c r="N152" s="74">
        <v>1267</v>
      </c>
      <c r="O152" s="74">
        <v>1202</v>
      </c>
      <c r="P152" s="74">
        <v>368</v>
      </c>
      <c r="Y152" s="72">
        <v>3282871</v>
      </c>
      <c r="Z152" s="74">
        <f t="shared" si="0"/>
        <v>3422</v>
      </c>
      <c r="AA152" s="83">
        <v>45090</v>
      </c>
    </row>
    <row r="153" spans="1:27" ht="28.8" x14ac:dyDescent="0.3">
      <c r="A153" s="78" t="s">
        <v>422</v>
      </c>
      <c r="B153" s="72" t="s">
        <v>910</v>
      </c>
      <c r="C153" s="73" t="s">
        <v>63</v>
      </c>
      <c r="D153" s="73" t="s">
        <v>911</v>
      </c>
      <c r="E153" s="73">
        <v>2</v>
      </c>
      <c r="F153" s="72">
        <v>230600143</v>
      </c>
      <c r="G153" s="72">
        <v>272300517</v>
      </c>
      <c r="H153" s="72">
        <v>272300139</v>
      </c>
      <c r="I153" s="72" t="s">
        <v>40</v>
      </c>
      <c r="J153" s="72" t="s">
        <v>40</v>
      </c>
      <c r="K153" s="72" t="s">
        <v>40</v>
      </c>
      <c r="L153" s="74">
        <v>120</v>
      </c>
      <c r="N153" s="74">
        <v>1725</v>
      </c>
      <c r="O153" s="74">
        <v>784</v>
      </c>
      <c r="P153" s="74">
        <v>336</v>
      </c>
      <c r="Z153" s="74">
        <f t="shared" si="0"/>
        <v>2965</v>
      </c>
      <c r="AA153" s="83">
        <v>45090</v>
      </c>
    </row>
    <row r="154" spans="1:27" ht="30.75" customHeight="1" x14ac:dyDescent="0.3">
      <c r="A154" s="78" t="s">
        <v>423</v>
      </c>
      <c r="B154" s="72" t="s">
        <v>912</v>
      </c>
      <c r="C154" s="73" t="s">
        <v>194</v>
      </c>
      <c r="D154" s="73" t="s">
        <v>297</v>
      </c>
      <c r="E154" s="73">
        <v>1</v>
      </c>
      <c r="F154" s="72">
        <v>230600144</v>
      </c>
      <c r="G154" s="72">
        <v>272300518</v>
      </c>
      <c r="H154" s="72" t="s">
        <v>40</v>
      </c>
      <c r="I154" s="72" t="s">
        <v>40</v>
      </c>
      <c r="J154" s="72">
        <v>272300006</v>
      </c>
      <c r="K154" s="72" t="s">
        <v>40</v>
      </c>
      <c r="N154" s="74">
        <v>1680</v>
      </c>
      <c r="O154" s="74">
        <v>988</v>
      </c>
      <c r="R154" s="80" t="s">
        <v>913</v>
      </c>
      <c r="X154" s="74">
        <v>3668</v>
      </c>
      <c r="Z154" s="74">
        <f>N154+O154+R154+X154</f>
        <v>7336</v>
      </c>
      <c r="AA154" s="83">
        <v>45090</v>
      </c>
    </row>
    <row r="155" spans="1:27" ht="30" customHeight="1" x14ac:dyDescent="0.3">
      <c r="A155" s="78" t="s">
        <v>424</v>
      </c>
      <c r="B155" s="72" t="s">
        <v>914</v>
      </c>
      <c r="C155" s="73" t="s">
        <v>915</v>
      </c>
      <c r="D155" s="73" t="s">
        <v>472</v>
      </c>
      <c r="E155" s="73">
        <v>2</v>
      </c>
      <c r="F155" s="72">
        <v>230600145</v>
      </c>
      <c r="G155" s="72">
        <v>272300519</v>
      </c>
      <c r="H155" s="72">
        <v>272300140</v>
      </c>
      <c r="I155" s="72" t="s">
        <v>40</v>
      </c>
      <c r="J155" s="72" t="s">
        <v>40</v>
      </c>
      <c r="K155" s="72" t="s">
        <v>40</v>
      </c>
      <c r="L155" s="74">
        <v>230</v>
      </c>
      <c r="N155" s="74">
        <v>10131</v>
      </c>
      <c r="O155" s="74">
        <v>2157</v>
      </c>
      <c r="P155" s="74">
        <v>476</v>
      </c>
      <c r="U155" s="80" t="s">
        <v>916</v>
      </c>
      <c r="Z155" s="74">
        <f>U155+P155+O155+N155+L155</f>
        <v>13189</v>
      </c>
      <c r="AA155" s="83">
        <v>45090</v>
      </c>
    </row>
    <row r="156" spans="1:27" ht="28.8" x14ac:dyDescent="0.3">
      <c r="A156" s="78" t="s">
        <v>425</v>
      </c>
      <c r="B156" s="72" t="s">
        <v>917</v>
      </c>
      <c r="C156" s="73" t="s">
        <v>918</v>
      </c>
      <c r="D156" s="73" t="s">
        <v>244</v>
      </c>
      <c r="E156" s="73">
        <v>2</v>
      </c>
      <c r="F156" s="72">
        <v>230600146</v>
      </c>
      <c r="G156" s="72">
        <v>272300520</v>
      </c>
      <c r="H156" s="72">
        <v>272300141</v>
      </c>
      <c r="I156" s="72" t="s">
        <v>40</v>
      </c>
      <c r="J156" s="72" t="s">
        <v>40</v>
      </c>
      <c r="K156" s="72" t="s">
        <v>40</v>
      </c>
      <c r="L156" s="74">
        <v>78</v>
      </c>
      <c r="M156" s="74" t="s">
        <v>40</v>
      </c>
      <c r="N156" s="74">
        <v>1075</v>
      </c>
      <c r="O156" s="74">
        <v>428</v>
      </c>
      <c r="P156" s="74">
        <v>245</v>
      </c>
      <c r="Q156" s="74" t="s">
        <v>40</v>
      </c>
      <c r="R156" s="80" t="s">
        <v>40</v>
      </c>
      <c r="S156" s="80" t="s">
        <v>40</v>
      </c>
      <c r="T156" s="80" t="s">
        <v>40</v>
      </c>
      <c r="U156" s="80" t="s">
        <v>40</v>
      </c>
      <c r="V156" s="80" t="s">
        <v>40</v>
      </c>
      <c r="W156" s="74" t="s">
        <v>40</v>
      </c>
      <c r="X156" s="74" t="s">
        <v>40</v>
      </c>
      <c r="Y156" s="72">
        <v>92883175</v>
      </c>
      <c r="Z156" s="74">
        <f>P156+O156+N156+L156</f>
        <v>1826</v>
      </c>
      <c r="AA156" s="83">
        <v>45090</v>
      </c>
    </row>
    <row r="157" spans="1:27" ht="43.2" x14ac:dyDescent="0.3">
      <c r="A157" s="78" t="s">
        <v>426</v>
      </c>
      <c r="B157" s="72" t="s">
        <v>919</v>
      </c>
      <c r="C157" s="73" t="s">
        <v>184</v>
      </c>
      <c r="D157" s="73" t="s">
        <v>920</v>
      </c>
      <c r="E157" s="73">
        <v>2</v>
      </c>
      <c r="F157" s="72">
        <v>230600147</v>
      </c>
      <c r="G157" s="72">
        <v>272300521</v>
      </c>
      <c r="H157" s="72">
        <v>272300142</v>
      </c>
      <c r="I157" s="72">
        <v>272300028</v>
      </c>
      <c r="J157" s="72" t="s">
        <v>40</v>
      </c>
      <c r="K157" s="72" t="s">
        <v>40</v>
      </c>
      <c r="L157" s="74">
        <v>422</v>
      </c>
      <c r="N157" s="74">
        <v>38832</v>
      </c>
      <c r="O157" s="74">
        <v>1090</v>
      </c>
      <c r="P157" s="74">
        <v>460</v>
      </c>
      <c r="Q157" s="74" t="s">
        <v>40</v>
      </c>
      <c r="R157" s="80" t="s">
        <v>40</v>
      </c>
      <c r="S157" s="80" t="s">
        <v>40</v>
      </c>
      <c r="T157" s="80" t="s">
        <v>40</v>
      </c>
      <c r="U157" s="80" t="s">
        <v>40</v>
      </c>
      <c r="W157" s="74" t="s">
        <v>40</v>
      </c>
      <c r="X157" s="74" t="s">
        <v>40</v>
      </c>
      <c r="Y157" s="72">
        <v>32883169</v>
      </c>
      <c r="Z157" s="74">
        <f>P157+O157+N157+L157</f>
        <v>40804</v>
      </c>
      <c r="AA157" s="83">
        <v>45090</v>
      </c>
    </row>
    <row r="158" spans="1:27" ht="32.25" customHeight="1" x14ac:dyDescent="0.3">
      <c r="A158" s="78" t="s">
        <v>427</v>
      </c>
      <c r="B158" s="72" t="s">
        <v>921</v>
      </c>
      <c r="C158" s="73" t="s">
        <v>479</v>
      </c>
      <c r="D158" s="73" t="s">
        <v>244</v>
      </c>
      <c r="E158" s="73">
        <v>2</v>
      </c>
      <c r="F158" s="72">
        <v>230600148</v>
      </c>
      <c r="G158" s="72">
        <v>272300528</v>
      </c>
      <c r="H158" s="72">
        <v>272300143</v>
      </c>
      <c r="I158" s="72" t="s">
        <v>40</v>
      </c>
      <c r="J158" s="72" t="s">
        <v>40</v>
      </c>
      <c r="K158" s="72" t="s">
        <v>40</v>
      </c>
      <c r="L158" s="74">
        <v>148</v>
      </c>
      <c r="N158" s="74">
        <v>2597</v>
      </c>
      <c r="O158" s="74">
        <v>1010</v>
      </c>
      <c r="P158" s="74">
        <v>582</v>
      </c>
      <c r="Q158" s="74" t="s">
        <v>40</v>
      </c>
      <c r="R158" s="80" t="s">
        <v>40</v>
      </c>
      <c r="S158" s="80" t="s">
        <v>40</v>
      </c>
      <c r="T158" s="80" t="s">
        <v>40</v>
      </c>
      <c r="V158" s="80" t="s">
        <v>40</v>
      </c>
      <c r="W158" s="74" t="s">
        <v>40</v>
      </c>
      <c r="X158" s="74" t="s">
        <v>40</v>
      </c>
      <c r="Y158" s="72">
        <v>32883294</v>
      </c>
      <c r="Z158" s="74">
        <f>P158+O158+N158+L158</f>
        <v>4337</v>
      </c>
      <c r="AA158" s="83">
        <v>45092</v>
      </c>
    </row>
    <row r="159" spans="1:27" ht="45" customHeight="1" x14ac:dyDescent="0.3">
      <c r="A159" s="78"/>
      <c r="B159" s="79" t="s">
        <v>923</v>
      </c>
      <c r="C159" s="73" t="s">
        <v>924</v>
      </c>
      <c r="D159" s="73" t="s">
        <v>244</v>
      </c>
      <c r="E159" s="73">
        <v>2</v>
      </c>
      <c r="F159" s="72">
        <v>2306000149</v>
      </c>
      <c r="G159" s="72">
        <v>272300535</v>
      </c>
      <c r="H159" s="72">
        <v>272300144</v>
      </c>
      <c r="I159" s="72">
        <v>272300029</v>
      </c>
      <c r="L159" s="74">
        <v>144</v>
      </c>
      <c r="M159" s="74">
        <v>300</v>
      </c>
      <c r="N159" s="74">
        <v>2624</v>
      </c>
      <c r="O159" s="74">
        <v>1123</v>
      </c>
      <c r="P159" s="74">
        <v>598</v>
      </c>
      <c r="Z159" s="74">
        <f>SUM(L159:Y159)</f>
        <v>4789</v>
      </c>
      <c r="AA159" s="83">
        <v>45092</v>
      </c>
    </row>
    <row r="160" spans="1:27" ht="28.8" x14ac:dyDescent="0.3">
      <c r="A160" s="78" t="s">
        <v>428</v>
      </c>
      <c r="B160" s="72" t="s">
        <v>925</v>
      </c>
      <c r="C160" s="73" t="s">
        <v>926</v>
      </c>
      <c r="D160" s="73" t="s">
        <v>244</v>
      </c>
      <c r="E160" s="73">
        <v>2</v>
      </c>
      <c r="F160" s="72">
        <v>230600150</v>
      </c>
      <c r="G160" s="72">
        <v>272300536</v>
      </c>
      <c r="H160" s="72">
        <v>272300145</v>
      </c>
      <c r="I160" s="72" t="s">
        <v>40</v>
      </c>
      <c r="J160" s="72" t="s">
        <v>40</v>
      </c>
      <c r="K160" s="72" t="s">
        <v>40</v>
      </c>
      <c r="L160" s="74">
        <v>168</v>
      </c>
      <c r="M160" s="74" t="s">
        <v>40</v>
      </c>
      <c r="N160" s="74">
        <v>1721</v>
      </c>
      <c r="O160" s="74">
        <v>862</v>
      </c>
      <c r="P160" s="74">
        <v>582</v>
      </c>
      <c r="Q160" s="74" t="s">
        <v>40</v>
      </c>
      <c r="R160" s="80" t="s">
        <v>40</v>
      </c>
      <c r="S160" s="80" t="s">
        <v>40</v>
      </c>
      <c r="T160" s="80" t="s">
        <v>40</v>
      </c>
      <c r="U160" s="80" t="s">
        <v>40</v>
      </c>
      <c r="V160" s="80" t="s">
        <v>40</v>
      </c>
      <c r="W160" s="74" t="s">
        <v>40</v>
      </c>
      <c r="X160" s="74" t="s">
        <v>40</v>
      </c>
      <c r="Y160" s="72">
        <v>32884053</v>
      </c>
      <c r="Z160" s="74">
        <f>SUM(L160:X160)</f>
        <v>3333</v>
      </c>
      <c r="AA160" s="83">
        <v>45093</v>
      </c>
    </row>
    <row r="161" spans="1:27" x14ac:dyDescent="0.3">
      <c r="A161" s="78" t="s">
        <v>429</v>
      </c>
      <c r="B161" s="72" t="s">
        <v>927</v>
      </c>
      <c r="C161" s="73" t="s">
        <v>184</v>
      </c>
      <c r="D161" s="73" t="s">
        <v>244</v>
      </c>
      <c r="E161" s="73">
        <v>1</v>
      </c>
      <c r="F161" s="72">
        <v>230600151</v>
      </c>
      <c r="G161" s="72">
        <v>272300537</v>
      </c>
      <c r="H161" s="72">
        <v>272300146</v>
      </c>
      <c r="I161" s="72" t="s">
        <v>40</v>
      </c>
      <c r="J161" s="72" t="s">
        <v>40</v>
      </c>
      <c r="K161" s="72" t="s">
        <v>40</v>
      </c>
      <c r="L161" s="74">
        <v>58</v>
      </c>
      <c r="M161" s="74" t="s">
        <v>40</v>
      </c>
      <c r="N161" s="74">
        <v>1173</v>
      </c>
      <c r="O161" s="74">
        <v>260</v>
      </c>
      <c r="P161" s="74">
        <v>162</v>
      </c>
      <c r="Y161" s="72">
        <v>32883924</v>
      </c>
      <c r="Z161" s="74">
        <f>SUM(L161:X161)</f>
        <v>1653</v>
      </c>
      <c r="AA161" s="83">
        <v>45093</v>
      </c>
    </row>
    <row r="162" spans="1:27" x14ac:dyDescent="0.3">
      <c r="A162" s="78" t="s">
        <v>452</v>
      </c>
      <c r="B162" s="72" t="s">
        <v>928</v>
      </c>
      <c r="C162" s="73" t="s">
        <v>530</v>
      </c>
      <c r="D162" s="73" t="s">
        <v>472</v>
      </c>
      <c r="E162" s="73">
        <v>2</v>
      </c>
      <c r="F162" s="72">
        <v>230600152</v>
      </c>
      <c r="G162" s="72">
        <v>272300538</v>
      </c>
      <c r="H162" s="72">
        <v>272300147</v>
      </c>
      <c r="I162" s="72" t="s">
        <v>40</v>
      </c>
      <c r="J162" s="72" t="s">
        <v>40</v>
      </c>
      <c r="K162" s="72" t="s">
        <v>40</v>
      </c>
      <c r="L162" s="74">
        <v>120</v>
      </c>
      <c r="N162" s="74">
        <v>3708</v>
      </c>
      <c r="O162" s="74">
        <v>582</v>
      </c>
      <c r="P162" s="74">
        <v>368</v>
      </c>
      <c r="Z162" s="74">
        <f>SUM(L162:X162)</f>
        <v>4778</v>
      </c>
      <c r="AA162" s="83">
        <v>45096</v>
      </c>
    </row>
    <row r="163" spans="1:27" x14ac:dyDescent="0.3">
      <c r="A163" s="78" t="s">
        <v>453</v>
      </c>
      <c r="B163" s="72" t="s">
        <v>933</v>
      </c>
      <c r="F163" s="72">
        <v>153</v>
      </c>
      <c r="G163" s="72">
        <v>539</v>
      </c>
      <c r="H163" s="72">
        <v>148</v>
      </c>
      <c r="I163" s="72">
        <v>30</v>
      </c>
      <c r="Z163" s="74">
        <f>SUM(L163:X163)</f>
        <v>0</v>
      </c>
    </row>
    <row r="164" spans="1:27" x14ac:dyDescent="0.3">
      <c r="A164" s="78" t="s">
        <v>454</v>
      </c>
      <c r="B164" s="72" t="s">
        <v>929</v>
      </c>
      <c r="C164" s="73" t="s">
        <v>173</v>
      </c>
      <c r="D164" s="73" t="s">
        <v>472</v>
      </c>
      <c r="E164" s="73">
        <v>1</v>
      </c>
      <c r="F164" s="72">
        <v>2306000154</v>
      </c>
      <c r="G164" s="72">
        <v>2723000540</v>
      </c>
      <c r="H164" s="72">
        <v>272300149</v>
      </c>
      <c r="I164" s="72">
        <v>272300031</v>
      </c>
      <c r="J164" s="72">
        <v>272300007</v>
      </c>
      <c r="K164" s="72">
        <v>272300004</v>
      </c>
      <c r="L164" s="74">
        <v>585</v>
      </c>
      <c r="N164" s="74">
        <v>4623</v>
      </c>
      <c r="O164" s="74">
        <v>676</v>
      </c>
      <c r="P164" s="74">
        <v>630</v>
      </c>
      <c r="Q164" s="74">
        <v>1620</v>
      </c>
      <c r="R164" s="80" t="s">
        <v>930</v>
      </c>
      <c r="T164" s="80" t="s">
        <v>931</v>
      </c>
      <c r="U164" s="80" t="s">
        <v>932</v>
      </c>
      <c r="Z164" s="74">
        <f>U164+T164+R164+Q164+P164+O164+N164+L164</f>
        <v>13505</v>
      </c>
      <c r="AA164" s="83">
        <v>45096</v>
      </c>
    </row>
    <row r="165" spans="1:27" x14ac:dyDescent="0.3">
      <c r="A165" s="78" t="s">
        <v>455</v>
      </c>
      <c r="B165" s="72" t="s">
        <v>934</v>
      </c>
      <c r="C165" s="73" t="s">
        <v>63</v>
      </c>
      <c r="D165" s="73" t="s">
        <v>935</v>
      </c>
      <c r="E165" s="73">
        <v>1</v>
      </c>
      <c r="F165" s="72">
        <v>230600155</v>
      </c>
      <c r="G165" s="72">
        <v>272300554</v>
      </c>
      <c r="H165" s="72">
        <v>272300150</v>
      </c>
      <c r="I165" s="72" t="s">
        <v>40</v>
      </c>
      <c r="J165" s="72" t="s">
        <v>40</v>
      </c>
      <c r="K165" s="72" t="s">
        <v>40</v>
      </c>
      <c r="L165" s="74">
        <v>148</v>
      </c>
      <c r="N165" s="74">
        <v>5796</v>
      </c>
      <c r="O165" s="74">
        <v>681</v>
      </c>
      <c r="P165" s="74">
        <v>368</v>
      </c>
      <c r="X165" s="74">
        <v>6993</v>
      </c>
      <c r="Y165" s="72">
        <v>32884202</v>
      </c>
      <c r="Z165" s="74">
        <f>U165+T165+R165+Q165+P165+O165+N165+L165+X165</f>
        <v>13986</v>
      </c>
      <c r="AA165" s="83">
        <v>45096</v>
      </c>
    </row>
    <row r="166" spans="1:27" x14ac:dyDescent="0.3">
      <c r="A166" s="78" t="s">
        <v>456</v>
      </c>
      <c r="B166" s="72" t="s">
        <v>936</v>
      </c>
      <c r="C166" s="73" t="s">
        <v>63</v>
      </c>
      <c r="D166" s="73" t="s">
        <v>273</v>
      </c>
      <c r="E166" s="73">
        <v>2</v>
      </c>
      <c r="F166" s="72">
        <v>230600156</v>
      </c>
      <c r="G166" s="72">
        <v>272300555</v>
      </c>
      <c r="H166" s="72">
        <v>272300151</v>
      </c>
      <c r="I166" s="72" t="s">
        <v>40</v>
      </c>
      <c r="J166" s="72" t="s">
        <v>40</v>
      </c>
      <c r="K166" s="72" t="s">
        <v>40</v>
      </c>
      <c r="L166" s="74">
        <v>82</v>
      </c>
      <c r="N166" s="74">
        <v>954</v>
      </c>
      <c r="O166" s="74">
        <v>626</v>
      </c>
      <c r="P166" s="74">
        <v>306</v>
      </c>
      <c r="Y166" s="72">
        <v>32884277</v>
      </c>
      <c r="Z166" s="74">
        <f>U166+T166+R166+Q166+P166+O166+N166+L166</f>
        <v>1968</v>
      </c>
      <c r="AA166" s="83">
        <v>45096</v>
      </c>
    </row>
    <row r="167" spans="1:27" ht="47.25" customHeight="1" x14ac:dyDescent="0.3">
      <c r="A167" s="78" t="s">
        <v>457</v>
      </c>
      <c r="B167" s="72" t="s">
        <v>937</v>
      </c>
      <c r="C167" s="73" t="s">
        <v>938</v>
      </c>
      <c r="D167" s="73" t="s">
        <v>244</v>
      </c>
      <c r="E167" s="73">
        <v>2</v>
      </c>
      <c r="F167" s="72">
        <v>230600157</v>
      </c>
      <c r="G167" s="72">
        <v>272300556</v>
      </c>
      <c r="H167" s="72">
        <v>272300152</v>
      </c>
      <c r="L167" s="74">
        <v>149</v>
      </c>
      <c r="M167" s="80" t="s">
        <v>130</v>
      </c>
      <c r="N167" s="74">
        <v>1885</v>
      </c>
      <c r="O167" s="74">
        <v>884</v>
      </c>
      <c r="P167" s="74">
        <v>322</v>
      </c>
      <c r="Q167" s="80" t="s">
        <v>130</v>
      </c>
      <c r="R167" s="80" t="s">
        <v>130</v>
      </c>
      <c r="S167" s="80" t="s">
        <v>130</v>
      </c>
      <c r="T167" s="80" t="s">
        <v>130</v>
      </c>
      <c r="U167" s="80" t="s">
        <v>130</v>
      </c>
      <c r="V167" s="80" t="s">
        <v>130</v>
      </c>
      <c r="W167" s="80" t="s">
        <v>130</v>
      </c>
      <c r="Y167" s="72">
        <v>32884173</v>
      </c>
      <c r="Z167" s="74">
        <f>U167+T167+R167+Q167+P167+O167+N167+L167</f>
        <v>3240</v>
      </c>
      <c r="AA167" s="83">
        <v>45096</v>
      </c>
    </row>
    <row r="168" spans="1:27" x14ac:dyDescent="0.3">
      <c r="A168" s="78" t="s">
        <v>458</v>
      </c>
      <c r="B168" s="72" t="s">
        <v>939</v>
      </c>
      <c r="C168" s="73" t="s">
        <v>444</v>
      </c>
      <c r="D168" s="73" t="s">
        <v>244</v>
      </c>
      <c r="E168" s="73">
        <v>2</v>
      </c>
      <c r="F168" s="72">
        <v>230600158</v>
      </c>
      <c r="G168" s="72">
        <v>272300559</v>
      </c>
      <c r="H168" s="72">
        <v>272300153</v>
      </c>
      <c r="L168" s="74">
        <v>82</v>
      </c>
      <c r="N168" s="74">
        <v>2116</v>
      </c>
      <c r="O168" s="74">
        <v>880</v>
      </c>
      <c r="P168" s="74">
        <v>552</v>
      </c>
      <c r="Y168" s="72">
        <v>32883875</v>
      </c>
      <c r="Z168" s="74">
        <f>U168+T168+R168+Q168+P168+O168+N168+L168</f>
        <v>3630</v>
      </c>
      <c r="AA168" s="83">
        <v>45097</v>
      </c>
    </row>
    <row r="169" spans="1:27" ht="42" customHeight="1" x14ac:dyDescent="0.3">
      <c r="A169" s="78" t="s">
        <v>459</v>
      </c>
      <c r="B169" s="72" t="s">
        <v>956</v>
      </c>
      <c r="C169" s="73" t="s">
        <v>957</v>
      </c>
      <c r="D169" s="73" t="s">
        <v>244</v>
      </c>
      <c r="E169" s="73">
        <v>3</v>
      </c>
      <c r="F169" s="72">
        <v>230600159</v>
      </c>
      <c r="G169" s="72">
        <v>272300574</v>
      </c>
      <c r="H169" s="72">
        <v>272300154</v>
      </c>
      <c r="L169" s="74">
        <v>227</v>
      </c>
      <c r="M169" s="74">
        <v>506</v>
      </c>
      <c r="N169" s="74">
        <v>4933</v>
      </c>
      <c r="O169" s="74">
        <v>1705</v>
      </c>
      <c r="P169" s="74">
        <v>1006</v>
      </c>
      <c r="Q169" s="74">
        <v>1230</v>
      </c>
      <c r="W169" s="74">
        <v>1380</v>
      </c>
      <c r="Z169" s="74">
        <f>L169+M169+N169+O169+P169+Q169+R169+S169+T169+U169+V169+W169+X169</f>
        <v>10987</v>
      </c>
      <c r="AA169" s="83">
        <v>45100</v>
      </c>
    </row>
    <row r="170" spans="1:27" x14ac:dyDescent="0.3">
      <c r="A170" s="78" t="s">
        <v>480</v>
      </c>
      <c r="B170" s="72" t="s">
        <v>1030</v>
      </c>
      <c r="C170" s="73" t="s">
        <v>371</v>
      </c>
      <c r="D170" s="73" t="s">
        <v>244</v>
      </c>
      <c r="E170" s="73">
        <v>2</v>
      </c>
      <c r="F170" s="72">
        <v>230600160</v>
      </c>
      <c r="G170" s="72">
        <v>272300575</v>
      </c>
      <c r="H170" s="72">
        <v>272300155</v>
      </c>
      <c r="L170" s="74">
        <v>120</v>
      </c>
      <c r="N170" s="74">
        <v>1573</v>
      </c>
      <c r="O170" s="74">
        <v>834</v>
      </c>
      <c r="P170" s="74">
        <v>352</v>
      </c>
      <c r="X170" s="74">
        <v>2879</v>
      </c>
      <c r="Y170" s="72">
        <v>32885370</v>
      </c>
      <c r="Z170" s="74">
        <f>L170+M170+N170+O170+P170+Q170+R170+S170+T170+U170+V170+W170+X170</f>
        <v>5758</v>
      </c>
      <c r="AA170" s="83">
        <v>45100</v>
      </c>
    </row>
    <row r="171" spans="1:27" x14ac:dyDescent="0.3">
      <c r="A171" s="78" t="s">
        <v>481</v>
      </c>
      <c r="B171" s="72" t="s">
        <v>958</v>
      </c>
      <c r="C171" s="73" t="s">
        <v>63</v>
      </c>
      <c r="D171" s="73" t="s">
        <v>244</v>
      </c>
      <c r="E171" s="73">
        <v>1</v>
      </c>
      <c r="F171" s="72">
        <v>230600161</v>
      </c>
      <c r="G171" s="72">
        <v>272300577</v>
      </c>
      <c r="H171" s="72">
        <v>272300156</v>
      </c>
      <c r="L171" s="74">
        <v>96</v>
      </c>
      <c r="N171" s="74">
        <v>203</v>
      </c>
      <c r="O171" s="74">
        <v>468</v>
      </c>
      <c r="P171" s="74">
        <v>306</v>
      </c>
      <c r="Y171" s="72">
        <v>32885817</v>
      </c>
      <c r="Z171" s="74">
        <f>L171+M171+N171+O171+P171+Q171+R171+S171+T171+U171+V171+W171+X171</f>
        <v>1073</v>
      </c>
      <c r="AA171" s="83">
        <v>45100</v>
      </c>
    </row>
    <row r="172" spans="1:27" ht="28.8" x14ac:dyDescent="0.3">
      <c r="A172" s="78" t="s">
        <v>482</v>
      </c>
      <c r="B172" s="79" t="s">
        <v>959</v>
      </c>
      <c r="C172" s="73" t="s">
        <v>907</v>
      </c>
      <c r="D172" s="73" t="s">
        <v>472</v>
      </c>
      <c r="E172" s="73">
        <v>1</v>
      </c>
      <c r="F172" s="72">
        <v>230600162</v>
      </c>
      <c r="G172" s="72">
        <v>272300581</v>
      </c>
      <c r="H172" s="72">
        <v>272300157</v>
      </c>
      <c r="I172" s="72">
        <v>272300032</v>
      </c>
      <c r="J172" s="72">
        <v>272300008</v>
      </c>
      <c r="K172" s="72">
        <v>272300005</v>
      </c>
      <c r="L172" s="74">
        <v>408</v>
      </c>
      <c r="M172" s="74" t="s">
        <v>40</v>
      </c>
      <c r="N172" s="74">
        <v>6151</v>
      </c>
      <c r="O172" s="74">
        <v>1488</v>
      </c>
      <c r="P172" s="74">
        <v>576</v>
      </c>
      <c r="Q172" s="74">
        <v>2054</v>
      </c>
      <c r="R172" s="80" t="s">
        <v>960</v>
      </c>
      <c r="T172" s="80" t="s">
        <v>962</v>
      </c>
      <c r="U172" s="80" t="s">
        <v>961</v>
      </c>
      <c r="Y172" s="79" t="s">
        <v>963</v>
      </c>
      <c r="Z172" s="74">
        <f>U172+R172+Q172+P172+O172+N172+L172+T172</f>
        <v>12124</v>
      </c>
      <c r="AA172" s="83">
        <v>45104</v>
      </c>
    </row>
    <row r="173" spans="1:27" ht="43.2" x14ac:dyDescent="0.3">
      <c r="A173" s="78" t="s">
        <v>483</v>
      </c>
      <c r="B173" s="72" t="s">
        <v>964</v>
      </c>
      <c r="C173" s="73" t="s">
        <v>965</v>
      </c>
      <c r="D173" s="73" t="s">
        <v>244</v>
      </c>
      <c r="E173" s="73" t="s">
        <v>966</v>
      </c>
      <c r="F173" s="72">
        <v>230600163</v>
      </c>
      <c r="G173" s="72">
        <v>272300582</v>
      </c>
      <c r="H173" s="72">
        <v>272300158</v>
      </c>
      <c r="L173" s="74">
        <v>235</v>
      </c>
      <c r="M173" s="74">
        <v>588</v>
      </c>
      <c r="N173" s="74">
        <v>13277</v>
      </c>
      <c r="O173" s="74">
        <v>1981</v>
      </c>
      <c r="P173" s="74">
        <v>1098</v>
      </c>
      <c r="Q173" s="74">
        <v>1755</v>
      </c>
      <c r="W173" s="74">
        <v>1325</v>
      </c>
      <c r="Y173" s="72">
        <v>32885619</v>
      </c>
      <c r="Z173" s="74">
        <f>W173+V173+U173+T173+S173+R173+Q173+P173+O173+N173+M173+L173</f>
        <v>20259</v>
      </c>
      <c r="AA173" s="83">
        <v>45104</v>
      </c>
    </row>
    <row r="174" spans="1:27" ht="28.8" x14ac:dyDescent="0.3">
      <c r="A174" s="78" t="s">
        <v>484</v>
      </c>
      <c r="B174" s="72" t="s">
        <v>967</v>
      </c>
      <c r="C174" s="73" t="s">
        <v>495</v>
      </c>
      <c r="D174" s="73" t="s">
        <v>472</v>
      </c>
      <c r="E174" s="73" t="s">
        <v>968</v>
      </c>
      <c r="F174" s="72">
        <v>230600164</v>
      </c>
      <c r="G174" s="72">
        <v>272300588</v>
      </c>
      <c r="H174" s="72">
        <v>272300159</v>
      </c>
      <c r="N174" s="74">
        <v>1705</v>
      </c>
      <c r="O174" s="74">
        <v>581</v>
      </c>
      <c r="P174" s="74">
        <v>325</v>
      </c>
      <c r="Y174" s="72">
        <v>32886327</v>
      </c>
      <c r="Z174" s="74">
        <f>W174+V174+U174+T174+S174+R174+Q174+P174+O174+N174+M174+L174</f>
        <v>2611</v>
      </c>
      <c r="AA174" s="83">
        <v>45106</v>
      </c>
    </row>
    <row r="175" spans="1:27" x14ac:dyDescent="0.3">
      <c r="A175" s="78" t="s">
        <v>485</v>
      </c>
      <c r="B175" s="72" t="s">
        <v>970</v>
      </c>
      <c r="C175" s="73" t="s">
        <v>971</v>
      </c>
      <c r="D175" s="73" t="s">
        <v>244</v>
      </c>
      <c r="E175" s="73">
        <v>2</v>
      </c>
      <c r="F175" s="72">
        <v>230600165</v>
      </c>
      <c r="G175" s="72">
        <v>272300589</v>
      </c>
      <c r="H175" s="72">
        <v>272300160</v>
      </c>
      <c r="L175" s="74">
        <v>523</v>
      </c>
      <c r="M175" s="74">
        <v>1248</v>
      </c>
      <c r="N175" s="74">
        <v>12689</v>
      </c>
      <c r="O175" s="74">
        <v>3678</v>
      </c>
      <c r="P175" s="74">
        <v>1190</v>
      </c>
      <c r="W175" s="74">
        <v>2160</v>
      </c>
      <c r="Y175" s="72">
        <v>32886621</v>
      </c>
      <c r="Z175" s="74">
        <f t="shared" ref="Z175:Z216" si="1">W175+V175+U175+T175+S175+R175+Q175+P175+O175+N175+M175+L175</f>
        <v>21488</v>
      </c>
      <c r="AA175" s="83">
        <v>45107</v>
      </c>
    </row>
    <row r="176" spans="1:27" x14ac:dyDescent="0.3">
      <c r="A176" s="78" t="s">
        <v>486</v>
      </c>
      <c r="B176" s="72" t="s">
        <v>974</v>
      </c>
      <c r="C176" s="73" t="s">
        <v>975</v>
      </c>
      <c r="D176" s="73" t="s">
        <v>244</v>
      </c>
      <c r="E176" s="73">
        <v>2</v>
      </c>
      <c r="F176" s="72">
        <v>230600166</v>
      </c>
      <c r="G176" s="72">
        <v>2723588</v>
      </c>
      <c r="H176" s="72">
        <v>272300161</v>
      </c>
      <c r="L176" s="74">
        <v>216</v>
      </c>
      <c r="N176" s="74">
        <v>4531</v>
      </c>
      <c r="O176" s="74">
        <v>1450</v>
      </c>
      <c r="P176" s="74">
        <v>474</v>
      </c>
      <c r="Q176" s="74">
        <v>1060</v>
      </c>
      <c r="W176" s="74">
        <v>864</v>
      </c>
      <c r="Y176" s="72">
        <v>32886658</v>
      </c>
      <c r="Z176" s="74">
        <f t="shared" si="1"/>
        <v>8595</v>
      </c>
    </row>
    <row r="177" spans="1:27" ht="47.25" customHeight="1" x14ac:dyDescent="0.3">
      <c r="A177" s="72">
        <v>167</v>
      </c>
      <c r="B177" s="72" t="s">
        <v>976</v>
      </c>
      <c r="C177" s="73" t="s">
        <v>977</v>
      </c>
      <c r="D177" s="73" t="s">
        <v>244</v>
      </c>
      <c r="E177" s="73">
        <v>3</v>
      </c>
      <c r="F177" s="72">
        <v>230600167</v>
      </c>
      <c r="G177" s="72">
        <v>272300589</v>
      </c>
      <c r="H177" s="72">
        <v>272300162</v>
      </c>
      <c r="L177" s="74">
        <v>504</v>
      </c>
      <c r="M177" s="74">
        <v>1200</v>
      </c>
      <c r="N177" s="74">
        <v>7877</v>
      </c>
      <c r="O177" s="74">
        <v>2304</v>
      </c>
      <c r="P177" s="74">
        <v>1036</v>
      </c>
      <c r="Q177" s="74">
        <v>1260</v>
      </c>
      <c r="S177" s="80" t="s">
        <v>217</v>
      </c>
      <c r="V177" s="80" t="s">
        <v>978</v>
      </c>
      <c r="Z177" s="74">
        <f>V177+S177+Q177+P177+O177+N177+M177+L177</f>
        <v>20975</v>
      </c>
      <c r="AA177" s="83">
        <v>45107</v>
      </c>
    </row>
    <row r="178" spans="1:27" ht="28.8" x14ac:dyDescent="0.3">
      <c r="A178" s="78" t="s">
        <v>487</v>
      </c>
      <c r="B178" s="79" t="s">
        <v>979</v>
      </c>
      <c r="C178" s="73" t="s">
        <v>980</v>
      </c>
      <c r="D178" s="73" t="s">
        <v>273</v>
      </c>
      <c r="E178" s="73">
        <v>2</v>
      </c>
      <c r="F178" s="72">
        <v>230700168</v>
      </c>
      <c r="G178" s="72">
        <v>272300600</v>
      </c>
      <c r="H178" s="72">
        <v>272300163</v>
      </c>
      <c r="L178" s="74">
        <v>456</v>
      </c>
      <c r="N178" s="74">
        <v>5405</v>
      </c>
      <c r="O178" s="74">
        <v>1564</v>
      </c>
      <c r="P178" s="74">
        <v>1082</v>
      </c>
      <c r="Q178" s="74">
        <v>1560</v>
      </c>
      <c r="Y178" s="72">
        <v>32887078</v>
      </c>
      <c r="Z178" s="74">
        <f t="shared" si="1"/>
        <v>10067</v>
      </c>
      <c r="AA178" s="83">
        <v>45110</v>
      </c>
    </row>
    <row r="179" spans="1:27" x14ac:dyDescent="0.3">
      <c r="A179" s="78" t="s">
        <v>488</v>
      </c>
      <c r="B179" s="72" t="s">
        <v>981</v>
      </c>
      <c r="C179" s="73" t="s">
        <v>439</v>
      </c>
      <c r="D179" s="73" t="s">
        <v>982</v>
      </c>
      <c r="E179" s="73">
        <v>2</v>
      </c>
      <c r="F179" s="72">
        <v>230700169</v>
      </c>
      <c r="G179" s="72">
        <v>272300601</v>
      </c>
      <c r="H179" s="72">
        <v>272300164</v>
      </c>
      <c r="L179" s="74">
        <v>168</v>
      </c>
      <c r="N179" s="74">
        <v>6212</v>
      </c>
      <c r="O179" s="74">
        <v>928</v>
      </c>
      <c r="P179" s="74">
        <v>276</v>
      </c>
      <c r="Y179" s="72">
        <v>32887314</v>
      </c>
      <c r="Z179" s="74">
        <f t="shared" si="1"/>
        <v>7584</v>
      </c>
      <c r="AA179" s="83">
        <v>45110</v>
      </c>
    </row>
    <row r="180" spans="1:27" ht="28.8" x14ac:dyDescent="0.3">
      <c r="A180" s="78" t="s">
        <v>489</v>
      </c>
      <c r="B180" s="72" t="s">
        <v>983</v>
      </c>
      <c r="C180" s="73" t="s">
        <v>984</v>
      </c>
      <c r="D180" s="73" t="s">
        <v>244</v>
      </c>
      <c r="E180" s="73">
        <v>2</v>
      </c>
      <c r="F180" s="72">
        <v>230700170</v>
      </c>
      <c r="G180" s="72">
        <v>272300602</v>
      </c>
      <c r="H180" s="72">
        <v>272300165</v>
      </c>
      <c r="I180" s="72">
        <v>272300033</v>
      </c>
      <c r="L180" s="74">
        <v>216</v>
      </c>
      <c r="N180" s="74">
        <v>3498</v>
      </c>
      <c r="O180" s="74">
        <v>903</v>
      </c>
      <c r="P180" s="74">
        <v>712</v>
      </c>
      <c r="Q180" s="74">
        <v>1305</v>
      </c>
      <c r="Y180" s="72">
        <v>32887451</v>
      </c>
      <c r="Z180" s="74">
        <f t="shared" si="1"/>
        <v>6634</v>
      </c>
      <c r="AA180" s="83">
        <v>45112</v>
      </c>
    </row>
    <row r="181" spans="1:27" ht="28.8" x14ac:dyDescent="0.3">
      <c r="A181" s="78" t="s">
        <v>490</v>
      </c>
      <c r="B181" s="79" t="s">
        <v>985</v>
      </c>
      <c r="C181" s="73" t="s">
        <v>986</v>
      </c>
      <c r="D181" s="73" t="s">
        <v>244</v>
      </c>
      <c r="E181" s="73">
        <v>3</v>
      </c>
      <c r="F181" s="72">
        <v>230700171</v>
      </c>
      <c r="G181" s="72">
        <v>272300603</v>
      </c>
      <c r="H181" s="72">
        <v>272300166</v>
      </c>
      <c r="L181" s="74">
        <v>566</v>
      </c>
      <c r="N181" s="74">
        <v>42052</v>
      </c>
      <c r="O181" s="74">
        <v>3446</v>
      </c>
      <c r="P181" s="74">
        <v>1650</v>
      </c>
      <c r="Q181" s="74">
        <v>3060</v>
      </c>
      <c r="Y181" s="79" t="s">
        <v>987</v>
      </c>
      <c r="Z181" s="74">
        <f t="shared" si="1"/>
        <v>50774</v>
      </c>
      <c r="AA181" s="83">
        <v>45112</v>
      </c>
    </row>
    <row r="182" spans="1:27" ht="28.8" x14ac:dyDescent="0.3">
      <c r="A182" s="78" t="s">
        <v>491</v>
      </c>
      <c r="B182" s="72" t="s">
        <v>992</v>
      </c>
      <c r="C182" s="73" t="s">
        <v>993</v>
      </c>
      <c r="D182" s="73" t="s">
        <v>244</v>
      </c>
      <c r="E182" s="73" t="s">
        <v>994</v>
      </c>
      <c r="F182" s="72">
        <v>230700172</v>
      </c>
      <c r="G182" s="72">
        <v>272300604</v>
      </c>
      <c r="H182" s="72">
        <v>272300167</v>
      </c>
      <c r="L182" s="74">
        <v>312</v>
      </c>
      <c r="N182" s="74">
        <v>6348</v>
      </c>
      <c r="O182" s="74">
        <v>1618</v>
      </c>
      <c r="P182" s="74">
        <v>960</v>
      </c>
      <c r="Q182" s="74">
        <v>900</v>
      </c>
      <c r="W182" s="74">
        <v>1843</v>
      </c>
      <c r="Z182" s="74">
        <f t="shared" si="1"/>
        <v>11981</v>
      </c>
      <c r="AA182" s="83">
        <v>45112</v>
      </c>
    </row>
    <row r="183" spans="1:27" x14ac:dyDescent="0.3">
      <c r="A183" s="78" t="s">
        <v>492</v>
      </c>
      <c r="B183" s="72" t="s">
        <v>995</v>
      </c>
      <c r="C183" s="73" t="s">
        <v>441</v>
      </c>
      <c r="D183" s="73" t="s">
        <v>472</v>
      </c>
      <c r="E183" s="73">
        <v>1</v>
      </c>
      <c r="F183" s="72">
        <v>230700173</v>
      </c>
      <c r="G183" s="72">
        <v>272300605</v>
      </c>
      <c r="H183" s="72">
        <v>272300168</v>
      </c>
      <c r="L183" s="74">
        <v>120</v>
      </c>
      <c r="N183" s="74">
        <v>4220</v>
      </c>
      <c r="O183" s="74">
        <v>478</v>
      </c>
      <c r="P183" s="74">
        <v>260</v>
      </c>
      <c r="Y183" s="72">
        <v>32887419</v>
      </c>
      <c r="Z183" s="74">
        <f t="shared" si="1"/>
        <v>5078</v>
      </c>
      <c r="AA183" s="83">
        <v>45112</v>
      </c>
    </row>
    <row r="184" spans="1:27" ht="28.8" x14ac:dyDescent="0.3">
      <c r="A184" s="78" t="s">
        <v>493</v>
      </c>
      <c r="B184" s="72" t="s">
        <v>996</v>
      </c>
      <c r="C184" s="73" t="s">
        <v>250</v>
      </c>
      <c r="D184" s="73" t="s">
        <v>997</v>
      </c>
      <c r="E184" s="73">
        <v>2</v>
      </c>
      <c r="F184" s="72">
        <v>230700174</v>
      </c>
      <c r="G184" s="72">
        <v>272300606</v>
      </c>
      <c r="H184" s="72">
        <v>272300169</v>
      </c>
      <c r="L184" s="74">
        <v>139</v>
      </c>
      <c r="N184" s="74">
        <v>4416</v>
      </c>
      <c r="O184" s="74">
        <v>935</v>
      </c>
      <c r="P184" s="74">
        <v>990</v>
      </c>
      <c r="Y184" s="72">
        <v>32887515</v>
      </c>
      <c r="Z184" s="74">
        <f t="shared" si="1"/>
        <v>6480</v>
      </c>
      <c r="AA184" s="83">
        <v>45112</v>
      </c>
    </row>
    <row r="185" spans="1:27" ht="28.8" x14ac:dyDescent="0.3">
      <c r="A185" s="78" t="s">
        <v>494</v>
      </c>
      <c r="B185" s="72" t="s">
        <v>999</v>
      </c>
      <c r="C185" s="73" t="s">
        <v>1000</v>
      </c>
      <c r="D185" s="73" t="s">
        <v>244</v>
      </c>
      <c r="E185" s="73">
        <v>1</v>
      </c>
      <c r="F185" s="72">
        <v>230700175</v>
      </c>
      <c r="G185" s="72">
        <v>272300607</v>
      </c>
      <c r="H185" s="72">
        <v>272300170</v>
      </c>
      <c r="L185" s="74">
        <v>137</v>
      </c>
      <c r="N185" s="74">
        <v>623</v>
      </c>
      <c r="O185" s="74">
        <v>556</v>
      </c>
      <c r="P185" s="74">
        <v>260</v>
      </c>
      <c r="Y185" s="72">
        <v>32887330</v>
      </c>
      <c r="Z185" s="74">
        <f t="shared" si="1"/>
        <v>1576</v>
      </c>
      <c r="AA185" s="83">
        <v>45113</v>
      </c>
    </row>
    <row r="186" spans="1:27" ht="28.8" x14ac:dyDescent="0.3">
      <c r="A186" s="78" t="s">
        <v>1023</v>
      </c>
      <c r="B186" s="72" t="s">
        <v>1005</v>
      </c>
      <c r="C186" s="73" t="s">
        <v>1006</v>
      </c>
      <c r="D186" s="73" t="s">
        <v>273</v>
      </c>
      <c r="E186" s="73">
        <v>4</v>
      </c>
      <c r="F186" s="72">
        <v>230700176</v>
      </c>
      <c r="G186" s="72">
        <v>272300624</v>
      </c>
      <c r="H186" s="72">
        <v>272300171</v>
      </c>
      <c r="L186" s="74">
        <v>310</v>
      </c>
      <c r="M186" s="74">
        <v>714</v>
      </c>
      <c r="N186" s="74">
        <v>14252</v>
      </c>
      <c r="O186" s="74">
        <v>3910</v>
      </c>
      <c r="P186" s="74">
        <v>1128</v>
      </c>
      <c r="Q186" s="74">
        <v>3080</v>
      </c>
      <c r="W186" s="74">
        <v>1800</v>
      </c>
      <c r="Z186" s="74">
        <f t="shared" si="1"/>
        <v>25194</v>
      </c>
      <c r="AA186" s="83">
        <v>45114</v>
      </c>
    </row>
    <row r="187" spans="1:27" x14ac:dyDescent="0.3">
      <c r="A187" s="78" t="s">
        <v>1024</v>
      </c>
      <c r="B187" s="79" t="s">
        <v>1010</v>
      </c>
      <c r="C187" s="73" t="s">
        <v>250</v>
      </c>
      <c r="D187" s="73" t="s">
        <v>472</v>
      </c>
      <c r="E187" s="73">
        <v>1</v>
      </c>
      <c r="F187" s="72">
        <v>230700177</v>
      </c>
      <c r="G187" s="72">
        <v>272300625</v>
      </c>
      <c r="H187" s="72">
        <v>272300172</v>
      </c>
      <c r="I187" s="72">
        <v>272300034</v>
      </c>
      <c r="J187" s="72">
        <v>272300009</v>
      </c>
      <c r="K187" s="72">
        <v>272300006</v>
      </c>
      <c r="L187" s="74">
        <v>182</v>
      </c>
      <c r="N187" s="74">
        <v>5427</v>
      </c>
      <c r="O187" s="74">
        <v>1114</v>
      </c>
      <c r="P187" s="74">
        <v>320</v>
      </c>
      <c r="Q187" s="74">
        <v>910</v>
      </c>
      <c r="R187" s="80" t="s">
        <v>1011</v>
      </c>
      <c r="Y187" s="72">
        <v>32887545</v>
      </c>
      <c r="Z187" s="74">
        <f t="shared" si="1"/>
        <v>8635</v>
      </c>
      <c r="AA187" s="83">
        <v>45117</v>
      </c>
    </row>
    <row r="188" spans="1:27" ht="72" x14ac:dyDescent="0.3">
      <c r="A188" s="78" t="s">
        <v>1025</v>
      </c>
      <c r="B188" s="79" t="s">
        <v>1015</v>
      </c>
      <c r="C188" s="73" t="s">
        <v>1016</v>
      </c>
      <c r="D188" s="73" t="s">
        <v>244</v>
      </c>
      <c r="E188" s="73" t="s">
        <v>1017</v>
      </c>
      <c r="F188" s="72">
        <v>230700178</v>
      </c>
      <c r="G188" s="72">
        <v>272300634</v>
      </c>
      <c r="H188" s="72">
        <v>272300173</v>
      </c>
      <c r="I188" s="72">
        <v>272300035</v>
      </c>
      <c r="L188" s="74">
        <v>451</v>
      </c>
      <c r="M188" s="74">
        <v>1068</v>
      </c>
      <c r="N188" s="74">
        <v>16124</v>
      </c>
      <c r="O188" s="74">
        <v>3308</v>
      </c>
      <c r="P188" s="74">
        <v>1226</v>
      </c>
      <c r="Q188" s="74">
        <v>3380</v>
      </c>
      <c r="S188" s="80" t="s">
        <v>217</v>
      </c>
      <c r="W188" s="74">
        <v>1752</v>
      </c>
      <c r="Z188" s="74">
        <f t="shared" si="1"/>
        <v>32309</v>
      </c>
      <c r="AA188" s="83">
        <v>45119</v>
      </c>
    </row>
    <row r="189" spans="1:27" ht="28.8" x14ac:dyDescent="0.3">
      <c r="A189" s="78" t="s">
        <v>1026</v>
      </c>
      <c r="B189" s="72" t="s">
        <v>1018</v>
      </c>
      <c r="C189" s="73" t="s">
        <v>1019</v>
      </c>
      <c r="D189" s="73" t="s">
        <v>273</v>
      </c>
      <c r="E189" s="73">
        <v>3</v>
      </c>
      <c r="F189" s="72">
        <v>230700179</v>
      </c>
      <c r="G189" s="72">
        <v>272300635</v>
      </c>
      <c r="H189" s="72">
        <v>272300174</v>
      </c>
      <c r="L189" s="74">
        <v>244</v>
      </c>
      <c r="M189" s="74">
        <v>552</v>
      </c>
      <c r="N189" s="74">
        <v>8429</v>
      </c>
      <c r="O189" s="74">
        <v>2148</v>
      </c>
      <c r="P189" s="74">
        <v>1006</v>
      </c>
      <c r="Q189" s="74">
        <v>2465</v>
      </c>
      <c r="S189" s="80" t="s">
        <v>217</v>
      </c>
      <c r="W189" s="74">
        <v>1208</v>
      </c>
      <c r="Y189" s="72">
        <v>32888935</v>
      </c>
      <c r="Z189" s="74">
        <f t="shared" si="1"/>
        <v>21052</v>
      </c>
    </row>
    <row r="190" spans="1:27" ht="28.8" x14ac:dyDescent="0.3">
      <c r="A190" s="78" t="s">
        <v>1027</v>
      </c>
      <c r="B190" s="72" t="s">
        <v>1020</v>
      </c>
      <c r="C190" s="73" t="s">
        <v>1021</v>
      </c>
      <c r="D190" s="73" t="s">
        <v>244</v>
      </c>
      <c r="E190" s="73" t="s">
        <v>1022</v>
      </c>
      <c r="F190" s="72">
        <v>230700180</v>
      </c>
      <c r="G190" s="72">
        <v>272300636</v>
      </c>
      <c r="H190" s="72">
        <v>272300175</v>
      </c>
      <c r="L190" s="74">
        <v>547</v>
      </c>
      <c r="N190" s="74">
        <v>2861</v>
      </c>
      <c r="O190" s="74">
        <v>1046</v>
      </c>
      <c r="P190" s="74">
        <v>606</v>
      </c>
      <c r="Y190" s="72">
        <v>32888934</v>
      </c>
      <c r="Z190" s="74">
        <f t="shared" si="1"/>
        <v>5060</v>
      </c>
      <c r="AA190" s="83">
        <v>45119</v>
      </c>
    </row>
    <row r="191" spans="1:27" x14ac:dyDescent="0.3">
      <c r="B191" s="97" t="s">
        <v>1064</v>
      </c>
      <c r="C191" s="103" t="s">
        <v>259</v>
      </c>
      <c r="D191" s="97" t="s">
        <v>244</v>
      </c>
      <c r="F191" s="100" t="s">
        <v>1231</v>
      </c>
      <c r="G191" s="100" t="s">
        <v>1620</v>
      </c>
      <c r="H191" s="100" t="s">
        <v>1620</v>
      </c>
      <c r="Y191" s="100" t="s">
        <v>1429</v>
      </c>
      <c r="Z191" s="111">
        <v>28964</v>
      </c>
      <c r="AA191" s="116">
        <v>43096</v>
      </c>
    </row>
    <row r="192" spans="1:27" x14ac:dyDescent="0.3">
      <c r="B192" s="97" t="s">
        <v>1065</v>
      </c>
      <c r="C192" s="103" t="s">
        <v>259</v>
      </c>
      <c r="D192" s="97" t="s">
        <v>472</v>
      </c>
      <c r="F192" s="100" t="s">
        <v>1232</v>
      </c>
      <c r="G192" s="100" t="s">
        <v>1621</v>
      </c>
      <c r="H192" s="100" t="s">
        <v>1621</v>
      </c>
      <c r="Y192" s="100" t="s">
        <v>1430</v>
      </c>
      <c r="Z192" s="111">
        <v>3816</v>
      </c>
      <c r="AA192" s="116">
        <v>43096</v>
      </c>
    </row>
    <row r="193" spans="2:27" x14ac:dyDescent="0.3">
      <c r="B193" s="97" t="s">
        <v>1033</v>
      </c>
      <c r="C193" s="103" t="s">
        <v>259</v>
      </c>
      <c r="D193" s="97" t="s">
        <v>244</v>
      </c>
      <c r="F193" s="100" t="s">
        <v>1233</v>
      </c>
      <c r="G193" s="100" t="s">
        <v>1622</v>
      </c>
      <c r="H193" s="100" t="s">
        <v>1622</v>
      </c>
      <c r="Y193" s="100" t="s">
        <v>1431</v>
      </c>
      <c r="Z193" s="111">
        <v>1299</v>
      </c>
      <c r="AA193" s="116">
        <v>43096</v>
      </c>
    </row>
    <row r="194" spans="2:27" x14ac:dyDescent="0.3">
      <c r="B194" s="97" t="s">
        <v>1066</v>
      </c>
      <c r="C194" s="103" t="s">
        <v>259</v>
      </c>
      <c r="D194" s="97" t="s">
        <v>244</v>
      </c>
      <c r="F194" s="100" t="s">
        <v>1234</v>
      </c>
      <c r="G194" s="100" t="s">
        <v>1623</v>
      </c>
      <c r="H194" s="100" t="s">
        <v>1622</v>
      </c>
      <c r="Y194" s="100" t="s">
        <v>1432</v>
      </c>
      <c r="Z194" s="111">
        <v>2523</v>
      </c>
      <c r="AA194" s="116">
        <v>43463</v>
      </c>
    </row>
    <row r="195" spans="2:27" x14ac:dyDescent="0.3">
      <c r="B195" s="97" t="s">
        <v>1067</v>
      </c>
      <c r="C195" s="103" t="s">
        <v>410</v>
      </c>
      <c r="D195" s="97" t="s">
        <v>244</v>
      </c>
      <c r="F195" s="100" t="s">
        <v>1235</v>
      </c>
      <c r="G195" s="100" t="s">
        <v>1624</v>
      </c>
      <c r="H195" s="100" t="s">
        <v>1815</v>
      </c>
      <c r="Y195" s="100" t="s">
        <v>1433</v>
      </c>
      <c r="Z195" s="111">
        <v>7467</v>
      </c>
      <c r="AA195" s="116">
        <v>43463</v>
      </c>
    </row>
    <row r="196" spans="2:27" x14ac:dyDescent="0.3">
      <c r="B196" s="97" t="s">
        <v>1068</v>
      </c>
      <c r="C196" s="103" t="s">
        <v>410</v>
      </c>
      <c r="D196" s="97" t="s">
        <v>244</v>
      </c>
      <c r="F196" s="100" t="s">
        <v>1236</v>
      </c>
      <c r="G196" s="100" t="s">
        <v>1625</v>
      </c>
      <c r="H196" s="100" t="s">
        <v>1816</v>
      </c>
      <c r="Y196" s="100" t="s">
        <v>1434</v>
      </c>
      <c r="Z196" s="111">
        <v>8727</v>
      </c>
      <c r="AA196" s="116">
        <v>43103</v>
      </c>
    </row>
    <row r="197" spans="2:27" x14ac:dyDescent="0.3">
      <c r="B197" s="97" t="s">
        <v>1036</v>
      </c>
      <c r="C197" s="103" t="s">
        <v>259</v>
      </c>
      <c r="D197" s="97" t="s">
        <v>472</v>
      </c>
      <c r="F197" s="100" t="s">
        <v>1237</v>
      </c>
      <c r="G197" s="100" t="s">
        <v>1626</v>
      </c>
      <c r="H197" s="100" t="s">
        <v>1817</v>
      </c>
      <c r="Y197" s="100" t="s">
        <v>1435</v>
      </c>
      <c r="Z197" s="111">
        <v>4308</v>
      </c>
      <c r="AA197" s="116">
        <v>43103</v>
      </c>
    </row>
    <row r="198" spans="2:27" x14ac:dyDescent="0.3">
      <c r="B198" s="97" t="s">
        <v>1069</v>
      </c>
      <c r="C198" s="103" t="s">
        <v>907</v>
      </c>
      <c r="D198" s="97" t="s">
        <v>472</v>
      </c>
      <c r="F198" s="100" t="s">
        <v>1238</v>
      </c>
      <c r="G198" s="100" t="s">
        <v>1627</v>
      </c>
      <c r="H198" s="100" t="s">
        <v>1818</v>
      </c>
      <c r="Y198" s="100" t="s">
        <v>1436</v>
      </c>
      <c r="Z198" s="111">
        <v>2191</v>
      </c>
      <c r="AA198" s="116">
        <v>43103</v>
      </c>
    </row>
    <row r="199" spans="2:27" x14ac:dyDescent="0.3">
      <c r="B199" s="97" t="s">
        <v>1070</v>
      </c>
      <c r="C199" s="103" t="s">
        <v>259</v>
      </c>
      <c r="D199" s="97" t="s">
        <v>472</v>
      </c>
      <c r="F199" s="100" t="s">
        <v>1239</v>
      </c>
      <c r="G199" s="100" t="s">
        <v>1628</v>
      </c>
      <c r="H199" s="100" t="s">
        <v>1819</v>
      </c>
      <c r="Y199" s="100" t="s">
        <v>1437</v>
      </c>
      <c r="Z199" s="111">
        <v>5980</v>
      </c>
      <c r="AA199" s="116">
        <v>43104</v>
      </c>
    </row>
    <row r="200" spans="2:27" x14ac:dyDescent="0.3">
      <c r="B200" s="97" t="s">
        <v>1012</v>
      </c>
      <c r="C200" s="103" t="s">
        <v>495</v>
      </c>
      <c r="D200" s="97" t="s">
        <v>297</v>
      </c>
      <c r="F200" s="100" t="s">
        <v>1240</v>
      </c>
      <c r="G200" s="100" t="s">
        <v>1629</v>
      </c>
      <c r="H200" s="100" t="s">
        <v>40</v>
      </c>
      <c r="Y200" s="100" t="s">
        <v>1438</v>
      </c>
      <c r="Z200" s="111">
        <v>5912</v>
      </c>
      <c r="AA200" s="116">
        <v>43108</v>
      </c>
    </row>
    <row r="201" spans="2:27" ht="27.6" x14ac:dyDescent="0.3">
      <c r="B201" s="97" t="s">
        <v>1071</v>
      </c>
      <c r="C201" s="103" t="s">
        <v>259</v>
      </c>
      <c r="D201" s="97" t="s">
        <v>472</v>
      </c>
      <c r="F201" s="100" t="s">
        <v>1241</v>
      </c>
      <c r="G201" s="100" t="s">
        <v>1630</v>
      </c>
      <c r="H201" s="100" t="s">
        <v>1820</v>
      </c>
      <c r="Y201" s="100" t="s">
        <v>1439</v>
      </c>
      <c r="Z201" s="111">
        <v>14464</v>
      </c>
      <c r="AA201" s="116">
        <v>43109</v>
      </c>
    </row>
    <row r="202" spans="2:27" ht="27.6" x14ac:dyDescent="0.3">
      <c r="B202" s="97" t="s">
        <v>1072</v>
      </c>
      <c r="C202" s="103" t="s">
        <v>259</v>
      </c>
      <c r="D202" s="97" t="s">
        <v>472</v>
      </c>
      <c r="F202" s="100" t="s">
        <v>1242</v>
      </c>
      <c r="G202" s="100" t="s">
        <v>1631</v>
      </c>
      <c r="H202" s="100" t="s">
        <v>40</v>
      </c>
      <c r="Y202" s="100" t="s">
        <v>1440</v>
      </c>
      <c r="Z202" s="111">
        <v>2480</v>
      </c>
      <c r="AA202" s="116">
        <v>43111</v>
      </c>
    </row>
    <row r="203" spans="2:27" x14ac:dyDescent="0.3">
      <c r="B203" s="97" t="s">
        <v>1073</v>
      </c>
      <c r="C203" s="103" t="s">
        <v>1218</v>
      </c>
      <c r="D203" s="97" t="s">
        <v>244</v>
      </c>
      <c r="F203" s="100" t="s">
        <v>1243</v>
      </c>
      <c r="G203" s="100" t="s">
        <v>1632</v>
      </c>
      <c r="H203" s="100" t="s">
        <v>1821</v>
      </c>
      <c r="Y203" s="100" t="s">
        <v>1441</v>
      </c>
      <c r="Z203" s="111">
        <v>32782</v>
      </c>
      <c r="AA203" s="116">
        <v>43111</v>
      </c>
    </row>
    <row r="204" spans="2:27" x14ac:dyDescent="0.3">
      <c r="B204" s="97" t="s">
        <v>1056</v>
      </c>
      <c r="C204" s="103" t="s">
        <v>184</v>
      </c>
      <c r="D204" s="97" t="s">
        <v>472</v>
      </c>
      <c r="F204" s="100" t="s">
        <v>1244</v>
      </c>
      <c r="G204" s="100" t="s">
        <v>1633</v>
      </c>
      <c r="H204" s="100" t="s">
        <v>1822</v>
      </c>
      <c r="Y204" s="100" t="s">
        <v>1442</v>
      </c>
      <c r="Z204" s="111">
        <v>14880</v>
      </c>
      <c r="AA204" s="116">
        <v>43112</v>
      </c>
    </row>
    <row r="205" spans="2:27" x14ac:dyDescent="0.3">
      <c r="B205" s="98" t="s">
        <v>1034</v>
      </c>
      <c r="C205" s="104" t="s">
        <v>259</v>
      </c>
      <c r="D205" s="98" t="s">
        <v>244</v>
      </c>
      <c r="F205" s="108" t="s">
        <v>1245</v>
      </c>
      <c r="G205" s="108" t="s">
        <v>1634</v>
      </c>
      <c r="H205" s="108" t="s">
        <v>1823</v>
      </c>
      <c r="Y205" s="108" t="s">
        <v>1443</v>
      </c>
      <c r="Z205" s="112">
        <v>3755</v>
      </c>
      <c r="AA205" s="117">
        <v>43115</v>
      </c>
    </row>
    <row r="206" spans="2:27" x14ac:dyDescent="0.3">
      <c r="B206" s="97" t="s">
        <v>1034</v>
      </c>
      <c r="C206" s="103" t="s">
        <v>259</v>
      </c>
      <c r="D206" s="97" t="s">
        <v>244</v>
      </c>
      <c r="F206" s="100" t="s">
        <v>1246</v>
      </c>
      <c r="G206" s="100" t="s">
        <v>1635</v>
      </c>
      <c r="H206" s="100" t="s">
        <v>1824</v>
      </c>
      <c r="Y206" s="100" t="s">
        <v>1444</v>
      </c>
      <c r="Z206" s="111">
        <v>13518</v>
      </c>
      <c r="AA206" s="116">
        <v>43115</v>
      </c>
    </row>
    <row r="207" spans="2:27" x14ac:dyDescent="0.3">
      <c r="B207" s="97" t="s">
        <v>1074</v>
      </c>
      <c r="C207" s="103" t="s">
        <v>410</v>
      </c>
      <c r="D207" s="97" t="s">
        <v>244</v>
      </c>
      <c r="F207" s="100" t="s">
        <v>1247</v>
      </c>
      <c r="G207" s="100" t="s">
        <v>1636</v>
      </c>
      <c r="H207" s="100" t="s">
        <v>1824</v>
      </c>
      <c r="Y207" s="100" t="s">
        <v>1445</v>
      </c>
      <c r="Z207" s="111">
        <v>5969</v>
      </c>
      <c r="AA207" s="116">
        <v>43116</v>
      </c>
    </row>
    <row r="208" spans="2:27" x14ac:dyDescent="0.3">
      <c r="B208" s="97" t="s">
        <v>1075</v>
      </c>
      <c r="C208" s="103" t="s">
        <v>145</v>
      </c>
      <c r="D208" s="97" t="s">
        <v>244</v>
      </c>
      <c r="F208" s="100" t="s">
        <v>1248</v>
      </c>
      <c r="G208" s="100" t="s">
        <v>1637</v>
      </c>
      <c r="H208" s="100" t="s">
        <v>1825</v>
      </c>
      <c r="Y208" s="100" t="s">
        <v>1446</v>
      </c>
      <c r="Z208" s="111">
        <v>3363</v>
      </c>
      <c r="AA208" s="116">
        <v>43116</v>
      </c>
    </row>
    <row r="209" spans="2:27" ht="27.6" x14ac:dyDescent="0.3">
      <c r="B209" s="97" t="s">
        <v>1076</v>
      </c>
      <c r="C209" s="103" t="s">
        <v>63</v>
      </c>
      <c r="D209" s="97" t="s">
        <v>651</v>
      </c>
      <c r="F209" s="100" t="s">
        <v>1249</v>
      </c>
      <c r="G209" s="100" t="s">
        <v>1638</v>
      </c>
      <c r="H209" s="100" t="s">
        <v>1826</v>
      </c>
      <c r="Y209" s="100" t="s">
        <v>228</v>
      </c>
      <c r="Z209" s="111">
        <v>0</v>
      </c>
      <c r="AA209" s="116">
        <v>43116</v>
      </c>
    </row>
    <row r="210" spans="2:27" x14ac:dyDescent="0.3">
      <c r="B210" s="97" t="s">
        <v>1077</v>
      </c>
      <c r="C210" s="103" t="s">
        <v>495</v>
      </c>
      <c r="D210" s="97" t="s">
        <v>244</v>
      </c>
      <c r="F210" s="100" t="s">
        <v>1250</v>
      </c>
      <c r="G210" s="100" t="s">
        <v>1639</v>
      </c>
      <c r="H210" s="100" t="s">
        <v>1827</v>
      </c>
      <c r="Y210" s="100" t="s">
        <v>1447</v>
      </c>
      <c r="Z210" s="111">
        <v>4429</v>
      </c>
      <c r="AA210" s="116">
        <v>43123</v>
      </c>
    </row>
    <row r="211" spans="2:27" x14ac:dyDescent="0.3">
      <c r="B211" s="97" t="s">
        <v>1055</v>
      </c>
      <c r="C211" s="103" t="s">
        <v>194</v>
      </c>
      <c r="D211" s="97" t="s">
        <v>244</v>
      </c>
      <c r="F211" s="100" t="s">
        <v>1251</v>
      </c>
      <c r="G211" s="100" t="s">
        <v>1640</v>
      </c>
      <c r="H211" s="100" t="s">
        <v>1827</v>
      </c>
      <c r="Y211" s="100" t="s">
        <v>1448</v>
      </c>
      <c r="Z211" s="111">
        <v>54830</v>
      </c>
      <c r="AA211" s="116">
        <v>43127</v>
      </c>
    </row>
    <row r="212" spans="2:27" ht="27.6" x14ac:dyDescent="0.3">
      <c r="B212" s="97" t="s">
        <v>1078</v>
      </c>
      <c r="C212" s="103" t="s">
        <v>495</v>
      </c>
      <c r="D212" s="97" t="s">
        <v>244</v>
      </c>
      <c r="F212" s="100" t="s">
        <v>1252</v>
      </c>
      <c r="G212" s="100" t="s">
        <v>1641</v>
      </c>
      <c r="H212" s="100" t="s">
        <v>1828</v>
      </c>
      <c r="Y212" s="100" t="s">
        <v>1449</v>
      </c>
      <c r="Z212" s="111">
        <v>6282</v>
      </c>
      <c r="AA212" s="116">
        <v>43126</v>
      </c>
    </row>
    <row r="213" spans="2:27" x14ac:dyDescent="0.3">
      <c r="B213" s="97" t="s">
        <v>1079</v>
      </c>
      <c r="C213" s="103" t="s">
        <v>219</v>
      </c>
      <c r="D213" s="97" t="s">
        <v>244</v>
      </c>
      <c r="F213" s="100" t="s">
        <v>1253</v>
      </c>
      <c r="G213" s="100" t="s">
        <v>1642</v>
      </c>
      <c r="H213" s="100" t="s">
        <v>1829</v>
      </c>
      <c r="Y213" s="100" t="s">
        <v>1450</v>
      </c>
      <c r="Z213" s="111">
        <v>3079</v>
      </c>
      <c r="AA213" s="116">
        <v>43129</v>
      </c>
    </row>
    <row r="214" spans="2:27" x14ac:dyDescent="0.3">
      <c r="B214" s="97" t="s">
        <v>1047</v>
      </c>
      <c r="C214" s="103" t="s">
        <v>1063</v>
      </c>
      <c r="D214" s="97" t="s">
        <v>244</v>
      </c>
      <c r="F214" s="100" t="s">
        <v>1254</v>
      </c>
      <c r="G214" s="100" t="s">
        <v>1643</v>
      </c>
      <c r="H214" s="100" t="s">
        <v>1830</v>
      </c>
      <c r="Y214" s="100" t="s">
        <v>1451</v>
      </c>
      <c r="Z214" s="111">
        <v>1352</v>
      </c>
      <c r="AA214" s="116">
        <v>43136</v>
      </c>
    </row>
    <row r="215" spans="2:27" x14ac:dyDescent="0.3">
      <c r="B215" s="97" t="s">
        <v>1080</v>
      </c>
      <c r="C215" s="103" t="s">
        <v>173</v>
      </c>
      <c r="D215" s="97" t="s">
        <v>244</v>
      </c>
      <c r="F215" s="100" t="s">
        <v>1255</v>
      </c>
      <c r="G215" s="100" t="s">
        <v>1644</v>
      </c>
      <c r="H215" s="100" t="s">
        <v>1831</v>
      </c>
      <c r="Y215" s="100" t="s">
        <v>1452</v>
      </c>
      <c r="Z215" s="111">
        <v>4164</v>
      </c>
      <c r="AA215" s="116">
        <v>43137</v>
      </c>
    </row>
    <row r="216" spans="2:27" x14ac:dyDescent="0.3">
      <c r="B216" s="97" t="s">
        <v>1081</v>
      </c>
      <c r="C216" s="103" t="s">
        <v>219</v>
      </c>
      <c r="D216" s="97" t="s">
        <v>244</v>
      </c>
      <c r="F216" s="100" t="s">
        <v>1256</v>
      </c>
      <c r="G216" s="100" t="s">
        <v>1645</v>
      </c>
      <c r="H216" s="100" t="s">
        <v>1832</v>
      </c>
      <c r="Y216" s="100" t="s">
        <v>1453</v>
      </c>
      <c r="Z216" s="111">
        <v>8268</v>
      </c>
      <c r="AA216" s="116">
        <v>43139</v>
      </c>
    </row>
    <row r="217" spans="2:27" x14ac:dyDescent="0.3">
      <c r="B217" s="97" t="s">
        <v>1031</v>
      </c>
      <c r="C217" s="103" t="s">
        <v>444</v>
      </c>
      <c r="D217" s="97" t="s">
        <v>244</v>
      </c>
      <c r="F217" s="100" t="s">
        <v>1257</v>
      </c>
      <c r="G217" s="100" t="s">
        <v>1646</v>
      </c>
      <c r="H217" s="100" t="s">
        <v>1833</v>
      </c>
      <c r="Y217" s="100" t="s">
        <v>1454</v>
      </c>
      <c r="Z217" s="111">
        <v>6168</v>
      </c>
      <c r="AA217" s="116">
        <v>43143</v>
      </c>
    </row>
    <row r="218" spans="2:27" x14ac:dyDescent="0.3">
      <c r="B218" s="97" t="s">
        <v>1082</v>
      </c>
      <c r="C218" s="103" t="s">
        <v>250</v>
      </c>
      <c r="D218" s="97" t="s">
        <v>244</v>
      </c>
      <c r="F218" s="100" t="s">
        <v>1258</v>
      </c>
      <c r="G218" s="100" t="s">
        <v>1647</v>
      </c>
      <c r="H218" s="100" t="s">
        <v>1834</v>
      </c>
      <c r="Y218" s="100" t="s">
        <v>1455</v>
      </c>
      <c r="Z218" s="111">
        <v>5974</v>
      </c>
      <c r="AA218" s="116">
        <v>43143</v>
      </c>
    </row>
    <row r="219" spans="2:27" x14ac:dyDescent="0.3">
      <c r="B219" s="97" t="s">
        <v>1083</v>
      </c>
      <c r="C219" s="103" t="s">
        <v>259</v>
      </c>
      <c r="D219" s="97" t="s">
        <v>651</v>
      </c>
      <c r="F219" s="100" t="s">
        <v>1259</v>
      </c>
      <c r="G219" s="100" t="s">
        <v>1648</v>
      </c>
      <c r="H219" s="100" t="s">
        <v>1835</v>
      </c>
      <c r="Y219" s="100" t="s">
        <v>228</v>
      </c>
      <c r="Z219" s="111">
        <v>0</v>
      </c>
      <c r="AA219" s="116">
        <v>43143</v>
      </c>
    </row>
    <row r="220" spans="2:27" x14ac:dyDescent="0.3">
      <c r="B220" s="97" t="s">
        <v>1084</v>
      </c>
      <c r="C220" s="103" t="s">
        <v>495</v>
      </c>
      <c r="D220" s="97" t="s">
        <v>244</v>
      </c>
      <c r="F220" s="100" t="s">
        <v>1260</v>
      </c>
      <c r="G220" s="100" t="s">
        <v>1649</v>
      </c>
      <c r="H220" s="100" t="s">
        <v>1836</v>
      </c>
      <c r="Y220" s="100" t="s">
        <v>1456</v>
      </c>
      <c r="Z220" s="111">
        <v>11082</v>
      </c>
      <c r="AA220" s="116">
        <v>43144</v>
      </c>
    </row>
    <row r="221" spans="2:27" x14ac:dyDescent="0.3">
      <c r="B221" s="97" t="s">
        <v>1085</v>
      </c>
      <c r="C221" s="103" t="s">
        <v>259</v>
      </c>
      <c r="D221" s="97" t="s">
        <v>244</v>
      </c>
      <c r="F221" s="100" t="s">
        <v>1261</v>
      </c>
      <c r="G221" s="100" t="s">
        <v>1650</v>
      </c>
      <c r="H221" s="100" t="s">
        <v>1837</v>
      </c>
      <c r="Y221" s="100" t="s">
        <v>1457</v>
      </c>
      <c r="Z221" s="111">
        <v>1220</v>
      </c>
      <c r="AA221" s="116">
        <v>43144</v>
      </c>
    </row>
    <row r="222" spans="2:27" x14ac:dyDescent="0.3">
      <c r="B222" s="97" t="s">
        <v>1086</v>
      </c>
      <c r="C222" s="103" t="s">
        <v>495</v>
      </c>
      <c r="D222" s="97" t="s">
        <v>244</v>
      </c>
      <c r="F222" s="100" t="s">
        <v>1262</v>
      </c>
      <c r="G222" s="100" t="s">
        <v>1651</v>
      </c>
      <c r="H222" s="100" t="s">
        <v>1623</v>
      </c>
      <c r="Y222" s="100" t="s">
        <v>1458</v>
      </c>
      <c r="Z222" s="111">
        <v>33070</v>
      </c>
      <c r="AA222" s="116">
        <v>43145</v>
      </c>
    </row>
    <row r="223" spans="2:27" x14ac:dyDescent="0.3">
      <c r="B223" s="97" t="s">
        <v>1087</v>
      </c>
      <c r="C223" s="103" t="s">
        <v>1062</v>
      </c>
      <c r="D223" s="97" t="s">
        <v>244</v>
      </c>
      <c r="F223" s="100" t="s">
        <v>1263</v>
      </c>
      <c r="G223" s="100" t="s">
        <v>1652</v>
      </c>
      <c r="H223" s="100" t="s">
        <v>1838</v>
      </c>
      <c r="Y223" s="100" t="s">
        <v>1459</v>
      </c>
      <c r="Z223" s="111">
        <v>1643</v>
      </c>
      <c r="AA223" s="116">
        <v>43146</v>
      </c>
    </row>
    <row r="224" spans="2:27" x14ac:dyDescent="0.3">
      <c r="B224" s="97" t="s">
        <v>1088</v>
      </c>
      <c r="C224" s="103" t="s">
        <v>259</v>
      </c>
      <c r="D224" s="97" t="s">
        <v>472</v>
      </c>
      <c r="F224" s="100" t="s">
        <v>1264</v>
      </c>
      <c r="G224" s="100" t="s">
        <v>1653</v>
      </c>
      <c r="H224" s="100" t="s">
        <v>40</v>
      </c>
      <c r="Y224" s="100" t="s">
        <v>1460</v>
      </c>
      <c r="Z224" s="111">
        <v>1724</v>
      </c>
      <c r="AA224" s="116">
        <v>43146</v>
      </c>
    </row>
    <row r="225" spans="2:27" x14ac:dyDescent="0.3">
      <c r="B225" s="97" t="s">
        <v>1089</v>
      </c>
      <c r="C225" s="103" t="s">
        <v>1062</v>
      </c>
      <c r="D225" s="97" t="s">
        <v>244</v>
      </c>
      <c r="F225" s="100" t="s">
        <v>1265</v>
      </c>
      <c r="G225" s="100" t="s">
        <v>1654</v>
      </c>
      <c r="H225" s="100" t="s">
        <v>1624</v>
      </c>
      <c r="Y225" s="100" t="s">
        <v>1461</v>
      </c>
      <c r="Z225" s="111">
        <v>1212</v>
      </c>
      <c r="AA225" s="116">
        <v>43151</v>
      </c>
    </row>
    <row r="226" spans="2:27" x14ac:dyDescent="0.3">
      <c r="B226" s="97" t="s">
        <v>1090</v>
      </c>
      <c r="C226" s="103" t="s">
        <v>173</v>
      </c>
      <c r="D226" s="97" t="s">
        <v>244</v>
      </c>
      <c r="F226" s="100" t="s">
        <v>1266</v>
      </c>
      <c r="G226" s="100" t="s">
        <v>1655</v>
      </c>
      <c r="H226" s="100" t="s">
        <v>1839</v>
      </c>
      <c r="Y226" s="100" t="s">
        <v>1462</v>
      </c>
      <c r="Z226" s="111">
        <v>1001</v>
      </c>
      <c r="AA226" s="116">
        <v>43152</v>
      </c>
    </row>
    <row r="227" spans="2:27" ht="27.6" x14ac:dyDescent="0.3">
      <c r="B227" s="97" t="s">
        <v>1091</v>
      </c>
      <c r="C227" s="103" t="s">
        <v>355</v>
      </c>
      <c r="D227" s="97" t="s">
        <v>1225</v>
      </c>
      <c r="F227" s="100" t="s">
        <v>1267</v>
      </c>
      <c r="G227" s="100" t="s">
        <v>1656</v>
      </c>
      <c r="H227" s="100" t="s">
        <v>1840</v>
      </c>
      <c r="Y227" s="100" t="s">
        <v>1463</v>
      </c>
      <c r="Z227" s="111">
        <v>13733</v>
      </c>
      <c r="AA227" s="116">
        <v>43153</v>
      </c>
    </row>
    <row r="228" spans="2:27" x14ac:dyDescent="0.3">
      <c r="B228" s="97" t="s">
        <v>1092</v>
      </c>
      <c r="C228" s="103" t="s">
        <v>495</v>
      </c>
      <c r="D228" s="97" t="s">
        <v>244</v>
      </c>
      <c r="F228" s="100" t="s">
        <v>1268</v>
      </c>
      <c r="G228" s="100" t="s">
        <v>1657</v>
      </c>
      <c r="H228" s="100" t="s">
        <v>1841</v>
      </c>
      <c r="Y228" s="100" t="s">
        <v>1464</v>
      </c>
      <c r="Z228" s="111">
        <v>5661</v>
      </c>
      <c r="AA228" s="116">
        <v>43153</v>
      </c>
    </row>
    <row r="229" spans="2:27" x14ac:dyDescent="0.3">
      <c r="B229" s="97" t="s">
        <v>1093</v>
      </c>
      <c r="C229" s="103" t="s">
        <v>444</v>
      </c>
      <c r="D229" s="97" t="s">
        <v>244</v>
      </c>
      <c r="F229" s="100" t="s">
        <v>1269</v>
      </c>
      <c r="G229" s="100" t="s">
        <v>1658</v>
      </c>
      <c r="H229" s="100" t="s">
        <v>1625</v>
      </c>
      <c r="Y229" s="100" t="s">
        <v>1465</v>
      </c>
      <c r="Z229" s="111">
        <v>1384</v>
      </c>
      <c r="AA229" s="116">
        <v>43157</v>
      </c>
    </row>
    <row r="230" spans="2:27" x14ac:dyDescent="0.3">
      <c r="B230" s="97" t="s">
        <v>1039</v>
      </c>
      <c r="C230" s="103" t="s">
        <v>219</v>
      </c>
      <c r="D230" s="97" t="s">
        <v>244</v>
      </c>
      <c r="F230" s="100" t="s">
        <v>1270</v>
      </c>
      <c r="G230" s="100" t="s">
        <v>1659</v>
      </c>
      <c r="H230" s="100" t="s">
        <v>1842</v>
      </c>
      <c r="Y230" s="100" t="s">
        <v>1466</v>
      </c>
      <c r="Z230" s="111">
        <v>910</v>
      </c>
      <c r="AA230" s="116">
        <v>43158</v>
      </c>
    </row>
    <row r="231" spans="2:27" ht="27.6" x14ac:dyDescent="0.3">
      <c r="B231" s="97" t="s">
        <v>1094</v>
      </c>
      <c r="C231" s="103" t="s">
        <v>259</v>
      </c>
      <c r="D231" s="97" t="s">
        <v>472</v>
      </c>
      <c r="F231" s="100" t="s">
        <v>1271</v>
      </c>
      <c r="G231" s="100" t="s">
        <v>1660</v>
      </c>
      <c r="H231" s="100" t="s">
        <v>1627</v>
      </c>
      <c r="Y231" s="100" t="s">
        <v>1467</v>
      </c>
      <c r="Z231" s="111">
        <v>4818</v>
      </c>
      <c r="AA231" s="116">
        <v>43159</v>
      </c>
    </row>
    <row r="232" spans="2:27" x14ac:dyDescent="0.3">
      <c r="B232" s="97" t="s">
        <v>1095</v>
      </c>
      <c r="C232" s="103" t="s">
        <v>444</v>
      </c>
      <c r="D232" s="97" t="s">
        <v>244</v>
      </c>
      <c r="F232" s="100" t="s">
        <v>1272</v>
      </c>
      <c r="G232" s="100" t="s">
        <v>1661</v>
      </c>
      <c r="H232" s="100" t="s">
        <v>1628</v>
      </c>
      <c r="Y232" s="100" t="s">
        <v>1468</v>
      </c>
      <c r="Z232" s="111">
        <v>1568</v>
      </c>
      <c r="AA232" s="116">
        <v>43160</v>
      </c>
    </row>
    <row r="233" spans="2:27" x14ac:dyDescent="0.3">
      <c r="B233" s="97" t="s">
        <v>1035</v>
      </c>
      <c r="C233" s="103" t="s">
        <v>63</v>
      </c>
      <c r="D233" s="97" t="s">
        <v>244</v>
      </c>
      <c r="F233" s="100" t="s">
        <v>1273</v>
      </c>
      <c r="G233" s="100" t="s">
        <v>1662</v>
      </c>
      <c r="H233" s="100" t="s">
        <v>1843</v>
      </c>
      <c r="Y233" s="100" t="s">
        <v>1469</v>
      </c>
      <c r="Z233" s="111">
        <v>3975</v>
      </c>
      <c r="AA233" s="116">
        <v>43161</v>
      </c>
    </row>
    <row r="234" spans="2:27" x14ac:dyDescent="0.3">
      <c r="B234" s="97" t="s">
        <v>1052</v>
      </c>
      <c r="C234" s="103" t="s">
        <v>219</v>
      </c>
      <c r="D234" s="97" t="s">
        <v>244</v>
      </c>
      <c r="F234" s="100" t="s">
        <v>1274</v>
      </c>
      <c r="G234" s="100" t="s">
        <v>1663</v>
      </c>
      <c r="H234" s="100" t="s">
        <v>1844</v>
      </c>
      <c r="Y234" s="100" t="s">
        <v>1470</v>
      </c>
      <c r="Z234" s="111">
        <v>2842</v>
      </c>
      <c r="AA234" s="116">
        <v>43161</v>
      </c>
    </row>
    <row r="235" spans="2:27" x14ac:dyDescent="0.3">
      <c r="B235" s="97" t="s">
        <v>1054</v>
      </c>
      <c r="C235" s="103" t="s">
        <v>219</v>
      </c>
      <c r="D235" s="97" t="s">
        <v>472</v>
      </c>
      <c r="F235" s="100" t="s">
        <v>1275</v>
      </c>
      <c r="G235" s="100" t="s">
        <v>1664</v>
      </c>
      <c r="H235" s="100" t="s">
        <v>1845</v>
      </c>
      <c r="Y235" s="100" t="s">
        <v>1471</v>
      </c>
      <c r="Z235" s="111">
        <v>3685</v>
      </c>
      <c r="AA235" s="116">
        <v>43164</v>
      </c>
    </row>
    <row r="236" spans="2:27" ht="27.6" x14ac:dyDescent="0.3">
      <c r="B236" s="97" t="s">
        <v>1096</v>
      </c>
      <c r="C236" s="103" t="s">
        <v>145</v>
      </c>
      <c r="D236" s="97" t="s">
        <v>1226</v>
      </c>
      <c r="F236" s="100" t="s">
        <v>1276</v>
      </c>
      <c r="G236" s="100" t="s">
        <v>1665</v>
      </c>
      <c r="H236" s="100" t="s">
        <v>1846</v>
      </c>
      <c r="Y236" s="100" t="s">
        <v>1472</v>
      </c>
      <c r="Z236" s="111">
        <v>16259</v>
      </c>
      <c r="AA236" s="116">
        <v>43165</v>
      </c>
    </row>
    <row r="237" spans="2:27" x14ac:dyDescent="0.3">
      <c r="B237" s="97" t="s">
        <v>1038</v>
      </c>
      <c r="C237" s="103" t="s">
        <v>352</v>
      </c>
      <c r="D237" s="97" t="s">
        <v>244</v>
      </c>
      <c r="F237" s="100" t="s">
        <v>1277</v>
      </c>
      <c r="G237" s="100" t="s">
        <v>1666</v>
      </c>
      <c r="H237" s="100" t="s">
        <v>1847</v>
      </c>
      <c r="Y237" s="100" t="s">
        <v>1473</v>
      </c>
      <c r="Z237" s="111">
        <v>1125</v>
      </c>
      <c r="AA237" s="116">
        <v>43168</v>
      </c>
    </row>
    <row r="238" spans="2:27" x14ac:dyDescent="0.3">
      <c r="B238" s="97" t="s">
        <v>1097</v>
      </c>
      <c r="C238" s="103" t="s">
        <v>350</v>
      </c>
      <c r="D238" s="97" t="s">
        <v>472</v>
      </c>
      <c r="F238" s="100" t="s">
        <v>1278</v>
      </c>
      <c r="G238" s="100" t="s">
        <v>1667</v>
      </c>
      <c r="H238" s="100" t="s">
        <v>1848</v>
      </c>
      <c r="Y238" s="100" t="s">
        <v>1474</v>
      </c>
      <c r="Z238" s="111">
        <v>7555</v>
      </c>
      <c r="AA238" s="116">
        <v>43171</v>
      </c>
    </row>
    <row r="239" spans="2:27" x14ac:dyDescent="0.3">
      <c r="B239" s="97" t="s">
        <v>1098</v>
      </c>
      <c r="C239" s="103" t="s">
        <v>410</v>
      </c>
      <c r="D239" s="97" t="s">
        <v>244</v>
      </c>
      <c r="F239" s="100" t="s">
        <v>1279</v>
      </c>
      <c r="G239" s="100" t="s">
        <v>1668</v>
      </c>
      <c r="H239" s="100" t="s">
        <v>1849</v>
      </c>
      <c r="Y239" s="100" t="s">
        <v>1475</v>
      </c>
      <c r="Z239" s="111">
        <v>8681</v>
      </c>
      <c r="AA239" s="116">
        <v>43171</v>
      </c>
    </row>
    <row r="240" spans="2:27" x14ac:dyDescent="0.3">
      <c r="B240" s="99" t="s">
        <v>1099</v>
      </c>
      <c r="C240" s="105" t="s">
        <v>758</v>
      </c>
      <c r="D240" s="99" t="s">
        <v>244</v>
      </c>
      <c r="F240" s="109" t="s">
        <v>1280</v>
      </c>
      <c r="G240" s="109" t="s">
        <v>1669</v>
      </c>
      <c r="H240" s="109" t="s">
        <v>1850</v>
      </c>
      <c r="Y240" s="109" t="s">
        <v>1476</v>
      </c>
      <c r="Z240" s="113">
        <v>991</v>
      </c>
      <c r="AA240" s="118">
        <v>43171</v>
      </c>
    </row>
    <row r="241" spans="2:27" x14ac:dyDescent="0.3">
      <c r="B241" s="97" t="s">
        <v>1100</v>
      </c>
      <c r="C241" s="103" t="s">
        <v>1219</v>
      </c>
      <c r="D241" s="97" t="s">
        <v>244</v>
      </c>
      <c r="F241" s="100" t="s">
        <v>1281</v>
      </c>
      <c r="G241" s="100" t="s">
        <v>1670</v>
      </c>
      <c r="H241" s="100" t="s">
        <v>1851</v>
      </c>
      <c r="Y241" s="100" t="s">
        <v>1477</v>
      </c>
      <c r="Z241" s="111">
        <v>1911</v>
      </c>
      <c r="AA241" s="116">
        <v>41334</v>
      </c>
    </row>
    <row r="242" spans="2:27" x14ac:dyDescent="0.3">
      <c r="B242" s="97" t="s">
        <v>1101</v>
      </c>
      <c r="C242" s="103" t="s">
        <v>758</v>
      </c>
      <c r="D242" s="97" t="s">
        <v>472</v>
      </c>
      <c r="F242" s="100" t="s">
        <v>1282</v>
      </c>
      <c r="G242" s="100" t="s">
        <v>1671</v>
      </c>
      <c r="H242" s="100" t="s">
        <v>1852</v>
      </c>
      <c r="Y242" s="100" t="s">
        <v>1478</v>
      </c>
      <c r="Z242" s="111">
        <v>22416</v>
      </c>
      <c r="AA242" s="116">
        <v>43173</v>
      </c>
    </row>
    <row r="243" spans="2:27" x14ac:dyDescent="0.3">
      <c r="B243" s="97" t="s">
        <v>1102</v>
      </c>
      <c r="C243" s="103" t="s">
        <v>250</v>
      </c>
      <c r="D243" s="97" t="s">
        <v>244</v>
      </c>
      <c r="F243" s="100" t="s">
        <v>1283</v>
      </c>
      <c r="G243" s="100" t="s">
        <v>1672</v>
      </c>
      <c r="H243" s="100" t="s">
        <v>1851</v>
      </c>
      <c r="Y243" s="100" t="s">
        <v>1479</v>
      </c>
      <c r="Z243" s="111">
        <v>493946.36</v>
      </c>
      <c r="AA243" s="116">
        <v>43173</v>
      </c>
    </row>
    <row r="244" spans="2:27" x14ac:dyDescent="0.3">
      <c r="B244" s="97" t="s">
        <v>1103</v>
      </c>
      <c r="C244" s="103" t="s">
        <v>495</v>
      </c>
      <c r="D244" s="97" t="s">
        <v>244</v>
      </c>
      <c r="F244" s="100" t="s">
        <v>1284</v>
      </c>
      <c r="G244" s="100" t="s">
        <v>1673</v>
      </c>
      <c r="H244" s="100" t="s">
        <v>1853</v>
      </c>
      <c r="Y244" s="100" t="s">
        <v>1480</v>
      </c>
      <c r="Z244" s="111">
        <v>5821</v>
      </c>
      <c r="AA244" s="116">
        <v>43180</v>
      </c>
    </row>
    <row r="245" spans="2:27" x14ac:dyDescent="0.3">
      <c r="B245" s="97" t="s">
        <v>1104</v>
      </c>
      <c r="C245" s="103" t="s">
        <v>444</v>
      </c>
      <c r="D245" s="97" t="s">
        <v>244</v>
      </c>
      <c r="F245" s="100" t="s">
        <v>1285</v>
      </c>
      <c r="G245" s="100" t="s">
        <v>1673</v>
      </c>
      <c r="H245" s="100" t="s">
        <v>1629</v>
      </c>
      <c r="Y245" s="100" t="s">
        <v>1481</v>
      </c>
      <c r="Z245" s="111">
        <v>2509</v>
      </c>
      <c r="AA245" s="116">
        <v>43185</v>
      </c>
    </row>
    <row r="246" spans="2:27" x14ac:dyDescent="0.3">
      <c r="B246" s="97" t="s">
        <v>1105</v>
      </c>
      <c r="C246" s="103" t="s">
        <v>377</v>
      </c>
      <c r="D246" s="97" t="s">
        <v>1227</v>
      </c>
      <c r="F246" s="100" t="s">
        <v>1286</v>
      </c>
      <c r="G246" s="100" t="s">
        <v>1674</v>
      </c>
      <c r="H246" s="100" t="s">
        <v>1630</v>
      </c>
      <c r="Y246" s="100" t="s">
        <v>1482</v>
      </c>
      <c r="Z246" s="111">
        <v>85806</v>
      </c>
      <c r="AA246" s="116">
        <v>43159</v>
      </c>
    </row>
    <row r="247" spans="2:27" x14ac:dyDescent="0.3">
      <c r="B247" s="97" t="s">
        <v>1106</v>
      </c>
      <c r="C247" s="103" t="s">
        <v>173</v>
      </c>
      <c r="D247" s="97" t="s">
        <v>244</v>
      </c>
      <c r="F247" s="100" t="s">
        <v>1287</v>
      </c>
      <c r="G247" s="100" t="s">
        <v>1675</v>
      </c>
      <c r="H247" s="100" t="s">
        <v>1854</v>
      </c>
      <c r="Y247" s="100" t="s">
        <v>1483</v>
      </c>
      <c r="Z247" s="111">
        <v>2320</v>
      </c>
      <c r="AA247" s="116">
        <v>43193</v>
      </c>
    </row>
    <row r="248" spans="2:27" x14ac:dyDescent="0.3">
      <c r="B248" s="97" t="s">
        <v>917</v>
      </c>
      <c r="C248" s="103" t="s">
        <v>259</v>
      </c>
      <c r="D248" s="97" t="s">
        <v>244</v>
      </c>
      <c r="F248" s="100" t="s">
        <v>1288</v>
      </c>
      <c r="G248" s="100" t="s">
        <v>1676</v>
      </c>
      <c r="H248" s="100" t="s">
        <v>1855</v>
      </c>
      <c r="Y248" s="100" t="s">
        <v>1484</v>
      </c>
      <c r="Z248" s="111">
        <v>1826</v>
      </c>
      <c r="AA248" s="116">
        <v>43194</v>
      </c>
    </row>
    <row r="249" spans="2:27" x14ac:dyDescent="0.3">
      <c r="B249" s="97" t="s">
        <v>1107</v>
      </c>
      <c r="C249" s="103" t="s">
        <v>1063</v>
      </c>
      <c r="D249" s="97" t="s">
        <v>244</v>
      </c>
      <c r="F249" s="100" t="s">
        <v>1289</v>
      </c>
      <c r="G249" s="100" t="s">
        <v>1677</v>
      </c>
      <c r="H249" s="100" t="s">
        <v>1856</v>
      </c>
      <c r="Y249" s="100" t="s">
        <v>1485</v>
      </c>
      <c r="Z249" s="111">
        <v>4126</v>
      </c>
      <c r="AA249" s="116">
        <v>43194</v>
      </c>
    </row>
    <row r="250" spans="2:27" x14ac:dyDescent="0.3">
      <c r="B250" s="97" t="s">
        <v>1108</v>
      </c>
      <c r="C250" s="103" t="s">
        <v>410</v>
      </c>
      <c r="D250" s="97" t="s">
        <v>244</v>
      </c>
      <c r="F250" s="100" t="s">
        <v>1290</v>
      </c>
      <c r="G250" s="100" t="s">
        <v>1678</v>
      </c>
      <c r="H250" s="100" t="s">
        <v>1857</v>
      </c>
      <c r="Y250" s="100" t="s">
        <v>1486</v>
      </c>
      <c r="Z250" s="111">
        <v>20191</v>
      </c>
      <c r="AA250" s="116">
        <v>43199</v>
      </c>
    </row>
    <row r="251" spans="2:27" x14ac:dyDescent="0.3">
      <c r="B251" s="97" t="s">
        <v>1059</v>
      </c>
      <c r="C251" s="103" t="s">
        <v>259</v>
      </c>
      <c r="D251" s="97" t="s">
        <v>244</v>
      </c>
      <c r="F251" s="100" t="s">
        <v>1291</v>
      </c>
      <c r="G251" s="100" t="s">
        <v>1679</v>
      </c>
      <c r="H251" s="100" t="s">
        <v>1858</v>
      </c>
      <c r="Y251" s="100" t="s">
        <v>1487</v>
      </c>
      <c r="Z251" s="111">
        <v>2616</v>
      </c>
      <c r="AA251" s="116">
        <v>43200</v>
      </c>
    </row>
    <row r="252" spans="2:27" x14ac:dyDescent="0.3">
      <c r="B252" s="97" t="s">
        <v>1109</v>
      </c>
      <c r="C252" s="103" t="s">
        <v>444</v>
      </c>
      <c r="D252" s="97" t="s">
        <v>244</v>
      </c>
      <c r="F252" s="100" t="s">
        <v>1292</v>
      </c>
      <c r="G252" s="100" t="s">
        <v>1680</v>
      </c>
      <c r="H252" s="100" t="s">
        <v>1859</v>
      </c>
      <c r="Y252" s="100" t="s">
        <v>1488</v>
      </c>
      <c r="Z252" s="111">
        <v>1464</v>
      </c>
      <c r="AA252" s="116">
        <v>43200</v>
      </c>
    </row>
    <row r="253" spans="2:27" x14ac:dyDescent="0.3">
      <c r="B253" s="97" t="s">
        <v>1034</v>
      </c>
      <c r="C253" s="103" t="s">
        <v>259</v>
      </c>
      <c r="D253" s="97" t="s">
        <v>244</v>
      </c>
      <c r="F253" s="100" t="s">
        <v>1293</v>
      </c>
      <c r="G253" s="100" t="s">
        <v>1681</v>
      </c>
      <c r="H253" s="100" t="s">
        <v>1860</v>
      </c>
      <c r="Y253" s="100" t="s">
        <v>1489</v>
      </c>
      <c r="Z253" s="111">
        <v>1502</v>
      </c>
      <c r="AA253" s="116">
        <v>43201</v>
      </c>
    </row>
    <row r="254" spans="2:27" x14ac:dyDescent="0.3">
      <c r="B254" s="97" t="s">
        <v>1110</v>
      </c>
      <c r="C254" s="103" t="s">
        <v>495</v>
      </c>
      <c r="D254" s="97" t="s">
        <v>244</v>
      </c>
      <c r="F254" s="100" t="s">
        <v>1294</v>
      </c>
      <c r="G254" s="100" t="s">
        <v>1682</v>
      </c>
      <c r="H254" s="100" t="s">
        <v>1861</v>
      </c>
      <c r="Y254" s="100" t="s">
        <v>1490</v>
      </c>
      <c r="Z254" s="111">
        <v>12051</v>
      </c>
      <c r="AA254" s="116">
        <v>43206</v>
      </c>
    </row>
    <row r="255" spans="2:27" x14ac:dyDescent="0.3">
      <c r="B255" s="97" t="s">
        <v>1111</v>
      </c>
      <c r="C255" s="103" t="s">
        <v>476</v>
      </c>
      <c r="D255" s="97" t="s">
        <v>472</v>
      </c>
      <c r="F255" s="100" t="s">
        <v>1295</v>
      </c>
      <c r="G255" s="100" t="s">
        <v>1683</v>
      </c>
      <c r="H255" s="100" t="s">
        <v>40</v>
      </c>
      <c r="Y255" s="100" t="s">
        <v>1491</v>
      </c>
      <c r="Z255" s="111">
        <v>2020</v>
      </c>
      <c r="AA255" s="116">
        <v>43206</v>
      </c>
    </row>
    <row r="256" spans="2:27" x14ac:dyDescent="0.3">
      <c r="B256" s="97" t="s">
        <v>1111</v>
      </c>
      <c r="C256" s="103" t="s">
        <v>476</v>
      </c>
      <c r="D256" s="97" t="s">
        <v>244</v>
      </c>
      <c r="F256" s="100" t="s">
        <v>1296</v>
      </c>
      <c r="G256" s="100" t="s">
        <v>1684</v>
      </c>
      <c r="H256" s="100" t="s">
        <v>1862</v>
      </c>
      <c r="Y256" s="100" t="s">
        <v>1492</v>
      </c>
      <c r="Z256" s="111">
        <v>2041</v>
      </c>
      <c r="AA256" s="116">
        <v>43206</v>
      </c>
    </row>
    <row r="257" spans="2:27" x14ac:dyDescent="0.3">
      <c r="B257" s="97" t="s">
        <v>1112</v>
      </c>
      <c r="C257" s="103" t="s">
        <v>410</v>
      </c>
      <c r="D257" s="97" t="s">
        <v>244</v>
      </c>
      <c r="F257" s="100" t="s">
        <v>1297</v>
      </c>
      <c r="G257" s="100" t="s">
        <v>1685</v>
      </c>
      <c r="H257" s="100" t="s">
        <v>1863</v>
      </c>
      <c r="Y257" s="100" t="s">
        <v>1493</v>
      </c>
      <c r="Z257" s="111">
        <v>12355</v>
      </c>
      <c r="AA257" s="116">
        <v>43208</v>
      </c>
    </row>
    <row r="258" spans="2:27" x14ac:dyDescent="0.3">
      <c r="B258" s="97" t="s">
        <v>1050</v>
      </c>
      <c r="C258" s="103" t="s">
        <v>250</v>
      </c>
      <c r="D258" s="97" t="s">
        <v>244</v>
      </c>
      <c r="F258" s="100" t="s">
        <v>1298</v>
      </c>
      <c r="G258" s="100" t="s">
        <v>1686</v>
      </c>
      <c r="H258" s="100" t="s">
        <v>1864</v>
      </c>
      <c r="Y258" s="100" t="s">
        <v>1494</v>
      </c>
      <c r="Z258" s="111">
        <v>745</v>
      </c>
      <c r="AA258" s="116">
        <v>43210</v>
      </c>
    </row>
    <row r="259" spans="2:27" x14ac:dyDescent="0.3">
      <c r="B259" s="97" t="s">
        <v>1042</v>
      </c>
      <c r="C259" s="103" t="s">
        <v>63</v>
      </c>
      <c r="D259" s="97" t="s">
        <v>244</v>
      </c>
      <c r="F259" s="100" t="s">
        <v>1299</v>
      </c>
      <c r="G259" s="100" t="s">
        <v>1687</v>
      </c>
      <c r="H259" s="100" t="s">
        <v>1865</v>
      </c>
      <c r="Y259" s="100" t="s">
        <v>1495</v>
      </c>
      <c r="Z259" s="111">
        <v>5560</v>
      </c>
      <c r="AA259" s="116">
        <v>43213</v>
      </c>
    </row>
    <row r="260" spans="2:27" x14ac:dyDescent="0.3">
      <c r="B260" s="97" t="s">
        <v>1113</v>
      </c>
      <c r="C260" s="103" t="s">
        <v>1220</v>
      </c>
      <c r="D260" s="97" t="s">
        <v>244</v>
      </c>
      <c r="F260" s="100" t="s">
        <v>1300</v>
      </c>
      <c r="G260" s="100" t="s">
        <v>1688</v>
      </c>
      <c r="H260" s="100" t="s">
        <v>1866</v>
      </c>
      <c r="Y260" s="100" t="s">
        <v>1496</v>
      </c>
      <c r="Z260" s="111">
        <v>12294</v>
      </c>
      <c r="AA260" s="116">
        <v>43216</v>
      </c>
    </row>
    <row r="261" spans="2:27" x14ac:dyDescent="0.3">
      <c r="B261" s="97" t="s">
        <v>1114</v>
      </c>
      <c r="C261" s="103" t="s">
        <v>219</v>
      </c>
      <c r="D261" s="97" t="s">
        <v>244</v>
      </c>
      <c r="F261" s="100" t="s">
        <v>1301</v>
      </c>
      <c r="G261" s="100" t="s">
        <v>1689</v>
      </c>
      <c r="H261" s="100" t="s">
        <v>1867</v>
      </c>
      <c r="Y261" s="100" t="s">
        <v>1497</v>
      </c>
      <c r="Z261" s="111">
        <v>1086</v>
      </c>
      <c r="AA261" s="116">
        <v>43217</v>
      </c>
    </row>
    <row r="262" spans="2:27" x14ac:dyDescent="0.3">
      <c r="B262" s="97" t="s">
        <v>1115</v>
      </c>
      <c r="C262" s="103" t="s">
        <v>758</v>
      </c>
      <c r="D262" s="97" t="s">
        <v>244</v>
      </c>
      <c r="F262" s="100" t="s">
        <v>1302</v>
      </c>
      <c r="G262" s="100" t="s">
        <v>1690</v>
      </c>
      <c r="H262" s="100" t="s">
        <v>1868</v>
      </c>
      <c r="Y262" s="100" t="s">
        <v>1498</v>
      </c>
      <c r="Z262" s="111">
        <v>1671</v>
      </c>
      <c r="AA262" s="116">
        <v>43220</v>
      </c>
    </row>
    <row r="263" spans="2:27" x14ac:dyDescent="0.3">
      <c r="B263" s="97" t="s">
        <v>1116</v>
      </c>
      <c r="C263" s="103" t="s">
        <v>479</v>
      </c>
      <c r="D263" s="97" t="s">
        <v>244</v>
      </c>
      <c r="F263" s="100" t="s">
        <v>1303</v>
      </c>
      <c r="G263" s="100" t="s">
        <v>1691</v>
      </c>
      <c r="H263" s="100" t="s">
        <v>1869</v>
      </c>
      <c r="Y263" s="100" t="s">
        <v>1499</v>
      </c>
      <c r="Z263" s="111">
        <v>5821</v>
      </c>
      <c r="AA263" s="116">
        <v>43229</v>
      </c>
    </row>
    <row r="264" spans="2:27" x14ac:dyDescent="0.3">
      <c r="B264" s="97" t="s">
        <v>1117</v>
      </c>
      <c r="C264" s="103" t="s">
        <v>598</v>
      </c>
      <c r="D264" s="97" t="s">
        <v>244</v>
      </c>
      <c r="F264" s="100" t="s">
        <v>1304</v>
      </c>
      <c r="G264" s="100" t="s">
        <v>1692</v>
      </c>
      <c r="H264" s="100" t="s">
        <v>1631</v>
      </c>
      <c r="Y264" s="100" t="s">
        <v>1500</v>
      </c>
      <c r="Z264" s="111">
        <v>911</v>
      </c>
      <c r="AA264" s="116">
        <v>43231</v>
      </c>
    </row>
    <row r="265" spans="2:27" x14ac:dyDescent="0.3">
      <c r="B265" s="97" t="s">
        <v>1041</v>
      </c>
      <c r="C265" s="103" t="s">
        <v>479</v>
      </c>
      <c r="D265" s="97" t="s">
        <v>1228</v>
      </c>
      <c r="F265" s="100" t="s">
        <v>1305</v>
      </c>
      <c r="G265" s="100" t="s">
        <v>1693</v>
      </c>
      <c r="H265" s="100" t="s">
        <v>1632</v>
      </c>
      <c r="Y265" s="100" t="s">
        <v>1501</v>
      </c>
      <c r="Z265" s="111">
        <v>5931</v>
      </c>
      <c r="AA265" s="116">
        <v>43228</v>
      </c>
    </row>
    <row r="266" spans="2:27" x14ac:dyDescent="0.3">
      <c r="B266" s="97" t="s">
        <v>1041</v>
      </c>
      <c r="C266" s="101" t="s">
        <v>479</v>
      </c>
      <c r="D266" s="101" t="s">
        <v>1228</v>
      </c>
      <c r="F266" s="100" t="s">
        <v>1306</v>
      </c>
      <c r="G266" s="100" t="s">
        <v>1694</v>
      </c>
      <c r="H266" s="100" t="s">
        <v>1870</v>
      </c>
      <c r="Y266" s="100" t="s">
        <v>1502</v>
      </c>
      <c r="Z266" s="111">
        <v>6687</v>
      </c>
      <c r="AA266" s="116">
        <v>43228</v>
      </c>
    </row>
    <row r="267" spans="2:27" x14ac:dyDescent="0.3">
      <c r="B267" s="97" t="s">
        <v>1118</v>
      </c>
      <c r="C267" s="103" t="s">
        <v>1062</v>
      </c>
      <c r="D267" s="97" t="s">
        <v>244</v>
      </c>
      <c r="F267" s="100" t="s">
        <v>1307</v>
      </c>
      <c r="G267" s="100" t="s">
        <v>1695</v>
      </c>
      <c r="H267" s="100" t="s">
        <v>1633</v>
      </c>
      <c r="Y267" s="100" t="s">
        <v>1503</v>
      </c>
      <c r="Z267" s="111">
        <v>2084</v>
      </c>
      <c r="AA267" s="116">
        <v>43241</v>
      </c>
    </row>
    <row r="268" spans="2:27" x14ac:dyDescent="0.3">
      <c r="B268" s="97" t="s">
        <v>1119</v>
      </c>
      <c r="C268" s="103" t="s">
        <v>1062</v>
      </c>
      <c r="D268" s="97" t="s">
        <v>244</v>
      </c>
      <c r="F268" s="100" t="s">
        <v>1308</v>
      </c>
      <c r="G268" s="100" t="s">
        <v>1696</v>
      </c>
      <c r="H268" s="100" t="s">
        <v>1871</v>
      </c>
      <c r="Y268" s="100" t="s">
        <v>1504</v>
      </c>
      <c r="Z268" s="111">
        <v>2320</v>
      </c>
      <c r="AA268" s="116">
        <v>43242</v>
      </c>
    </row>
    <row r="269" spans="2:27" x14ac:dyDescent="0.3">
      <c r="B269" s="97" t="s">
        <v>1120</v>
      </c>
      <c r="C269" s="103" t="s">
        <v>1221</v>
      </c>
      <c r="D269" s="97" t="s">
        <v>1227</v>
      </c>
      <c r="F269" s="100" t="s">
        <v>1309</v>
      </c>
      <c r="G269" s="100" t="s">
        <v>1697</v>
      </c>
      <c r="H269" s="100" t="s">
        <v>1872</v>
      </c>
      <c r="Y269" s="100" t="s">
        <v>1505</v>
      </c>
      <c r="Z269" s="111">
        <v>85806</v>
      </c>
      <c r="AA269" s="116">
        <v>43243</v>
      </c>
    </row>
    <row r="270" spans="2:27" ht="27.6" x14ac:dyDescent="0.3">
      <c r="B270" s="100" t="s">
        <v>1121</v>
      </c>
      <c r="C270" s="103" t="s">
        <v>259</v>
      </c>
      <c r="D270" s="100" t="s">
        <v>472</v>
      </c>
      <c r="F270" s="100" t="s">
        <v>1310</v>
      </c>
      <c r="G270" s="100" t="s">
        <v>1698</v>
      </c>
      <c r="H270" s="100" t="s">
        <v>1873</v>
      </c>
      <c r="Y270" s="100" t="s">
        <v>1506</v>
      </c>
      <c r="Z270" s="111">
        <v>13678</v>
      </c>
      <c r="AA270" s="116">
        <v>43245</v>
      </c>
    </row>
    <row r="271" spans="2:27" x14ac:dyDescent="0.3">
      <c r="B271" s="100" t="s">
        <v>1122</v>
      </c>
      <c r="C271" s="103" t="s">
        <v>219</v>
      </c>
      <c r="D271" s="100" t="s">
        <v>244</v>
      </c>
      <c r="F271" s="100" t="s">
        <v>1311</v>
      </c>
      <c r="G271" s="100" t="s">
        <v>1699</v>
      </c>
      <c r="H271" s="100" t="s">
        <v>1874</v>
      </c>
      <c r="Y271" s="100" t="s">
        <v>1507</v>
      </c>
      <c r="Z271" s="111">
        <v>1818</v>
      </c>
      <c r="AA271" s="116">
        <v>43248</v>
      </c>
    </row>
    <row r="272" spans="2:27" x14ac:dyDescent="0.3">
      <c r="B272" s="100" t="s">
        <v>1123</v>
      </c>
      <c r="C272" s="103" t="s">
        <v>219</v>
      </c>
      <c r="D272" s="100" t="s">
        <v>244</v>
      </c>
      <c r="F272" s="100" t="s">
        <v>1312</v>
      </c>
      <c r="G272" s="100" t="s">
        <v>1700</v>
      </c>
      <c r="H272" s="100" t="s">
        <v>1875</v>
      </c>
      <c r="Y272" s="100" t="s">
        <v>1508</v>
      </c>
      <c r="Z272" s="111">
        <v>4982</v>
      </c>
      <c r="AA272" s="116">
        <v>43249</v>
      </c>
    </row>
    <row r="273" spans="2:27" x14ac:dyDescent="0.3">
      <c r="B273" s="100" t="s">
        <v>1124</v>
      </c>
      <c r="C273" s="103" t="s">
        <v>259</v>
      </c>
      <c r="D273" s="100" t="s">
        <v>472</v>
      </c>
      <c r="F273" s="100" t="s">
        <v>1313</v>
      </c>
      <c r="G273" s="100" t="s">
        <v>1701</v>
      </c>
      <c r="H273" s="100" t="s">
        <v>1876</v>
      </c>
      <c r="Y273" s="100" t="s">
        <v>1509</v>
      </c>
      <c r="Z273" s="111">
        <v>1857</v>
      </c>
      <c r="AA273" s="116">
        <v>43250</v>
      </c>
    </row>
    <row r="274" spans="2:27" x14ac:dyDescent="0.3">
      <c r="B274" s="100" t="s">
        <v>1125</v>
      </c>
      <c r="C274" s="103" t="s">
        <v>444</v>
      </c>
      <c r="D274" s="100" t="s">
        <v>244</v>
      </c>
      <c r="F274" s="100" t="s">
        <v>1314</v>
      </c>
      <c r="G274" s="100" t="s">
        <v>1702</v>
      </c>
      <c r="H274" s="100" t="s">
        <v>1877</v>
      </c>
      <c r="Y274" s="100" t="s">
        <v>1510</v>
      </c>
      <c r="Z274" s="111">
        <v>1852</v>
      </c>
      <c r="AA274" s="116">
        <v>43252</v>
      </c>
    </row>
    <row r="275" spans="2:27" x14ac:dyDescent="0.3">
      <c r="B275" s="100" t="s">
        <v>1126</v>
      </c>
      <c r="C275" s="103" t="s">
        <v>495</v>
      </c>
      <c r="D275" s="100" t="s">
        <v>244</v>
      </c>
      <c r="F275" s="100" t="s">
        <v>1315</v>
      </c>
      <c r="G275" s="100" t="s">
        <v>1703</v>
      </c>
      <c r="H275" s="100" t="s">
        <v>1878</v>
      </c>
      <c r="Y275" s="100" t="s">
        <v>1511</v>
      </c>
      <c r="Z275" s="111">
        <v>7914</v>
      </c>
      <c r="AA275" s="116">
        <v>43255</v>
      </c>
    </row>
    <row r="276" spans="2:27" x14ac:dyDescent="0.3">
      <c r="B276" s="100" t="s">
        <v>1127</v>
      </c>
      <c r="C276" s="103" t="s">
        <v>219</v>
      </c>
      <c r="D276" s="100" t="s">
        <v>244</v>
      </c>
      <c r="F276" s="100" t="s">
        <v>1316</v>
      </c>
      <c r="G276" s="100" t="s">
        <v>1704</v>
      </c>
      <c r="H276" s="100" t="s">
        <v>1879</v>
      </c>
      <c r="Y276" s="100" t="s">
        <v>1512</v>
      </c>
      <c r="Z276" s="111">
        <v>2358</v>
      </c>
      <c r="AA276" s="116">
        <v>43257</v>
      </c>
    </row>
    <row r="277" spans="2:27" x14ac:dyDescent="0.3">
      <c r="B277" s="100" t="s">
        <v>1128</v>
      </c>
      <c r="C277" s="103" t="s">
        <v>410</v>
      </c>
      <c r="D277" s="100" t="s">
        <v>244</v>
      </c>
      <c r="F277" s="100" t="s">
        <v>1317</v>
      </c>
      <c r="G277" s="100" t="s">
        <v>1705</v>
      </c>
      <c r="H277" s="100" t="s">
        <v>1880</v>
      </c>
      <c r="Y277" s="100" t="s">
        <v>1513</v>
      </c>
      <c r="Z277" s="111">
        <v>11403</v>
      </c>
      <c r="AA277" s="116">
        <v>43258</v>
      </c>
    </row>
    <row r="278" spans="2:27" x14ac:dyDescent="0.3">
      <c r="B278" s="97" t="s">
        <v>1046</v>
      </c>
      <c r="C278" s="103" t="s">
        <v>1063</v>
      </c>
      <c r="D278" s="97" t="s">
        <v>472</v>
      </c>
      <c r="F278" s="100" t="s">
        <v>1318</v>
      </c>
      <c r="G278" s="100" t="s">
        <v>1706</v>
      </c>
      <c r="H278" s="100" t="s">
        <v>1881</v>
      </c>
      <c r="Y278" s="100" t="s">
        <v>1514</v>
      </c>
      <c r="Z278" s="111">
        <v>3551</v>
      </c>
      <c r="AA278" s="116">
        <v>43262</v>
      </c>
    </row>
    <row r="279" spans="2:27" ht="27.6" x14ac:dyDescent="0.3">
      <c r="B279" s="97" t="s">
        <v>1129</v>
      </c>
      <c r="C279" s="103" t="s">
        <v>1222</v>
      </c>
      <c r="D279" s="97" t="s">
        <v>472</v>
      </c>
      <c r="F279" s="100" t="s">
        <v>1319</v>
      </c>
      <c r="G279" s="100" t="s">
        <v>1707</v>
      </c>
      <c r="H279" s="100" t="s">
        <v>40</v>
      </c>
      <c r="Y279" s="100" t="s">
        <v>1515</v>
      </c>
      <c r="Z279" s="111">
        <v>6400</v>
      </c>
      <c r="AA279" s="116">
        <v>43264</v>
      </c>
    </row>
    <row r="280" spans="2:27" ht="27.6" x14ac:dyDescent="0.3">
      <c r="B280" s="97" t="s">
        <v>1130</v>
      </c>
      <c r="C280" s="103" t="s">
        <v>63</v>
      </c>
      <c r="D280" s="97" t="s">
        <v>1229</v>
      </c>
      <c r="F280" s="100" t="s">
        <v>1320</v>
      </c>
      <c r="G280" s="100" t="s">
        <v>1708</v>
      </c>
      <c r="H280" s="100" t="s">
        <v>1882</v>
      </c>
      <c r="Y280" s="100" t="s">
        <v>1516</v>
      </c>
      <c r="Z280" s="111">
        <v>15330</v>
      </c>
      <c r="AA280" s="116">
        <v>43270</v>
      </c>
    </row>
    <row r="281" spans="2:27" x14ac:dyDescent="0.3">
      <c r="B281" s="97" t="s">
        <v>1131</v>
      </c>
      <c r="C281" s="103" t="s">
        <v>410</v>
      </c>
      <c r="D281" s="97" t="s">
        <v>244</v>
      </c>
      <c r="F281" s="100" t="s">
        <v>1321</v>
      </c>
      <c r="G281" s="100" t="s">
        <v>1709</v>
      </c>
      <c r="H281" s="100" t="s">
        <v>1883</v>
      </c>
      <c r="Y281" s="100" t="s">
        <v>1517</v>
      </c>
      <c r="Z281" s="111">
        <v>7055</v>
      </c>
      <c r="AA281" s="116">
        <v>43271</v>
      </c>
    </row>
    <row r="282" spans="2:27" x14ac:dyDescent="0.3">
      <c r="B282" s="97" t="s">
        <v>1132</v>
      </c>
      <c r="C282" s="103" t="s">
        <v>259</v>
      </c>
      <c r="D282" s="97" t="s">
        <v>244</v>
      </c>
      <c r="F282" s="100" t="s">
        <v>1322</v>
      </c>
      <c r="G282" s="100" t="s">
        <v>1710</v>
      </c>
      <c r="H282" s="100" t="s">
        <v>1883</v>
      </c>
      <c r="Y282" s="100" t="s">
        <v>1518</v>
      </c>
      <c r="Z282" s="111">
        <v>2021</v>
      </c>
      <c r="AA282" s="116">
        <v>43285</v>
      </c>
    </row>
    <row r="283" spans="2:27" x14ac:dyDescent="0.3">
      <c r="B283" s="101" t="s">
        <v>1133</v>
      </c>
      <c r="C283" s="103" t="s">
        <v>495</v>
      </c>
      <c r="D283" s="97" t="s">
        <v>244</v>
      </c>
      <c r="F283" s="100" t="s">
        <v>1323</v>
      </c>
      <c r="G283" s="100" t="s">
        <v>1711</v>
      </c>
      <c r="H283" s="100" t="s">
        <v>1884</v>
      </c>
      <c r="Y283" s="100" t="s">
        <v>1519</v>
      </c>
      <c r="Z283" s="111">
        <v>9088</v>
      </c>
      <c r="AA283" s="116">
        <v>43285</v>
      </c>
    </row>
    <row r="284" spans="2:27" x14ac:dyDescent="0.3">
      <c r="B284" s="97" t="s">
        <v>1134</v>
      </c>
      <c r="C284" s="103" t="s">
        <v>410</v>
      </c>
      <c r="D284" s="97" t="s">
        <v>244</v>
      </c>
      <c r="F284" s="100" t="s">
        <v>1324</v>
      </c>
      <c r="G284" s="100" t="s">
        <v>1712</v>
      </c>
      <c r="H284" s="100" t="s">
        <v>1885</v>
      </c>
      <c r="Y284" s="100" t="s">
        <v>1520</v>
      </c>
      <c r="Z284" s="111">
        <v>6010</v>
      </c>
      <c r="AA284" s="116">
        <v>43285</v>
      </c>
    </row>
    <row r="285" spans="2:27" x14ac:dyDescent="0.3">
      <c r="B285" s="97" t="s">
        <v>1135</v>
      </c>
      <c r="C285" s="103" t="s">
        <v>259</v>
      </c>
      <c r="D285" s="97" t="s">
        <v>244</v>
      </c>
      <c r="F285" s="100" t="s">
        <v>1325</v>
      </c>
      <c r="G285" s="100" t="s">
        <v>1713</v>
      </c>
      <c r="H285" s="100" t="s">
        <v>1886</v>
      </c>
      <c r="Y285" s="100" t="s">
        <v>1521</v>
      </c>
      <c r="Z285" s="111">
        <v>1154</v>
      </c>
      <c r="AA285" s="116">
        <v>43285</v>
      </c>
    </row>
    <row r="286" spans="2:27" x14ac:dyDescent="0.3">
      <c r="B286" s="97" t="s">
        <v>1136</v>
      </c>
      <c r="C286" s="103" t="s">
        <v>476</v>
      </c>
      <c r="D286" s="97" t="s">
        <v>472</v>
      </c>
      <c r="F286" s="100" t="s">
        <v>1326</v>
      </c>
      <c r="G286" s="100" t="s">
        <v>1714</v>
      </c>
      <c r="H286" s="100" t="s">
        <v>1887</v>
      </c>
      <c r="Y286" s="100" t="s">
        <v>1522</v>
      </c>
      <c r="Z286" s="111">
        <v>8545</v>
      </c>
      <c r="AA286" s="116">
        <v>43287</v>
      </c>
    </row>
    <row r="287" spans="2:27" x14ac:dyDescent="0.3">
      <c r="B287" s="97" t="s">
        <v>1137</v>
      </c>
      <c r="C287" s="103" t="s">
        <v>410</v>
      </c>
      <c r="D287" s="97" t="s">
        <v>244</v>
      </c>
      <c r="F287" s="100" t="s">
        <v>1327</v>
      </c>
      <c r="G287" s="100" t="s">
        <v>1715</v>
      </c>
      <c r="H287" s="100" t="s">
        <v>1888</v>
      </c>
      <c r="Y287" s="100" t="s">
        <v>1523</v>
      </c>
      <c r="Z287" s="111">
        <v>10902</v>
      </c>
      <c r="AA287" s="116">
        <v>43287</v>
      </c>
    </row>
    <row r="288" spans="2:27" x14ac:dyDescent="0.3">
      <c r="B288" s="97" t="s">
        <v>1138</v>
      </c>
      <c r="C288" s="103" t="s">
        <v>410</v>
      </c>
      <c r="D288" s="97" t="s">
        <v>244</v>
      </c>
      <c r="F288" s="100" t="s">
        <v>1328</v>
      </c>
      <c r="G288" s="100" t="s">
        <v>1716</v>
      </c>
      <c r="H288" s="115" t="s">
        <v>1634</v>
      </c>
      <c r="Y288" s="100" t="s">
        <v>1524</v>
      </c>
      <c r="Z288" s="111">
        <v>25484</v>
      </c>
      <c r="AA288" s="116">
        <v>43287</v>
      </c>
    </row>
    <row r="289" spans="2:27" x14ac:dyDescent="0.3">
      <c r="B289" s="97" t="s">
        <v>1139</v>
      </c>
      <c r="C289" s="103" t="s">
        <v>114</v>
      </c>
      <c r="D289" s="97" t="s">
        <v>472</v>
      </c>
      <c r="F289" s="100" t="s">
        <v>1329</v>
      </c>
      <c r="G289" s="100" t="s">
        <v>1717</v>
      </c>
      <c r="H289" s="100" t="s">
        <v>1635</v>
      </c>
      <c r="Y289" s="100" t="s">
        <v>1525</v>
      </c>
      <c r="Z289" s="111">
        <v>3385</v>
      </c>
      <c r="AA289" s="116">
        <v>43290</v>
      </c>
    </row>
    <row r="290" spans="2:27" x14ac:dyDescent="0.3">
      <c r="B290" s="97" t="s">
        <v>1140</v>
      </c>
      <c r="C290" s="103" t="s">
        <v>1062</v>
      </c>
      <c r="D290" s="97" t="s">
        <v>244</v>
      </c>
      <c r="F290" s="100" t="s">
        <v>1330</v>
      </c>
      <c r="G290" s="100" t="s">
        <v>1718</v>
      </c>
      <c r="H290" s="100" t="s">
        <v>1889</v>
      </c>
      <c r="Y290" s="100" t="s">
        <v>1526</v>
      </c>
      <c r="Z290" s="111">
        <v>2764</v>
      </c>
      <c r="AA290" s="116">
        <v>43290</v>
      </c>
    </row>
    <row r="291" spans="2:27" x14ac:dyDescent="0.3">
      <c r="B291" s="97" t="s">
        <v>1141</v>
      </c>
      <c r="C291" s="103" t="s">
        <v>758</v>
      </c>
      <c r="D291" s="97" t="s">
        <v>472</v>
      </c>
      <c r="F291" s="100" t="s">
        <v>1331</v>
      </c>
      <c r="G291" s="100" t="s">
        <v>1719</v>
      </c>
      <c r="H291" s="100" t="s">
        <v>1890</v>
      </c>
      <c r="Y291" s="100" t="s">
        <v>1527</v>
      </c>
      <c r="Z291" s="111">
        <v>39193</v>
      </c>
      <c r="AA291" s="116">
        <v>43300</v>
      </c>
    </row>
    <row r="292" spans="2:27" ht="27.6" x14ac:dyDescent="0.3">
      <c r="B292" s="97" t="s">
        <v>1142</v>
      </c>
      <c r="C292" s="103" t="s">
        <v>495</v>
      </c>
      <c r="D292" s="97" t="s">
        <v>244</v>
      </c>
      <c r="F292" s="100" t="s">
        <v>1332</v>
      </c>
      <c r="G292" s="100" t="s">
        <v>1720</v>
      </c>
      <c r="H292" s="100" t="s">
        <v>1891</v>
      </c>
      <c r="Y292" s="100" t="s">
        <v>1528</v>
      </c>
      <c r="Z292" s="111">
        <v>10195</v>
      </c>
      <c r="AA292" s="116">
        <v>43304</v>
      </c>
    </row>
    <row r="293" spans="2:27" ht="27.6" x14ac:dyDescent="0.3">
      <c r="B293" s="97" t="s">
        <v>1143</v>
      </c>
      <c r="C293" s="103" t="s">
        <v>523</v>
      </c>
      <c r="D293" s="97" t="s">
        <v>472</v>
      </c>
      <c r="F293" s="100" t="s">
        <v>1333</v>
      </c>
      <c r="G293" s="100" t="s">
        <v>1721</v>
      </c>
      <c r="H293" s="100" t="s">
        <v>40</v>
      </c>
      <c r="Y293" s="100" t="s">
        <v>1529</v>
      </c>
      <c r="Z293" s="111">
        <v>4406</v>
      </c>
      <c r="AA293" s="116">
        <v>43305</v>
      </c>
    </row>
    <row r="294" spans="2:27" x14ac:dyDescent="0.3">
      <c r="B294" s="97" t="s">
        <v>1144</v>
      </c>
      <c r="C294" s="103" t="s">
        <v>259</v>
      </c>
      <c r="D294" s="97" t="s">
        <v>244</v>
      </c>
      <c r="F294" s="100" t="s">
        <v>1334</v>
      </c>
      <c r="G294" s="100" t="s">
        <v>1722</v>
      </c>
      <c r="H294" s="100" t="s">
        <v>1892</v>
      </c>
      <c r="Y294" s="100" t="s">
        <v>1530</v>
      </c>
      <c r="Z294" s="111">
        <v>1436</v>
      </c>
      <c r="AA294" s="116">
        <v>43306</v>
      </c>
    </row>
    <row r="295" spans="2:27" x14ac:dyDescent="0.3">
      <c r="B295" s="97" t="s">
        <v>1145</v>
      </c>
      <c r="C295" s="103" t="s">
        <v>1063</v>
      </c>
      <c r="D295" s="107" t="s">
        <v>244</v>
      </c>
      <c r="F295" s="100" t="s">
        <v>1335</v>
      </c>
      <c r="G295" s="100" t="s">
        <v>1723</v>
      </c>
      <c r="H295" s="100" t="s">
        <v>1636</v>
      </c>
      <c r="Y295" s="100" t="s">
        <v>1531</v>
      </c>
      <c r="Z295" s="111">
        <v>1187</v>
      </c>
      <c r="AA295" s="116">
        <v>43306</v>
      </c>
    </row>
    <row r="296" spans="2:27" x14ac:dyDescent="0.3">
      <c r="B296" s="97" t="s">
        <v>1035</v>
      </c>
      <c r="C296" s="103" t="s">
        <v>63</v>
      </c>
      <c r="D296" s="97" t="s">
        <v>472</v>
      </c>
      <c r="F296" s="100" t="s">
        <v>1336</v>
      </c>
      <c r="G296" s="100" t="s">
        <v>1724</v>
      </c>
      <c r="H296" s="100" t="s">
        <v>1637</v>
      </c>
      <c r="Y296" s="100" t="s">
        <v>1532</v>
      </c>
      <c r="Z296" s="111">
        <v>2937</v>
      </c>
      <c r="AA296" s="116">
        <v>43306</v>
      </c>
    </row>
    <row r="297" spans="2:27" x14ac:dyDescent="0.3">
      <c r="B297" s="97" t="s">
        <v>1146</v>
      </c>
      <c r="C297" s="103" t="s">
        <v>441</v>
      </c>
      <c r="D297" s="97" t="s">
        <v>244</v>
      </c>
      <c r="F297" s="100" t="s">
        <v>1337</v>
      </c>
      <c r="G297" s="100" t="s">
        <v>1725</v>
      </c>
      <c r="H297" s="100" t="s">
        <v>1638</v>
      </c>
      <c r="Y297" s="100" t="s">
        <v>1533</v>
      </c>
      <c r="Z297" s="111">
        <v>773</v>
      </c>
      <c r="AA297" s="116">
        <v>43306</v>
      </c>
    </row>
    <row r="298" spans="2:27" x14ac:dyDescent="0.3">
      <c r="B298" s="97" t="s">
        <v>1147</v>
      </c>
      <c r="C298" s="103" t="s">
        <v>495</v>
      </c>
      <c r="D298" s="97" t="s">
        <v>244</v>
      </c>
      <c r="F298" s="100" t="s">
        <v>1338</v>
      </c>
      <c r="G298" s="100" t="s">
        <v>1726</v>
      </c>
      <c r="H298" s="100" t="s">
        <v>1893</v>
      </c>
      <c r="Y298" s="100" t="s">
        <v>1534</v>
      </c>
      <c r="Z298" s="111">
        <v>5567</v>
      </c>
      <c r="AA298" s="116">
        <v>43307</v>
      </c>
    </row>
    <row r="299" spans="2:27" x14ac:dyDescent="0.3">
      <c r="B299" s="102" t="s">
        <v>1148</v>
      </c>
      <c r="C299" s="106" t="s">
        <v>63</v>
      </c>
      <c r="D299" s="102" t="s">
        <v>244</v>
      </c>
      <c r="F299" s="110" t="s">
        <v>1339</v>
      </c>
      <c r="G299" s="110" t="s">
        <v>1727</v>
      </c>
      <c r="H299" s="110" t="s">
        <v>1894</v>
      </c>
      <c r="Y299" s="110" t="s">
        <v>1535</v>
      </c>
      <c r="Z299" s="114">
        <v>2151</v>
      </c>
      <c r="AA299" s="119">
        <v>43312</v>
      </c>
    </row>
    <row r="300" spans="2:27" x14ac:dyDescent="0.3">
      <c r="B300" s="99" t="s">
        <v>1149</v>
      </c>
      <c r="C300" s="105" t="s">
        <v>495</v>
      </c>
      <c r="D300" s="99" t="s">
        <v>244</v>
      </c>
      <c r="F300" s="109" t="s">
        <v>1340</v>
      </c>
      <c r="G300" s="109" t="s">
        <v>1728</v>
      </c>
      <c r="H300" s="109" t="s">
        <v>1895</v>
      </c>
      <c r="Y300" s="109" t="s">
        <v>1536</v>
      </c>
      <c r="Z300" s="113">
        <v>12022</v>
      </c>
      <c r="AA300" s="118">
        <v>43312</v>
      </c>
    </row>
    <row r="301" spans="2:27" x14ac:dyDescent="0.3">
      <c r="B301" s="99" t="s">
        <v>1049</v>
      </c>
      <c r="C301" s="105" t="s">
        <v>907</v>
      </c>
      <c r="D301" s="99" t="s">
        <v>472</v>
      </c>
      <c r="F301" s="109" t="s">
        <v>1341</v>
      </c>
      <c r="G301" s="109" t="s">
        <v>1729</v>
      </c>
      <c r="H301" s="109" t="s">
        <v>1896</v>
      </c>
      <c r="Y301" s="109" t="s">
        <v>1537</v>
      </c>
      <c r="Z301" s="113">
        <v>3230</v>
      </c>
      <c r="AA301" s="118">
        <v>43313</v>
      </c>
    </row>
    <row r="302" spans="2:27" x14ac:dyDescent="0.3">
      <c r="B302" s="99" t="s">
        <v>1150</v>
      </c>
      <c r="C302" s="105" t="s">
        <v>173</v>
      </c>
      <c r="D302" s="99" t="s">
        <v>244</v>
      </c>
      <c r="F302" s="109" t="s">
        <v>1342</v>
      </c>
      <c r="G302" s="109" t="s">
        <v>1730</v>
      </c>
      <c r="H302" s="109" t="s">
        <v>1897</v>
      </c>
      <c r="Y302" s="109" t="s">
        <v>1538</v>
      </c>
      <c r="Z302" s="113">
        <v>2391</v>
      </c>
      <c r="AA302" s="118">
        <v>43318</v>
      </c>
    </row>
    <row r="303" spans="2:27" ht="41.4" x14ac:dyDescent="0.3">
      <c r="B303" s="99" t="s">
        <v>1151</v>
      </c>
      <c r="C303" s="105" t="s">
        <v>439</v>
      </c>
      <c r="D303" s="99" t="s">
        <v>244</v>
      </c>
      <c r="F303" s="109" t="s">
        <v>1343</v>
      </c>
      <c r="G303" s="109" t="s">
        <v>1731</v>
      </c>
      <c r="H303" s="109" t="s">
        <v>1898</v>
      </c>
      <c r="Y303" s="109" t="s">
        <v>1538</v>
      </c>
      <c r="Z303" s="113">
        <v>0</v>
      </c>
      <c r="AA303" s="118">
        <v>43320</v>
      </c>
    </row>
    <row r="304" spans="2:27" x14ac:dyDescent="0.3">
      <c r="B304" s="99" t="s">
        <v>1152</v>
      </c>
      <c r="C304" s="105" t="s">
        <v>410</v>
      </c>
      <c r="D304" s="99" t="s">
        <v>244</v>
      </c>
      <c r="F304" s="109" t="s">
        <v>1344</v>
      </c>
      <c r="G304" s="109" t="s">
        <v>1732</v>
      </c>
      <c r="H304" s="109" t="s">
        <v>1899</v>
      </c>
      <c r="Y304" s="109" t="s">
        <v>1539</v>
      </c>
      <c r="Z304" s="113">
        <v>12045</v>
      </c>
      <c r="AA304" s="118">
        <v>43322</v>
      </c>
    </row>
    <row r="305" spans="2:27" x14ac:dyDescent="0.3">
      <c r="B305" s="99" t="s">
        <v>1031</v>
      </c>
      <c r="C305" s="105" t="s">
        <v>444</v>
      </c>
      <c r="D305" s="99" t="s">
        <v>244</v>
      </c>
      <c r="F305" s="109" t="s">
        <v>1345</v>
      </c>
      <c r="G305" s="109" t="s">
        <v>1733</v>
      </c>
      <c r="H305" s="109" t="s">
        <v>1900</v>
      </c>
      <c r="Y305" s="109" t="s">
        <v>1540</v>
      </c>
      <c r="Z305" s="113">
        <v>1028</v>
      </c>
      <c r="AA305" s="118">
        <v>43325</v>
      </c>
    </row>
    <row r="306" spans="2:27" x14ac:dyDescent="0.3">
      <c r="B306" s="99" t="s">
        <v>1031</v>
      </c>
      <c r="C306" s="105" t="s">
        <v>444</v>
      </c>
      <c r="D306" s="99" t="s">
        <v>244</v>
      </c>
      <c r="F306" s="109" t="s">
        <v>1346</v>
      </c>
      <c r="G306" s="109" t="s">
        <v>1734</v>
      </c>
      <c r="H306" s="109" t="s">
        <v>1901</v>
      </c>
      <c r="Y306" s="109" t="s">
        <v>1541</v>
      </c>
      <c r="Z306" s="113">
        <v>2174</v>
      </c>
      <c r="AA306" s="118">
        <v>43325</v>
      </c>
    </row>
    <row r="307" spans="2:27" x14ac:dyDescent="0.3">
      <c r="B307" s="99" t="s">
        <v>1153</v>
      </c>
      <c r="C307" s="105" t="s">
        <v>259</v>
      </c>
      <c r="D307" s="99" t="s">
        <v>244</v>
      </c>
      <c r="F307" s="109" t="s">
        <v>1347</v>
      </c>
      <c r="G307" s="109" t="s">
        <v>1735</v>
      </c>
      <c r="H307" s="109" t="s">
        <v>1902</v>
      </c>
      <c r="Y307" s="109" t="s">
        <v>1542</v>
      </c>
      <c r="Z307" s="113">
        <v>1520</v>
      </c>
      <c r="AA307" s="118">
        <v>43327</v>
      </c>
    </row>
    <row r="308" spans="2:27" x14ac:dyDescent="0.3">
      <c r="B308" s="99" t="s">
        <v>1154</v>
      </c>
      <c r="C308" s="105" t="s">
        <v>410</v>
      </c>
      <c r="D308" s="99" t="s">
        <v>244</v>
      </c>
      <c r="F308" s="109" t="s">
        <v>1348</v>
      </c>
      <c r="G308" s="109" t="s">
        <v>1736</v>
      </c>
      <c r="H308" s="109" t="s">
        <v>1903</v>
      </c>
      <c r="Y308" s="109" t="s">
        <v>1543</v>
      </c>
      <c r="Z308" s="113">
        <v>2844</v>
      </c>
      <c r="AA308" s="118">
        <v>43327</v>
      </c>
    </row>
    <row r="309" spans="2:27" x14ac:dyDescent="0.3">
      <c r="B309" s="99" t="s">
        <v>1155</v>
      </c>
      <c r="C309" s="105" t="s">
        <v>495</v>
      </c>
      <c r="D309" s="99" t="s">
        <v>244</v>
      </c>
      <c r="F309" s="109" t="s">
        <v>1349</v>
      </c>
      <c r="G309" s="109" t="s">
        <v>1737</v>
      </c>
      <c r="H309" s="109" t="s">
        <v>1904</v>
      </c>
      <c r="Y309" s="109" t="s">
        <v>1544</v>
      </c>
      <c r="Z309" s="113">
        <v>10706</v>
      </c>
      <c r="AA309" s="118">
        <v>43334</v>
      </c>
    </row>
    <row r="310" spans="2:27" x14ac:dyDescent="0.3">
      <c r="B310" s="99" t="s">
        <v>1156</v>
      </c>
      <c r="C310" s="105" t="s">
        <v>1223</v>
      </c>
      <c r="D310" s="99" t="s">
        <v>472</v>
      </c>
      <c r="F310" s="109" t="s">
        <v>1350</v>
      </c>
      <c r="G310" s="109" t="s">
        <v>1738</v>
      </c>
      <c r="H310" s="109" t="s">
        <v>1905</v>
      </c>
      <c r="Y310" s="109" t="s">
        <v>1545</v>
      </c>
      <c r="Z310" s="113">
        <v>12472</v>
      </c>
      <c r="AA310" s="118">
        <v>43335</v>
      </c>
    </row>
    <row r="311" spans="2:27" x14ac:dyDescent="0.3">
      <c r="B311" s="99" t="s">
        <v>1012</v>
      </c>
      <c r="C311" s="105" t="s">
        <v>1062</v>
      </c>
      <c r="D311" s="99" t="s">
        <v>297</v>
      </c>
      <c r="F311" s="109" t="s">
        <v>1351</v>
      </c>
      <c r="G311" s="109" t="s">
        <v>1739</v>
      </c>
      <c r="H311" s="109" t="s">
        <v>40</v>
      </c>
      <c r="Y311" s="109" t="s">
        <v>1546</v>
      </c>
      <c r="Z311" s="113">
        <v>7847</v>
      </c>
      <c r="AA311" s="118">
        <v>43336</v>
      </c>
    </row>
    <row r="312" spans="2:27" x14ac:dyDescent="0.3">
      <c r="B312" s="99" t="s">
        <v>1157</v>
      </c>
      <c r="C312" s="105" t="s">
        <v>476</v>
      </c>
      <c r="D312" s="99" t="s">
        <v>297</v>
      </c>
      <c r="F312" s="109" t="s">
        <v>1352</v>
      </c>
      <c r="G312" s="109" t="s">
        <v>1740</v>
      </c>
      <c r="H312" s="109" t="s">
        <v>40</v>
      </c>
      <c r="Y312" s="109" t="s">
        <v>1547</v>
      </c>
      <c r="Z312" s="113">
        <v>7580</v>
      </c>
      <c r="AA312" s="118">
        <v>43336</v>
      </c>
    </row>
    <row r="313" spans="2:27" x14ac:dyDescent="0.3">
      <c r="B313" s="99" t="s">
        <v>1158</v>
      </c>
      <c r="C313" s="105" t="s">
        <v>410</v>
      </c>
      <c r="D313" s="99" t="s">
        <v>244</v>
      </c>
      <c r="F313" s="109" t="s">
        <v>1353</v>
      </c>
      <c r="G313" s="109" t="s">
        <v>1741</v>
      </c>
      <c r="H313" s="109" t="s">
        <v>1639</v>
      </c>
      <c r="Y313" s="109" t="s">
        <v>1548</v>
      </c>
      <c r="Z313" s="113">
        <v>11275</v>
      </c>
      <c r="AA313" s="118">
        <v>43336</v>
      </c>
    </row>
    <row r="314" spans="2:27" x14ac:dyDescent="0.3">
      <c r="B314" s="99" t="s">
        <v>1159</v>
      </c>
      <c r="C314" s="105" t="s">
        <v>114</v>
      </c>
      <c r="D314" s="99" t="s">
        <v>472</v>
      </c>
      <c r="F314" s="109" t="s">
        <v>1354</v>
      </c>
      <c r="G314" s="109" t="s">
        <v>1742</v>
      </c>
      <c r="H314" s="109" t="s">
        <v>40</v>
      </c>
      <c r="Y314" s="109" t="s">
        <v>1549</v>
      </c>
      <c r="Z314" s="113">
        <v>781</v>
      </c>
      <c r="AA314" s="118">
        <v>43337</v>
      </c>
    </row>
    <row r="315" spans="2:27" x14ac:dyDescent="0.3">
      <c r="B315" s="99" t="s">
        <v>1160</v>
      </c>
      <c r="C315" s="105" t="s">
        <v>1219</v>
      </c>
      <c r="D315" s="99" t="s">
        <v>244</v>
      </c>
      <c r="F315" s="109" t="s">
        <v>1355</v>
      </c>
      <c r="G315" s="109" t="s">
        <v>1743</v>
      </c>
      <c r="H315" s="109" t="s">
        <v>1906</v>
      </c>
      <c r="Y315" s="109" t="s">
        <v>1550</v>
      </c>
      <c r="Z315" s="113">
        <v>1762</v>
      </c>
      <c r="AA315" s="118">
        <v>43343</v>
      </c>
    </row>
    <row r="316" spans="2:27" x14ac:dyDescent="0.3">
      <c r="B316" s="99" t="s">
        <v>1161</v>
      </c>
      <c r="C316" s="105" t="s">
        <v>250</v>
      </c>
      <c r="D316" s="99" t="s">
        <v>472</v>
      </c>
      <c r="F316" s="109" t="s">
        <v>1356</v>
      </c>
      <c r="G316" s="109" t="s">
        <v>1744</v>
      </c>
      <c r="H316" s="109" t="s">
        <v>1907</v>
      </c>
      <c r="Y316" s="109" t="s">
        <v>1551</v>
      </c>
      <c r="Z316" s="113">
        <v>10190</v>
      </c>
      <c r="AA316" s="118">
        <v>43343</v>
      </c>
    </row>
    <row r="317" spans="2:27" x14ac:dyDescent="0.3">
      <c r="B317" s="99" t="s">
        <v>1162</v>
      </c>
      <c r="C317" s="105" t="s">
        <v>410</v>
      </c>
      <c r="D317" s="99" t="s">
        <v>244</v>
      </c>
      <c r="F317" s="109" t="s">
        <v>1357</v>
      </c>
      <c r="G317" s="109" t="s">
        <v>1745</v>
      </c>
      <c r="H317" s="109" t="s">
        <v>1908</v>
      </c>
      <c r="Y317" s="109" t="s">
        <v>1552</v>
      </c>
      <c r="Z317" s="113">
        <v>7312</v>
      </c>
      <c r="AA317" s="118">
        <v>43343</v>
      </c>
    </row>
    <row r="318" spans="2:27" x14ac:dyDescent="0.3">
      <c r="B318" s="99" t="s">
        <v>1163</v>
      </c>
      <c r="C318" s="105" t="s">
        <v>758</v>
      </c>
      <c r="D318" s="99" t="s">
        <v>472</v>
      </c>
      <c r="F318" s="109" t="s">
        <v>1358</v>
      </c>
      <c r="G318" s="109" t="s">
        <v>1746</v>
      </c>
      <c r="H318" s="109" t="s">
        <v>1909</v>
      </c>
      <c r="Y318" s="109" t="s">
        <v>1553</v>
      </c>
      <c r="Z318" s="113">
        <v>2737</v>
      </c>
      <c r="AA318" s="118">
        <v>43347</v>
      </c>
    </row>
    <row r="319" spans="2:27" x14ac:dyDescent="0.3">
      <c r="B319" s="99" t="s">
        <v>1164</v>
      </c>
      <c r="C319" s="105" t="s">
        <v>444</v>
      </c>
      <c r="D319" s="99" t="s">
        <v>244</v>
      </c>
      <c r="F319" s="109" t="s">
        <v>1359</v>
      </c>
      <c r="G319" s="109" t="s">
        <v>1746</v>
      </c>
      <c r="H319" s="109" t="s">
        <v>1910</v>
      </c>
      <c r="Y319" s="109" t="s">
        <v>1554</v>
      </c>
      <c r="Z319" s="113">
        <v>1912</v>
      </c>
      <c r="AA319" s="118">
        <v>43347</v>
      </c>
    </row>
    <row r="320" spans="2:27" x14ac:dyDescent="0.3">
      <c r="B320" s="99" t="s">
        <v>1165</v>
      </c>
      <c r="C320" s="105" t="s">
        <v>352</v>
      </c>
      <c r="D320" s="99" t="s">
        <v>244</v>
      </c>
      <c r="F320" s="109" t="s">
        <v>1360</v>
      </c>
      <c r="G320" s="109" t="s">
        <v>1747</v>
      </c>
      <c r="H320" s="109" t="s">
        <v>1910</v>
      </c>
      <c r="Y320" s="109" t="s">
        <v>1555</v>
      </c>
      <c r="Z320" s="113">
        <v>1434</v>
      </c>
      <c r="AA320" s="118">
        <v>43348</v>
      </c>
    </row>
    <row r="321" spans="2:27" x14ac:dyDescent="0.3">
      <c r="B321" s="99" t="s">
        <v>1057</v>
      </c>
      <c r="C321" s="105" t="s">
        <v>476</v>
      </c>
      <c r="D321" s="99" t="s">
        <v>472</v>
      </c>
      <c r="F321" s="109" t="s">
        <v>1361</v>
      </c>
      <c r="G321" s="109" t="s">
        <v>1748</v>
      </c>
      <c r="H321" s="109" t="s">
        <v>1911</v>
      </c>
      <c r="Y321" s="109" t="s">
        <v>1556</v>
      </c>
      <c r="Z321" s="113">
        <v>6407</v>
      </c>
      <c r="AA321" s="118">
        <v>43349</v>
      </c>
    </row>
    <row r="322" spans="2:27" x14ac:dyDescent="0.3">
      <c r="B322" s="99" t="s">
        <v>1166</v>
      </c>
      <c r="C322" s="105" t="s">
        <v>145</v>
      </c>
      <c r="D322" s="99" t="s">
        <v>472</v>
      </c>
      <c r="F322" s="109" t="s">
        <v>1362</v>
      </c>
      <c r="G322" s="109" t="s">
        <v>1749</v>
      </c>
      <c r="H322" s="109" t="s">
        <v>1912</v>
      </c>
      <c r="Y322" s="109" t="s">
        <v>1557</v>
      </c>
      <c r="Z322" s="113">
        <v>856</v>
      </c>
      <c r="AA322" s="118">
        <v>43349</v>
      </c>
    </row>
    <row r="323" spans="2:27" x14ac:dyDescent="0.3">
      <c r="B323" s="99" t="s">
        <v>1167</v>
      </c>
      <c r="C323" s="105" t="s">
        <v>444</v>
      </c>
      <c r="D323" s="99" t="s">
        <v>244</v>
      </c>
      <c r="F323" s="109" t="s">
        <v>1363</v>
      </c>
      <c r="G323" s="109" t="s">
        <v>1750</v>
      </c>
      <c r="H323" s="109" t="s">
        <v>1913</v>
      </c>
      <c r="Y323" s="109" t="s">
        <v>1558</v>
      </c>
      <c r="Z323" s="113">
        <v>3824</v>
      </c>
      <c r="AA323" s="118">
        <v>43349</v>
      </c>
    </row>
    <row r="324" spans="2:27" x14ac:dyDescent="0.3">
      <c r="B324" s="99" t="s">
        <v>1168</v>
      </c>
      <c r="C324" s="105" t="s">
        <v>219</v>
      </c>
      <c r="D324" s="99" t="s">
        <v>244</v>
      </c>
      <c r="F324" s="109" t="s">
        <v>1364</v>
      </c>
      <c r="G324" s="109" t="s">
        <v>1751</v>
      </c>
      <c r="H324" s="109" t="s">
        <v>1914</v>
      </c>
      <c r="Y324" s="109" t="s">
        <v>1559</v>
      </c>
      <c r="Z324" s="113">
        <v>1397</v>
      </c>
      <c r="AA324" s="118">
        <v>43353</v>
      </c>
    </row>
    <row r="325" spans="2:27" x14ac:dyDescent="0.3">
      <c r="B325" s="99" t="s">
        <v>1169</v>
      </c>
      <c r="C325" s="105" t="s">
        <v>259</v>
      </c>
      <c r="D325" s="99" t="s">
        <v>244</v>
      </c>
      <c r="F325" s="109" t="s">
        <v>1365</v>
      </c>
      <c r="G325" s="109" t="s">
        <v>1752</v>
      </c>
      <c r="H325" s="109" t="s">
        <v>1915</v>
      </c>
      <c r="Y325" s="109" t="s">
        <v>1559</v>
      </c>
      <c r="Z325" s="113">
        <v>1835</v>
      </c>
      <c r="AA325" s="118">
        <v>43354</v>
      </c>
    </row>
    <row r="326" spans="2:27" x14ac:dyDescent="0.3">
      <c r="B326" s="99" t="s">
        <v>1041</v>
      </c>
      <c r="C326" s="105" t="s">
        <v>479</v>
      </c>
      <c r="D326" s="99" t="s">
        <v>244</v>
      </c>
      <c r="F326" s="109" t="s">
        <v>1366</v>
      </c>
      <c r="G326" s="109" t="s">
        <v>1753</v>
      </c>
      <c r="H326" s="109" t="s">
        <v>1916</v>
      </c>
      <c r="Y326" s="109" t="s">
        <v>1560</v>
      </c>
      <c r="Z326" s="113">
        <v>71864</v>
      </c>
      <c r="AA326" s="118">
        <v>43356</v>
      </c>
    </row>
    <row r="327" spans="2:27" x14ac:dyDescent="0.3">
      <c r="B327" s="99" t="s">
        <v>1041</v>
      </c>
      <c r="C327" s="105" t="s">
        <v>479</v>
      </c>
      <c r="D327" s="99" t="s">
        <v>244</v>
      </c>
      <c r="F327" s="109" t="s">
        <v>1367</v>
      </c>
      <c r="G327" s="109" t="s">
        <v>1754</v>
      </c>
      <c r="H327" s="109" t="s">
        <v>1917</v>
      </c>
      <c r="Y327" s="109" t="s">
        <v>1561</v>
      </c>
      <c r="Z327" s="113">
        <v>146524.20000000001</v>
      </c>
      <c r="AA327" s="118">
        <v>43356</v>
      </c>
    </row>
    <row r="328" spans="2:27" x14ac:dyDescent="0.3">
      <c r="B328" s="99" t="s">
        <v>1041</v>
      </c>
      <c r="C328" s="105" t="s">
        <v>479</v>
      </c>
      <c r="D328" s="99" t="s">
        <v>244</v>
      </c>
      <c r="F328" s="109" t="s">
        <v>1368</v>
      </c>
      <c r="G328" s="109" t="s">
        <v>1755</v>
      </c>
      <c r="H328" s="109" t="s">
        <v>1918</v>
      </c>
      <c r="Y328" s="109" t="s">
        <v>1562</v>
      </c>
      <c r="Z328" s="113">
        <v>444658.5</v>
      </c>
      <c r="AA328" s="118">
        <v>43356</v>
      </c>
    </row>
    <row r="329" spans="2:27" x14ac:dyDescent="0.3">
      <c r="B329" s="99" t="s">
        <v>1041</v>
      </c>
      <c r="C329" s="105" t="s">
        <v>479</v>
      </c>
      <c r="D329" s="99" t="s">
        <v>244</v>
      </c>
      <c r="F329" s="109" t="s">
        <v>1369</v>
      </c>
      <c r="G329" s="109" t="s">
        <v>1756</v>
      </c>
      <c r="H329" s="109" t="s">
        <v>1919</v>
      </c>
      <c r="Y329" s="109" t="s">
        <v>1562</v>
      </c>
      <c r="Z329" s="113">
        <v>581649.6</v>
      </c>
      <c r="AA329" s="118">
        <v>43356</v>
      </c>
    </row>
    <row r="330" spans="2:27" ht="27.6" x14ac:dyDescent="0.3">
      <c r="B330" s="99" t="s">
        <v>1170</v>
      </c>
      <c r="C330" s="105" t="s">
        <v>410</v>
      </c>
      <c r="D330" s="99" t="s">
        <v>836</v>
      </c>
      <c r="F330" s="109" t="s">
        <v>1370</v>
      </c>
      <c r="G330" s="109" t="s">
        <v>1757</v>
      </c>
      <c r="H330" s="109" t="s">
        <v>1640</v>
      </c>
      <c r="Y330" s="109" t="s">
        <v>1563</v>
      </c>
      <c r="Z330" s="113">
        <v>2349</v>
      </c>
      <c r="AA330" s="118">
        <v>43356</v>
      </c>
    </row>
    <row r="331" spans="2:27" x14ac:dyDescent="0.3">
      <c r="B331" s="99" t="s">
        <v>1053</v>
      </c>
      <c r="C331" s="105" t="s">
        <v>439</v>
      </c>
      <c r="D331" s="99" t="s">
        <v>1230</v>
      </c>
      <c r="F331" s="109" t="s">
        <v>1371</v>
      </c>
      <c r="G331" s="109" t="s">
        <v>1758</v>
      </c>
      <c r="H331" s="109" t="s">
        <v>1641</v>
      </c>
      <c r="Y331" s="109" t="s">
        <v>1564</v>
      </c>
      <c r="Z331" s="113">
        <v>3682</v>
      </c>
      <c r="AA331" s="118">
        <v>43357</v>
      </c>
    </row>
    <row r="332" spans="2:27" x14ac:dyDescent="0.3">
      <c r="B332" s="99" t="s">
        <v>1171</v>
      </c>
      <c r="C332" s="105" t="s">
        <v>410</v>
      </c>
      <c r="D332" s="99" t="s">
        <v>244</v>
      </c>
      <c r="F332" s="109" t="s">
        <v>1372</v>
      </c>
      <c r="G332" s="109" t="s">
        <v>1759</v>
      </c>
      <c r="H332" s="109" t="s">
        <v>1920</v>
      </c>
      <c r="Y332" s="109" t="s">
        <v>1565</v>
      </c>
      <c r="Z332" s="113">
        <v>5354</v>
      </c>
      <c r="AA332" s="118">
        <v>43366</v>
      </c>
    </row>
    <row r="333" spans="2:27" x14ac:dyDescent="0.3">
      <c r="B333" s="99" t="s">
        <v>1058</v>
      </c>
      <c r="C333" s="105" t="s">
        <v>250</v>
      </c>
      <c r="D333" s="99" t="s">
        <v>1230</v>
      </c>
      <c r="F333" s="109" t="s">
        <v>1373</v>
      </c>
      <c r="G333" s="109" t="s">
        <v>1760</v>
      </c>
      <c r="H333" s="109" t="s">
        <v>1921</v>
      </c>
      <c r="Y333" s="109" t="s">
        <v>1566</v>
      </c>
      <c r="Z333" s="113">
        <v>3436</v>
      </c>
      <c r="AA333" s="118">
        <v>43368</v>
      </c>
    </row>
    <row r="334" spans="2:27" x14ac:dyDescent="0.3">
      <c r="B334" s="99" t="s">
        <v>1172</v>
      </c>
      <c r="C334" s="105" t="s">
        <v>328</v>
      </c>
      <c r="D334" s="99" t="s">
        <v>472</v>
      </c>
      <c r="F334" s="109" t="s">
        <v>1374</v>
      </c>
      <c r="G334" s="109" t="s">
        <v>1761</v>
      </c>
      <c r="H334" s="109" t="s">
        <v>1922</v>
      </c>
      <c r="Y334" s="109" t="s">
        <v>1567</v>
      </c>
      <c r="Z334" s="113">
        <v>5968</v>
      </c>
      <c r="AA334" s="118">
        <v>43370</v>
      </c>
    </row>
    <row r="335" spans="2:27" x14ac:dyDescent="0.3">
      <c r="B335" s="99" t="s">
        <v>1173</v>
      </c>
      <c r="C335" s="105" t="s">
        <v>907</v>
      </c>
      <c r="D335" s="99" t="s">
        <v>472</v>
      </c>
      <c r="F335" s="109" t="s">
        <v>1375</v>
      </c>
      <c r="G335" s="109" t="s">
        <v>1762</v>
      </c>
      <c r="H335" s="109" t="s">
        <v>1923</v>
      </c>
      <c r="Y335" s="109" t="s">
        <v>1568</v>
      </c>
      <c r="Z335" s="113">
        <v>6807</v>
      </c>
      <c r="AA335" s="118">
        <v>43370</v>
      </c>
    </row>
    <row r="336" spans="2:27" x14ac:dyDescent="0.3">
      <c r="B336" s="99" t="s">
        <v>1174</v>
      </c>
      <c r="C336" s="105" t="s">
        <v>328</v>
      </c>
      <c r="D336" s="99" t="s">
        <v>472</v>
      </c>
      <c r="F336" s="109" t="s">
        <v>1376</v>
      </c>
      <c r="G336" s="109" t="s">
        <v>1763</v>
      </c>
      <c r="H336" s="109" t="s">
        <v>1924</v>
      </c>
      <c r="Y336" s="109" t="s">
        <v>1569</v>
      </c>
      <c r="Z336" s="113">
        <v>2930</v>
      </c>
      <c r="AA336" s="118">
        <v>43370</v>
      </c>
    </row>
    <row r="337" spans="2:27" x14ac:dyDescent="0.3">
      <c r="B337" s="99" t="s">
        <v>1175</v>
      </c>
      <c r="C337" s="105" t="s">
        <v>173</v>
      </c>
      <c r="D337" s="99" t="s">
        <v>472</v>
      </c>
      <c r="F337" s="109" t="s">
        <v>1377</v>
      </c>
      <c r="G337" s="109" t="s">
        <v>1764</v>
      </c>
      <c r="H337" s="109" t="s">
        <v>1925</v>
      </c>
      <c r="Y337" s="109" t="s">
        <v>1570</v>
      </c>
      <c r="Z337" s="113">
        <v>15261</v>
      </c>
      <c r="AA337" s="118">
        <v>43370</v>
      </c>
    </row>
    <row r="338" spans="2:27" x14ac:dyDescent="0.3">
      <c r="B338" s="99" t="s">
        <v>1031</v>
      </c>
      <c r="C338" s="105" t="s">
        <v>444</v>
      </c>
      <c r="D338" s="99" t="s">
        <v>472</v>
      </c>
      <c r="F338" s="109" t="s">
        <v>1378</v>
      </c>
      <c r="G338" s="109" t="s">
        <v>1765</v>
      </c>
      <c r="H338" s="109" t="s">
        <v>1926</v>
      </c>
      <c r="Y338" s="109" t="s">
        <v>1571</v>
      </c>
      <c r="Z338" s="113">
        <v>1612</v>
      </c>
      <c r="AA338" s="118">
        <v>43370</v>
      </c>
    </row>
    <row r="339" spans="2:27" x14ac:dyDescent="0.3">
      <c r="B339" s="99" t="s">
        <v>1031</v>
      </c>
      <c r="C339" s="105" t="s">
        <v>444</v>
      </c>
      <c r="D339" s="99" t="s">
        <v>244</v>
      </c>
      <c r="F339" s="109" t="s">
        <v>1379</v>
      </c>
      <c r="G339" s="109" t="s">
        <v>1766</v>
      </c>
      <c r="H339" s="109" t="s">
        <v>1927</v>
      </c>
      <c r="Y339" s="109" t="s">
        <v>1572</v>
      </c>
      <c r="Z339" s="113">
        <v>2204</v>
      </c>
      <c r="AA339" s="118">
        <v>43370</v>
      </c>
    </row>
    <row r="340" spans="2:27" x14ac:dyDescent="0.3">
      <c r="B340" s="99" t="s">
        <v>1031</v>
      </c>
      <c r="C340" s="105" t="s">
        <v>444</v>
      </c>
      <c r="D340" s="99" t="s">
        <v>472</v>
      </c>
      <c r="F340" s="109" t="s">
        <v>1380</v>
      </c>
      <c r="G340" s="109" t="s">
        <v>1767</v>
      </c>
      <c r="H340" s="109" t="s">
        <v>1928</v>
      </c>
      <c r="Y340" s="109" t="s">
        <v>1573</v>
      </c>
      <c r="Z340" s="113">
        <v>6478</v>
      </c>
      <c r="AA340" s="118">
        <v>43370</v>
      </c>
    </row>
    <row r="341" spans="2:27" x14ac:dyDescent="0.3">
      <c r="B341" s="99" t="s">
        <v>1176</v>
      </c>
      <c r="C341" s="105" t="s">
        <v>219</v>
      </c>
      <c r="D341" s="99" t="s">
        <v>244</v>
      </c>
      <c r="F341" s="109" t="s">
        <v>1381</v>
      </c>
      <c r="G341" s="109" t="s">
        <v>1768</v>
      </c>
      <c r="H341" s="109" t="s">
        <v>1929</v>
      </c>
      <c r="Y341" s="109" t="s">
        <v>1574</v>
      </c>
      <c r="Z341" s="113">
        <v>638</v>
      </c>
      <c r="AA341" s="118">
        <v>43374</v>
      </c>
    </row>
    <row r="342" spans="2:27" x14ac:dyDescent="0.3">
      <c r="B342" s="99" t="s">
        <v>1177</v>
      </c>
      <c r="C342" s="105" t="s">
        <v>145</v>
      </c>
      <c r="D342" s="105" t="s">
        <v>244</v>
      </c>
      <c r="F342" s="109" t="s">
        <v>1382</v>
      </c>
      <c r="G342" s="109" t="s">
        <v>1769</v>
      </c>
      <c r="H342" s="109" t="s">
        <v>1930</v>
      </c>
      <c r="Y342" s="109" t="s">
        <v>1575</v>
      </c>
      <c r="Z342" s="113">
        <v>1788</v>
      </c>
      <c r="AA342" s="118">
        <v>43382</v>
      </c>
    </row>
    <row r="343" spans="2:27" x14ac:dyDescent="0.3">
      <c r="B343" s="99" t="s">
        <v>1178</v>
      </c>
      <c r="C343" s="105" t="s">
        <v>173</v>
      </c>
      <c r="D343" s="99" t="s">
        <v>244</v>
      </c>
      <c r="F343" s="109" t="s">
        <v>1383</v>
      </c>
      <c r="G343" s="109" t="s">
        <v>1770</v>
      </c>
      <c r="H343" s="109" t="s">
        <v>1931</v>
      </c>
      <c r="Y343" s="109" t="s">
        <v>1576</v>
      </c>
      <c r="Z343" s="113">
        <v>6136</v>
      </c>
      <c r="AA343" s="118">
        <v>43383</v>
      </c>
    </row>
    <row r="344" spans="2:27" x14ac:dyDescent="0.3">
      <c r="B344" s="99" t="s">
        <v>1179</v>
      </c>
      <c r="C344" s="105" t="s">
        <v>441</v>
      </c>
      <c r="D344" s="99" t="s">
        <v>472</v>
      </c>
      <c r="F344" s="109" t="s">
        <v>1384</v>
      </c>
      <c r="G344" s="109" t="s">
        <v>1771</v>
      </c>
      <c r="H344" s="109" t="s">
        <v>40</v>
      </c>
      <c r="Y344" s="109" t="s">
        <v>1577</v>
      </c>
      <c r="Z344" s="113">
        <v>5886</v>
      </c>
      <c r="AA344" s="118">
        <v>43384</v>
      </c>
    </row>
    <row r="345" spans="2:27" x14ac:dyDescent="0.3">
      <c r="B345" s="99" t="s">
        <v>36</v>
      </c>
      <c r="C345" s="105" t="s">
        <v>410</v>
      </c>
      <c r="D345" s="99" t="s">
        <v>244</v>
      </c>
      <c r="F345" s="109" t="s">
        <v>1385</v>
      </c>
      <c r="G345" s="109" t="s">
        <v>1772</v>
      </c>
      <c r="H345" s="109" t="s">
        <v>1932</v>
      </c>
      <c r="Y345" s="109" t="s">
        <v>1578</v>
      </c>
      <c r="Z345" s="113">
        <v>12442</v>
      </c>
      <c r="AA345" s="118">
        <v>43384</v>
      </c>
    </row>
    <row r="346" spans="2:27" x14ac:dyDescent="0.3">
      <c r="B346" s="99" t="s">
        <v>1180</v>
      </c>
      <c r="C346" s="105" t="s">
        <v>530</v>
      </c>
      <c r="D346" s="99" t="s">
        <v>472</v>
      </c>
      <c r="F346" s="109" t="s">
        <v>1386</v>
      </c>
      <c r="G346" s="109" t="s">
        <v>1773</v>
      </c>
      <c r="H346" s="109" t="s">
        <v>1933</v>
      </c>
      <c r="Y346" s="109" t="s">
        <v>1579</v>
      </c>
      <c r="Z346" s="113">
        <v>1710</v>
      </c>
      <c r="AA346" s="118">
        <v>43384</v>
      </c>
    </row>
    <row r="347" spans="2:27" x14ac:dyDescent="0.3">
      <c r="B347" s="99" t="s">
        <v>1181</v>
      </c>
      <c r="C347" s="105" t="s">
        <v>250</v>
      </c>
      <c r="D347" s="99" t="s">
        <v>244</v>
      </c>
      <c r="F347" s="109" t="s">
        <v>1387</v>
      </c>
      <c r="G347" s="109" t="s">
        <v>1774</v>
      </c>
      <c r="H347" s="109" t="s">
        <v>1934</v>
      </c>
      <c r="Y347" s="109" t="s">
        <v>1580</v>
      </c>
      <c r="Z347" s="113">
        <v>1305</v>
      </c>
      <c r="AA347" s="118">
        <v>43385</v>
      </c>
    </row>
    <row r="348" spans="2:27" x14ac:dyDescent="0.3">
      <c r="B348" s="99" t="s">
        <v>1182</v>
      </c>
      <c r="C348" s="105" t="s">
        <v>184</v>
      </c>
      <c r="D348" s="99" t="s">
        <v>244</v>
      </c>
      <c r="F348" s="109" t="s">
        <v>1388</v>
      </c>
      <c r="G348" s="109" t="s">
        <v>1775</v>
      </c>
      <c r="H348" s="109" t="s">
        <v>1935</v>
      </c>
      <c r="Y348" s="109" t="s">
        <v>1581</v>
      </c>
      <c r="Z348" s="113">
        <v>1555</v>
      </c>
      <c r="AA348" s="118">
        <v>43388</v>
      </c>
    </row>
    <row r="349" spans="2:27" x14ac:dyDescent="0.3">
      <c r="B349" s="99" t="s">
        <v>1183</v>
      </c>
      <c r="C349" s="105" t="s">
        <v>479</v>
      </c>
      <c r="D349" s="99" t="s">
        <v>244</v>
      </c>
      <c r="F349" s="109" t="s">
        <v>1389</v>
      </c>
      <c r="G349" s="109" t="s">
        <v>1776</v>
      </c>
      <c r="H349" s="109" t="s">
        <v>1936</v>
      </c>
      <c r="Y349" s="109" t="s">
        <v>1582</v>
      </c>
      <c r="Z349" s="113">
        <v>3352</v>
      </c>
      <c r="AA349" s="118">
        <v>43389</v>
      </c>
    </row>
    <row r="350" spans="2:27" x14ac:dyDescent="0.3">
      <c r="B350" s="99" t="s">
        <v>1184</v>
      </c>
      <c r="C350" s="105" t="s">
        <v>259</v>
      </c>
      <c r="D350" s="99" t="s">
        <v>244</v>
      </c>
      <c r="F350" s="109" t="s">
        <v>1390</v>
      </c>
      <c r="G350" s="109" t="s">
        <v>1777</v>
      </c>
      <c r="H350" s="109" t="s">
        <v>1937</v>
      </c>
      <c r="Y350" s="109" t="s">
        <v>1583</v>
      </c>
      <c r="Z350" s="113">
        <v>1772</v>
      </c>
      <c r="AA350" s="118">
        <v>43389</v>
      </c>
    </row>
    <row r="351" spans="2:27" ht="27.6" x14ac:dyDescent="0.3">
      <c r="B351" s="99" t="s">
        <v>1076</v>
      </c>
      <c r="C351" s="105" t="s">
        <v>63</v>
      </c>
      <c r="D351" s="99" t="s">
        <v>651</v>
      </c>
      <c r="F351" s="109" t="s">
        <v>1391</v>
      </c>
      <c r="G351" s="109" t="s">
        <v>1778</v>
      </c>
      <c r="H351" s="109" t="s">
        <v>1938</v>
      </c>
      <c r="Y351" s="109" t="s">
        <v>228</v>
      </c>
      <c r="Z351" s="113">
        <v>0</v>
      </c>
      <c r="AA351" s="118">
        <v>43391</v>
      </c>
    </row>
    <row r="352" spans="2:27" ht="27.6" x14ac:dyDescent="0.3">
      <c r="B352" s="99" t="s">
        <v>1076</v>
      </c>
      <c r="C352" s="105" t="s">
        <v>63</v>
      </c>
      <c r="D352" s="99" t="s">
        <v>651</v>
      </c>
      <c r="F352" s="109" t="s">
        <v>1392</v>
      </c>
      <c r="G352" s="109" t="s">
        <v>1779</v>
      </c>
      <c r="H352" s="109" t="s">
        <v>1939</v>
      </c>
      <c r="Y352" s="109" t="s">
        <v>228</v>
      </c>
      <c r="Z352" s="113">
        <v>0</v>
      </c>
      <c r="AA352" s="118">
        <v>43391</v>
      </c>
    </row>
    <row r="353" spans="2:27" x14ac:dyDescent="0.3">
      <c r="B353" s="99" t="s">
        <v>1034</v>
      </c>
      <c r="C353" s="105" t="s">
        <v>259</v>
      </c>
      <c r="D353" s="99" t="s">
        <v>244</v>
      </c>
      <c r="F353" s="109" t="s">
        <v>1393</v>
      </c>
      <c r="G353" s="109" t="s">
        <v>1780</v>
      </c>
      <c r="H353" s="109" t="s">
        <v>1940</v>
      </c>
      <c r="Y353" s="109" t="s">
        <v>1584</v>
      </c>
      <c r="Z353" s="113">
        <v>6038</v>
      </c>
      <c r="AA353" s="118">
        <v>43391</v>
      </c>
    </row>
    <row r="354" spans="2:27" x14ac:dyDescent="0.3">
      <c r="B354" s="99" t="s">
        <v>1185</v>
      </c>
      <c r="C354" s="105" t="s">
        <v>173</v>
      </c>
      <c r="D354" s="99" t="s">
        <v>244</v>
      </c>
      <c r="F354" s="109" t="s">
        <v>1394</v>
      </c>
      <c r="G354" s="109" t="s">
        <v>1781</v>
      </c>
      <c r="H354" s="109" t="s">
        <v>1941</v>
      </c>
      <c r="Y354" s="109" t="s">
        <v>1585</v>
      </c>
      <c r="Z354" s="113">
        <v>2319</v>
      </c>
      <c r="AA354" s="118">
        <v>43391</v>
      </c>
    </row>
    <row r="355" spans="2:27" x14ac:dyDescent="0.3">
      <c r="B355" s="99" t="s">
        <v>1186</v>
      </c>
      <c r="C355" s="105" t="s">
        <v>410</v>
      </c>
      <c r="D355" s="99" t="s">
        <v>244</v>
      </c>
      <c r="F355" s="109" t="s">
        <v>1395</v>
      </c>
      <c r="G355" s="109" t="s">
        <v>1782</v>
      </c>
      <c r="H355" s="109" t="s">
        <v>1942</v>
      </c>
      <c r="Y355" s="109" t="s">
        <v>1586</v>
      </c>
      <c r="Z355" s="113">
        <v>12337</v>
      </c>
      <c r="AA355" s="118">
        <v>43391</v>
      </c>
    </row>
    <row r="356" spans="2:27" x14ac:dyDescent="0.3">
      <c r="B356" s="99" t="s">
        <v>1187</v>
      </c>
      <c r="C356" s="105" t="s">
        <v>63</v>
      </c>
      <c r="D356" s="99" t="s">
        <v>244</v>
      </c>
      <c r="F356" s="109" t="s">
        <v>1396</v>
      </c>
      <c r="G356" s="109" t="s">
        <v>1783</v>
      </c>
      <c r="H356" s="109" t="s">
        <v>1943</v>
      </c>
      <c r="Y356" s="109" t="s">
        <v>1587</v>
      </c>
      <c r="Z356" s="113">
        <v>1236</v>
      </c>
      <c r="AA356" s="118">
        <v>1031</v>
      </c>
    </row>
    <row r="357" spans="2:27" x14ac:dyDescent="0.3">
      <c r="B357" s="99" t="s">
        <v>1188</v>
      </c>
      <c r="C357" s="105" t="s">
        <v>250</v>
      </c>
      <c r="D357" s="99" t="s">
        <v>244</v>
      </c>
      <c r="F357" s="109" t="s">
        <v>1397</v>
      </c>
      <c r="G357" s="109" t="s">
        <v>1784</v>
      </c>
      <c r="H357" s="109" t="s">
        <v>1944</v>
      </c>
      <c r="Y357" s="109" t="s">
        <v>1588</v>
      </c>
      <c r="Z357" s="113">
        <v>13312</v>
      </c>
      <c r="AA357" s="118">
        <v>43404</v>
      </c>
    </row>
    <row r="358" spans="2:27" x14ac:dyDescent="0.3">
      <c r="B358" s="99" t="s">
        <v>1189</v>
      </c>
      <c r="C358" s="105" t="s">
        <v>410</v>
      </c>
      <c r="D358" s="99" t="s">
        <v>244</v>
      </c>
      <c r="F358" s="109" t="s">
        <v>1398</v>
      </c>
      <c r="G358" s="109" t="s">
        <v>1785</v>
      </c>
      <c r="H358" s="109" t="s">
        <v>1945</v>
      </c>
      <c r="Y358" s="109" t="s">
        <v>1589</v>
      </c>
      <c r="Z358" s="113">
        <v>6805</v>
      </c>
      <c r="AA358" s="118">
        <v>43404</v>
      </c>
    </row>
    <row r="359" spans="2:27" x14ac:dyDescent="0.3">
      <c r="B359" s="99" t="s">
        <v>1190</v>
      </c>
      <c r="C359" s="105" t="s">
        <v>410</v>
      </c>
      <c r="D359" s="99" t="s">
        <v>244</v>
      </c>
      <c r="F359" s="109" t="s">
        <v>1399</v>
      </c>
      <c r="G359" s="109" t="s">
        <v>1786</v>
      </c>
      <c r="H359" s="109" t="s">
        <v>1946</v>
      </c>
      <c r="Y359" s="109" t="s">
        <v>1590</v>
      </c>
      <c r="Z359" s="113">
        <v>7905</v>
      </c>
      <c r="AA359" s="118">
        <v>43404</v>
      </c>
    </row>
    <row r="360" spans="2:27" x14ac:dyDescent="0.3">
      <c r="B360" s="99" t="s">
        <v>1191</v>
      </c>
      <c r="C360" s="105" t="s">
        <v>259</v>
      </c>
      <c r="D360" s="99" t="s">
        <v>244</v>
      </c>
      <c r="F360" s="109" t="s">
        <v>1400</v>
      </c>
      <c r="G360" s="109" t="s">
        <v>1787</v>
      </c>
      <c r="H360" s="109" t="s">
        <v>1947</v>
      </c>
      <c r="Y360" s="109" t="s">
        <v>1591</v>
      </c>
      <c r="Z360" s="113">
        <v>2475</v>
      </c>
      <c r="AA360" s="118">
        <v>43404</v>
      </c>
    </row>
    <row r="361" spans="2:27" x14ac:dyDescent="0.3">
      <c r="B361" s="99" t="s">
        <v>1192</v>
      </c>
      <c r="C361" s="105" t="s">
        <v>478</v>
      </c>
      <c r="D361" s="99" t="s">
        <v>244</v>
      </c>
      <c r="F361" s="109" t="s">
        <v>1401</v>
      </c>
      <c r="G361" s="109" t="s">
        <v>1788</v>
      </c>
      <c r="H361" s="109" t="s">
        <v>1948</v>
      </c>
      <c r="Y361" s="109" t="s">
        <v>1592</v>
      </c>
      <c r="Z361" s="113">
        <v>1093</v>
      </c>
      <c r="AA361" s="118">
        <v>43404</v>
      </c>
    </row>
    <row r="362" spans="2:27" x14ac:dyDescent="0.3">
      <c r="B362" s="99" t="s">
        <v>1193</v>
      </c>
      <c r="C362" s="105" t="s">
        <v>439</v>
      </c>
      <c r="D362" s="99" t="s">
        <v>244</v>
      </c>
      <c r="F362" s="109" t="s">
        <v>1402</v>
      </c>
      <c r="G362" s="109" t="s">
        <v>1789</v>
      </c>
      <c r="H362" s="109" t="s">
        <v>1949</v>
      </c>
      <c r="Y362" s="109" t="s">
        <v>1593</v>
      </c>
      <c r="Z362" s="113">
        <v>7534</v>
      </c>
      <c r="AA362" s="118">
        <v>43413</v>
      </c>
    </row>
    <row r="363" spans="2:27" x14ac:dyDescent="0.3">
      <c r="B363" s="99" t="s">
        <v>1194</v>
      </c>
      <c r="C363" s="105" t="s">
        <v>219</v>
      </c>
      <c r="D363" s="99" t="s">
        <v>472</v>
      </c>
      <c r="F363" s="109" t="s">
        <v>1403</v>
      </c>
      <c r="G363" s="109" t="s">
        <v>1790</v>
      </c>
      <c r="H363" s="109" t="s">
        <v>1950</v>
      </c>
      <c r="Y363" s="109" t="s">
        <v>1594</v>
      </c>
      <c r="Z363" s="113">
        <v>12675</v>
      </c>
      <c r="AA363" s="118">
        <v>43416</v>
      </c>
    </row>
    <row r="364" spans="2:27" x14ac:dyDescent="0.3">
      <c r="B364" s="99" t="s">
        <v>1195</v>
      </c>
      <c r="C364" s="105" t="s">
        <v>444</v>
      </c>
      <c r="D364" s="99" t="s">
        <v>244</v>
      </c>
      <c r="F364" s="109" t="s">
        <v>1404</v>
      </c>
      <c r="G364" s="109" t="s">
        <v>1791</v>
      </c>
      <c r="H364" s="109" t="s">
        <v>1951</v>
      </c>
      <c r="Y364" s="109" t="s">
        <v>1595</v>
      </c>
      <c r="Z364" s="113">
        <v>1619</v>
      </c>
      <c r="AA364" s="118">
        <v>43419</v>
      </c>
    </row>
    <row r="365" spans="2:27" x14ac:dyDescent="0.3">
      <c r="B365" s="99" t="s">
        <v>1196</v>
      </c>
      <c r="C365" s="105" t="s">
        <v>173</v>
      </c>
      <c r="D365" s="99" t="s">
        <v>472</v>
      </c>
      <c r="F365" s="109" t="s">
        <v>1405</v>
      </c>
      <c r="G365" s="109" t="s">
        <v>1792</v>
      </c>
      <c r="H365" s="109" t="s">
        <v>1952</v>
      </c>
      <c r="Y365" s="109" t="s">
        <v>1596</v>
      </c>
      <c r="Z365" s="113">
        <v>3647</v>
      </c>
      <c r="AA365" s="118">
        <v>43405</v>
      </c>
    </row>
    <row r="366" spans="2:27" x14ac:dyDescent="0.3">
      <c r="B366" s="99" t="s">
        <v>1197</v>
      </c>
      <c r="C366" s="105" t="s">
        <v>495</v>
      </c>
      <c r="D366" s="99" t="s">
        <v>244</v>
      </c>
      <c r="F366" s="109" t="s">
        <v>1406</v>
      </c>
      <c r="G366" s="109" t="s">
        <v>1793</v>
      </c>
      <c r="H366" s="109" t="s">
        <v>1953</v>
      </c>
      <c r="Y366" s="109" t="s">
        <v>1597</v>
      </c>
      <c r="Z366" s="113">
        <v>5960</v>
      </c>
      <c r="AA366" s="118">
        <v>43423</v>
      </c>
    </row>
    <row r="367" spans="2:27" x14ac:dyDescent="0.3">
      <c r="B367" s="99" t="s">
        <v>1198</v>
      </c>
      <c r="C367" s="105" t="s">
        <v>1062</v>
      </c>
      <c r="D367" s="99" t="s">
        <v>244</v>
      </c>
      <c r="F367" s="109" t="s">
        <v>1407</v>
      </c>
      <c r="G367" s="109" t="s">
        <v>1794</v>
      </c>
      <c r="H367" s="109" t="s">
        <v>1644</v>
      </c>
      <c r="Y367" s="109" t="s">
        <v>1598</v>
      </c>
      <c r="Z367" s="113">
        <v>1203</v>
      </c>
      <c r="AA367" s="118">
        <v>43423</v>
      </c>
    </row>
    <row r="368" spans="2:27" x14ac:dyDescent="0.3">
      <c r="B368" s="99" t="s">
        <v>1199</v>
      </c>
      <c r="C368" s="105" t="s">
        <v>410</v>
      </c>
      <c r="D368" s="99" t="s">
        <v>244</v>
      </c>
      <c r="F368" s="109" t="s">
        <v>1408</v>
      </c>
      <c r="G368" s="109" t="s">
        <v>1795</v>
      </c>
      <c r="H368" s="109" t="s">
        <v>1644</v>
      </c>
      <c r="Y368" s="109" t="s">
        <v>1599</v>
      </c>
      <c r="Z368" s="113">
        <v>8555</v>
      </c>
      <c r="AA368" s="118">
        <v>43425</v>
      </c>
    </row>
    <row r="369" spans="2:27" x14ac:dyDescent="0.3">
      <c r="B369" s="99" t="s">
        <v>193</v>
      </c>
      <c r="C369" s="105" t="s">
        <v>194</v>
      </c>
      <c r="D369" s="99" t="s">
        <v>472</v>
      </c>
      <c r="F369" s="109" t="s">
        <v>1409</v>
      </c>
      <c r="G369" s="109" t="s">
        <v>1796</v>
      </c>
      <c r="H369" s="109" t="s">
        <v>1954</v>
      </c>
      <c r="Y369" s="109" t="s">
        <v>1600</v>
      </c>
      <c r="Z369" s="113">
        <v>21702</v>
      </c>
      <c r="AA369" s="118">
        <v>43425</v>
      </c>
    </row>
    <row r="370" spans="2:27" x14ac:dyDescent="0.3">
      <c r="B370" s="99" t="s">
        <v>323</v>
      </c>
      <c r="C370" s="105" t="s">
        <v>173</v>
      </c>
      <c r="D370" s="99" t="s">
        <v>472</v>
      </c>
      <c r="F370" s="109" t="s">
        <v>1410</v>
      </c>
      <c r="G370" s="109" t="s">
        <v>1797</v>
      </c>
      <c r="H370" s="109" t="s">
        <v>40</v>
      </c>
      <c r="Y370" s="109" t="s">
        <v>1601</v>
      </c>
      <c r="Z370" s="113">
        <v>12374</v>
      </c>
      <c r="AA370" s="118">
        <v>43426</v>
      </c>
    </row>
    <row r="371" spans="2:27" ht="27.6" x14ac:dyDescent="0.3">
      <c r="B371" s="99" t="s">
        <v>1200</v>
      </c>
      <c r="C371" s="105" t="s">
        <v>259</v>
      </c>
      <c r="D371" s="99" t="s">
        <v>244</v>
      </c>
      <c r="F371" s="109" t="s">
        <v>1411</v>
      </c>
      <c r="G371" s="109" t="s">
        <v>1798</v>
      </c>
      <c r="H371" s="109" t="s">
        <v>1955</v>
      </c>
      <c r="Y371" s="109" t="s">
        <v>1602</v>
      </c>
      <c r="Z371" s="113">
        <v>3785</v>
      </c>
      <c r="AA371" s="118">
        <v>43431</v>
      </c>
    </row>
    <row r="372" spans="2:27" x14ac:dyDescent="0.3">
      <c r="B372" s="99" t="s">
        <v>1201</v>
      </c>
      <c r="C372" s="105" t="s">
        <v>63</v>
      </c>
      <c r="D372" s="99" t="s">
        <v>472</v>
      </c>
      <c r="F372" s="109" t="s">
        <v>1412</v>
      </c>
      <c r="G372" s="109" t="s">
        <v>1799</v>
      </c>
      <c r="H372" s="109" t="s">
        <v>1956</v>
      </c>
      <c r="Y372" s="109" t="s">
        <v>1603</v>
      </c>
      <c r="Z372" s="113">
        <v>6305</v>
      </c>
      <c r="AA372" s="118">
        <v>43433</v>
      </c>
    </row>
    <row r="373" spans="2:27" x14ac:dyDescent="0.3">
      <c r="B373" s="99" t="s">
        <v>1202</v>
      </c>
      <c r="C373" s="105" t="s">
        <v>173</v>
      </c>
      <c r="D373" s="99" t="s">
        <v>244</v>
      </c>
      <c r="F373" s="109" t="s">
        <v>1413</v>
      </c>
      <c r="G373" s="109" t="s">
        <v>1800</v>
      </c>
      <c r="H373" s="109" t="s">
        <v>1957</v>
      </c>
      <c r="Y373" s="109" t="s">
        <v>1604</v>
      </c>
      <c r="Z373" s="113">
        <v>3330</v>
      </c>
      <c r="AA373" s="118">
        <v>43433</v>
      </c>
    </row>
    <row r="374" spans="2:27" x14ac:dyDescent="0.3">
      <c r="B374" s="99" t="s">
        <v>1203</v>
      </c>
      <c r="C374" s="105" t="s">
        <v>89</v>
      </c>
      <c r="D374" s="99" t="s">
        <v>244</v>
      </c>
      <c r="F374" s="109" t="s">
        <v>1414</v>
      </c>
      <c r="G374" s="109" t="s">
        <v>1801</v>
      </c>
      <c r="H374" s="109" t="s">
        <v>1958</v>
      </c>
      <c r="Y374" s="109" t="s">
        <v>1605</v>
      </c>
      <c r="Z374" s="113">
        <v>1894</v>
      </c>
      <c r="AA374" s="118">
        <v>43433</v>
      </c>
    </row>
    <row r="375" spans="2:27" x14ac:dyDescent="0.3">
      <c r="B375" s="99" t="s">
        <v>1204</v>
      </c>
      <c r="C375" s="105" t="s">
        <v>907</v>
      </c>
      <c r="D375" s="99" t="s">
        <v>472</v>
      </c>
      <c r="F375" s="109" t="s">
        <v>1415</v>
      </c>
      <c r="G375" s="109" t="s">
        <v>1802</v>
      </c>
      <c r="H375" s="109" t="s">
        <v>1959</v>
      </c>
      <c r="Y375" s="109" t="s">
        <v>1606</v>
      </c>
      <c r="Z375" s="113">
        <v>10615</v>
      </c>
      <c r="AA375" s="118">
        <v>43438</v>
      </c>
    </row>
    <row r="376" spans="2:27" x14ac:dyDescent="0.3">
      <c r="B376" s="99" t="s">
        <v>1205</v>
      </c>
      <c r="C376" s="105" t="s">
        <v>1224</v>
      </c>
      <c r="D376" s="99" t="s">
        <v>472</v>
      </c>
      <c r="F376" s="109" t="s">
        <v>1416</v>
      </c>
      <c r="G376" s="109" t="s">
        <v>1803</v>
      </c>
      <c r="H376" s="109" t="s">
        <v>1960</v>
      </c>
      <c r="Y376" s="109" t="s">
        <v>1607</v>
      </c>
      <c r="Z376" s="113">
        <v>4800</v>
      </c>
      <c r="AA376" s="118">
        <v>43440</v>
      </c>
    </row>
    <row r="377" spans="2:27" ht="27.6" x14ac:dyDescent="0.3">
      <c r="B377" s="99" t="s">
        <v>1206</v>
      </c>
      <c r="C377" s="105" t="s">
        <v>907</v>
      </c>
      <c r="D377" s="99" t="s">
        <v>472</v>
      </c>
      <c r="F377" s="109" t="s">
        <v>1417</v>
      </c>
      <c r="G377" s="109" t="s">
        <v>1804</v>
      </c>
      <c r="H377" s="109" t="s">
        <v>1961</v>
      </c>
      <c r="Y377" s="109" t="s">
        <v>1608</v>
      </c>
      <c r="Z377" s="113">
        <v>859</v>
      </c>
      <c r="AA377" s="118">
        <v>43440</v>
      </c>
    </row>
    <row r="378" spans="2:27" x14ac:dyDescent="0.3">
      <c r="B378" s="99" t="s">
        <v>1207</v>
      </c>
      <c r="C378" s="105" t="s">
        <v>173</v>
      </c>
      <c r="D378" s="99" t="s">
        <v>472</v>
      </c>
      <c r="F378" s="109" t="s">
        <v>1418</v>
      </c>
      <c r="G378" s="109" t="s">
        <v>1789</v>
      </c>
      <c r="H378" s="109" t="s">
        <v>1962</v>
      </c>
      <c r="Y378" s="109" t="s">
        <v>1609</v>
      </c>
      <c r="Z378" s="113">
        <v>1738</v>
      </c>
      <c r="AA378" s="118">
        <v>43440</v>
      </c>
    </row>
    <row r="379" spans="2:27" x14ac:dyDescent="0.3">
      <c r="B379" s="99" t="s">
        <v>1208</v>
      </c>
      <c r="C379" s="105" t="s">
        <v>495</v>
      </c>
      <c r="D379" s="99" t="s">
        <v>472</v>
      </c>
      <c r="F379" s="109" t="s">
        <v>1419</v>
      </c>
      <c r="G379" s="109" t="s">
        <v>1805</v>
      </c>
      <c r="H379" s="109" t="s">
        <v>1962</v>
      </c>
      <c r="Y379" s="109" t="s">
        <v>1610</v>
      </c>
      <c r="Z379" s="113">
        <v>15830</v>
      </c>
      <c r="AA379" s="118">
        <v>43809</v>
      </c>
    </row>
    <row r="380" spans="2:27" ht="27.6" x14ac:dyDescent="0.3">
      <c r="B380" s="99" t="s">
        <v>1209</v>
      </c>
      <c r="C380" s="105" t="s">
        <v>250</v>
      </c>
      <c r="D380" s="99" t="s">
        <v>472</v>
      </c>
      <c r="F380" s="109" t="s">
        <v>1420</v>
      </c>
      <c r="G380" s="109" t="s">
        <v>1806</v>
      </c>
      <c r="H380" s="109" t="s">
        <v>1963</v>
      </c>
      <c r="Y380" s="109" t="s">
        <v>1611</v>
      </c>
      <c r="Z380" s="113">
        <v>10757</v>
      </c>
      <c r="AA380" s="118">
        <v>43445</v>
      </c>
    </row>
    <row r="381" spans="2:27" x14ac:dyDescent="0.3">
      <c r="B381" s="99" t="s">
        <v>1210</v>
      </c>
      <c r="C381" s="105" t="s">
        <v>250</v>
      </c>
      <c r="D381" s="99" t="s">
        <v>244</v>
      </c>
      <c r="F381" s="109" t="s">
        <v>1421</v>
      </c>
      <c r="G381" s="109" t="s">
        <v>1807</v>
      </c>
      <c r="H381" s="109" t="s">
        <v>1964</v>
      </c>
      <c r="Y381" s="109" t="s">
        <v>1612</v>
      </c>
      <c r="Z381" s="113">
        <v>1322</v>
      </c>
      <c r="AA381" s="118">
        <v>43445</v>
      </c>
    </row>
    <row r="382" spans="2:27" x14ac:dyDescent="0.3">
      <c r="B382" s="99" t="s">
        <v>1211</v>
      </c>
      <c r="C382" s="105" t="s">
        <v>371</v>
      </c>
      <c r="D382" s="99" t="s">
        <v>472</v>
      </c>
      <c r="F382" s="109" t="s">
        <v>1422</v>
      </c>
      <c r="G382" s="109" t="s">
        <v>1808</v>
      </c>
      <c r="H382" s="109" t="s">
        <v>1965</v>
      </c>
      <c r="Y382" s="109" t="s">
        <v>1613</v>
      </c>
      <c r="Z382" s="113">
        <v>85836</v>
      </c>
      <c r="AA382" s="118">
        <v>43446</v>
      </c>
    </row>
    <row r="383" spans="2:27" x14ac:dyDescent="0.3">
      <c r="B383" s="99" t="s">
        <v>1212</v>
      </c>
      <c r="C383" s="105" t="s">
        <v>250</v>
      </c>
      <c r="D383" s="99" t="s">
        <v>244</v>
      </c>
      <c r="F383" s="109" t="s">
        <v>1423</v>
      </c>
      <c r="G383" s="109" t="s">
        <v>1809</v>
      </c>
      <c r="H383" s="109" t="s">
        <v>1966</v>
      </c>
      <c r="Y383" s="109" t="s">
        <v>1614</v>
      </c>
      <c r="Z383" s="113">
        <v>1806</v>
      </c>
      <c r="AA383" s="118">
        <v>43446</v>
      </c>
    </row>
    <row r="384" spans="2:27" x14ac:dyDescent="0.3">
      <c r="B384" s="99" t="s">
        <v>1213</v>
      </c>
      <c r="C384" s="105" t="s">
        <v>1062</v>
      </c>
      <c r="D384" s="99" t="s">
        <v>244</v>
      </c>
      <c r="F384" s="109" t="s">
        <v>1424</v>
      </c>
      <c r="G384" s="109" t="s">
        <v>1810</v>
      </c>
      <c r="H384" s="109" t="s">
        <v>1967</v>
      </c>
      <c r="Y384" s="109" t="s">
        <v>1615</v>
      </c>
      <c r="Z384" s="113">
        <v>1136</v>
      </c>
      <c r="AA384" s="118">
        <v>43447</v>
      </c>
    </row>
    <row r="385" spans="2:27" x14ac:dyDescent="0.3">
      <c r="B385" s="99" t="s">
        <v>1214</v>
      </c>
      <c r="C385" s="105" t="s">
        <v>479</v>
      </c>
      <c r="D385" s="99" t="s">
        <v>244</v>
      </c>
      <c r="F385" s="109" t="s">
        <v>1425</v>
      </c>
      <c r="G385" s="109" t="s">
        <v>1811</v>
      </c>
      <c r="H385" s="109" t="s">
        <v>1968</v>
      </c>
      <c r="Y385" s="109" t="s">
        <v>1616</v>
      </c>
      <c r="Z385" s="113">
        <v>1640</v>
      </c>
      <c r="AA385" s="118">
        <v>43447</v>
      </c>
    </row>
    <row r="386" spans="2:27" x14ac:dyDescent="0.3">
      <c r="B386" s="99" t="s">
        <v>1215</v>
      </c>
      <c r="C386" s="105" t="s">
        <v>758</v>
      </c>
      <c r="D386" s="99" t="s">
        <v>244</v>
      </c>
      <c r="F386" s="109" t="s">
        <v>1426</v>
      </c>
      <c r="G386" s="109" t="s">
        <v>1812</v>
      </c>
      <c r="H386" s="109" t="s">
        <v>1969</v>
      </c>
      <c r="Y386" s="109" t="s">
        <v>1617</v>
      </c>
      <c r="Z386" s="113">
        <v>5288</v>
      </c>
      <c r="AA386" s="118">
        <v>43448</v>
      </c>
    </row>
    <row r="387" spans="2:27" x14ac:dyDescent="0.3">
      <c r="B387" s="99" t="s">
        <v>1216</v>
      </c>
      <c r="C387" s="105" t="s">
        <v>495</v>
      </c>
      <c r="D387" s="99" t="s">
        <v>244</v>
      </c>
      <c r="F387" s="109" t="s">
        <v>1427</v>
      </c>
      <c r="G387" s="109" t="s">
        <v>1813</v>
      </c>
      <c r="H387" s="109" t="s">
        <v>1970</v>
      </c>
      <c r="Y387" s="109" t="s">
        <v>1618</v>
      </c>
      <c r="Z387" s="113">
        <v>13613</v>
      </c>
      <c r="AA387" s="118">
        <v>43453</v>
      </c>
    </row>
    <row r="388" spans="2:27" x14ac:dyDescent="0.3">
      <c r="B388" s="99" t="s">
        <v>1217</v>
      </c>
      <c r="C388" s="105" t="s">
        <v>439</v>
      </c>
      <c r="D388" s="99" t="s">
        <v>244</v>
      </c>
      <c r="F388" s="109" t="s">
        <v>1428</v>
      </c>
      <c r="G388" s="109" t="s">
        <v>1814</v>
      </c>
      <c r="H388" s="109" t="s">
        <v>1971</v>
      </c>
      <c r="Y388" s="109" t="s">
        <v>1619</v>
      </c>
      <c r="Z388" s="113">
        <v>1186</v>
      </c>
      <c r="AA388" s="118">
        <v>43455</v>
      </c>
    </row>
    <row r="389" spans="2:27" x14ac:dyDescent="0.3">
      <c r="B389" s="99" t="s">
        <v>1985</v>
      </c>
      <c r="C389" s="105" t="s">
        <v>259</v>
      </c>
      <c r="D389" s="99" t="s">
        <v>244</v>
      </c>
      <c r="F389" s="109" t="s">
        <v>2161</v>
      </c>
      <c r="G389" s="109" t="s">
        <v>2346</v>
      </c>
      <c r="H389" s="109" t="s">
        <v>1620</v>
      </c>
      <c r="Y389" s="109" t="s">
        <v>2675</v>
      </c>
      <c r="Z389" s="113">
        <v>2609</v>
      </c>
      <c r="AA389" s="126">
        <v>43461</v>
      </c>
    </row>
    <row r="390" spans="2:27" x14ac:dyDescent="0.3">
      <c r="B390" s="99" t="s">
        <v>1994</v>
      </c>
      <c r="C390" s="105" t="s">
        <v>410</v>
      </c>
      <c r="D390" s="99" t="s">
        <v>244</v>
      </c>
      <c r="F390" s="109" t="s">
        <v>2162</v>
      </c>
      <c r="G390" s="109" t="s">
        <v>2347</v>
      </c>
      <c r="H390" s="109" t="s">
        <v>2346</v>
      </c>
      <c r="Y390" s="109" t="s">
        <v>2676</v>
      </c>
      <c r="Z390" s="129">
        <v>15413</v>
      </c>
      <c r="AA390" s="126">
        <v>43462</v>
      </c>
    </row>
    <row r="391" spans="2:27" x14ac:dyDescent="0.3">
      <c r="B391" s="99" t="s">
        <v>1995</v>
      </c>
      <c r="C391" s="105" t="s">
        <v>1063</v>
      </c>
      <c r="D391" s="99" t="s">
        <v>244</v>
      </c>
      <c r="F391" s="109" t="s">
        <v>2163</v>
      </c>
      <c r="G391" s="109" t="s">
        <v>2347</v>
      </c>
      <c r="H391" s="109" t="s">
        <v>2526</v>
      </c>
      <c r="Y391" s="109" t="s">
        <v>2677</v>
      </c>
      <c r="Z391" s="113">
        <v>6170</v>
      </c>
      <c r="AA391" s="126">
        <v>43462</v>
      </c>
    </row>
    <row r="392" spans="2:27" x14ac:dyDescent="0.3">
      <c r="B392" s="99" t="s">
        <v>1044</v>
      </c>
      <c r="C392" s="105" t="s">
        <v>495</v>
      </c>
      <c r="D392" s="99" t="s">
        <v>244</v>
      </c>
      <c r="F392" s="109" t="s">
        <v>2164</v>
      </c>
      <c r="G392" s="109" t="s">
        <v>2348</v>
      </c>
      <c r="H392" s="109" t="s">
        <v>2347</v>
      </c>
      <c r="Y392" s="109" t="s">
        <v>2678</v>
      </c>
      <c r="Z392" s="113">
        <v>11551</v>
      </c>
      <c r="AA392" s="126">
        <v>43462</v>
      </c>
    </row>
    <row r="393" spans="2:27" x14ac:dyDescent="0.3">
      <c r="B393" s="99" t="s">
        <v>1996</v>
      </c>
      <c r="C393" s="105" t="s">
        <v>219</v>
      </c>
      <c r="D393" s="99" t="s">
        <v>244</v>
      </c>
      <c r="F393" s="109" t="s">
        <v>2165</v>
      </c>
      <c r="G393" s="109" t="s">
        <v>2349</v>
      </c>
      <c r="H393" s="109" t="s">
        <v>2527</v>
      </c>
      <c r="Y393" s="109" t="s">
        <v>2679</v>
      </c>
      <c r="Z393" s="113">
        <v>1586</v>
      </c>
      <c r="AA393" s="126">
        <v>43462</v>
      </c>
    </row>
    <row r="394" spans="2:27" x14ac:dyDescent="0.3">
      <c r="B394" s="99" t="s">
        <v>1975</v>
      </c>
      <c r="C394" s="105" t="s">
        <v>1063</v>
      </c>
      <c r="D394" s="99" t="s">
        <v>244</v>
      </c>
      <c r="F394" s="109" t="s">
        <v>2166</v>
      </c>
      <c r="G394" s="109" t="s">
        <v>2350</v>
      </c>
      <c r="H394" s="109" t="s">
        <v>2528</v>
      </c>
      <c r="Y394" s="109" t="s">
        <v>2680</v>
      </c>
      <c r="Z394" s="113">
        <v>7488</v>
      </c>
      <c r="AA394" s="126">
        <v>43474</v>
      </c>
    </row>
    <row r="395" spans="2:27" x14ac:dyDescent="0.3">
      <c r="B395" s="99" t="s">
        <v>1997</v>
      </c>
      <c r="C395" s="105" t="s">
        <v>410</v>
      </c>
      <c r="D395" s="99" t="s">
        <v>244</v>
      </c>
      <c r="F395" s="109" t="s">
        <v>2167</v>
      </c>
      <c r="G395" s="109" t="s">
        <v>2351</v>
      </c>
      <c r="H395" s="109" t="s">
        <v>2529</v>
      </c>
      <c r="Y395" s="109" t="s">
        <v>2681</v>
      </c>
      <c r="Z395" s="113">
        <v>8143</v>
      </c>
      <c r="AA395" s="126">
        <v>43476</v>
      </c>
    </row>
    <row r="396" spans="2:27" x14ac:dyDescent="0.3">
      <c r="B396" s="99" t="s">
        <v>1998</v>
      </c>
      <c r="C396" s="105" t="s">
        <v>1062</v>
      </c>
      <c r="D396" s="99" t="s">
        <v>244</v>
      </c>
      <c r="F396" s="109" t="s">
        <v>2168</v>
      </c>
      <c r="G396" s="109" t="s">
        <v>2352</v>
      </c>
      <c r="H396" s="109" t="s">
        <v>2530</v>
      </c>
      <c r="Y396" s="109" t="s">
        <v>2682</v>
      </c>
      <c r="Z396" s="113">
        <v>1712</v>
      </c>
      <c r="AA396" s="126">
        <v>43476</v>
      </c>
    </row>
    <row r="397" spans="2:27" x14ac:dyDescent="0.3">
      <c r="B397" s="99" t="s">
        <v>1999</v>
      </c>
      <c r="C397" s="105" t="s">
        <v>250</v>
      </c>
      <c r="D397" s="99" t="s">
        <v>244</v>
      </c>
      <c r="F397" s="109" t="s">
        <v>2169</v>
      </c>
      <c r="G397" s="109" t="s">
        <v>2353</v>
      </c>
      <c r="H397" s="109" t="s">
        <v>2531</v>
      </c>
      <c r="Y397" s="109" t="s">
        <v>2683</v>
      </c>
      <c r="Z397" s="113">
        <v>858</v>
      </c>
      <c r="AA397" s="126">
        <v>43479</v>
      </c>
    </row>
    <row r="398" spans="2:27" x14ac:dyDescent="0.3">
      <c r="B398" s="99" t="s">
        <v>1972</v>
      </c>
      <c r="C398" s="105" t="s">
        <v>523</v>
      </c>
      <c r="D398" s="99" t="s">
        <v>244</v>
      </c>
      <c r="F398" s="109" t="s">
        <v>2170</v>
      </c>
      <c r="G398" s="109" t="s">
        <v>2354</v>
      </c>
      <c r="H398" s="109" t="s">
        <v>2532</v>
      </c>
      <c r="Y398" s="109" t="s">
        <v>2684</v>
      </c>
      <c r="Z398" s="113">
        <v>1117</v>
      </c>
      <c r="AA398" s="126">
        <v>43480</v>
      </c>
    </row>
    <row r="399" spans="2:27" x14ac:dyDescent="0.3">
      <c r="B399" s="99" t="s">
        <v>1031</v>
      </c>
      <c r="C399" s="105" t="s">
        <v>2131</v>
      </c>
      <c r="D399" s="99" t="s">
        <v>244</v>
      </c>
      <c r="F399" s="109" t="s">
        <v>2171</v>
      </c>
      <c r="G399" s="109" t="s">
        <v>2355</v>
      </c>
      <c r="H399" s="109" t="s">
        <v>2533</v>
      </c>
      <c r="Y399" s="109" t="s">
        <v>2684</v>
      </c>
      <c r="Z399" s="113">
        <v>1117</v>
      </c>
      <c r="AA399" s="126">
        <v>43480</v>
      </c>
    </row>
    <row r="400" spans="2:27" x14ac:dyDescent="0.3">
      <c r="B400" s="99" t="s">
        <v>2000</v>
      </c>
      <c r="C400" s="105" t="s">
        <v>2132</v>
      </c>
      <c r="D400" s="99" t="s">
        <v>244</v>
      </c>
      <c r="F400" s="109" t="s">
        <v>2172</v>
      </c>
      <c r="G400" s="109" t="s">
        <v>2356</v>
      </c>
      <c r="H400" s="109" t="s">
        <v>2534</v>
      </c>
      <c r="Y400" s="109" t="s">
        <v>2685</v>
      </c>
      <c r="Z400" s="113">
        <v>2708</v>
      </c>
      <c r="AA400" s="126">
        <v>43481</v>
      </c>
    </row>
    <row r="401" spans="2:27" x14ac:dyDescent="0.3">
      <c r="B401" s="99" t="s">
        <v>2001</v>
      </c>
      <c r="C401" s="105" t="s">
        <v>259</v>
      </c>
      <c r="D401" s="99" t="s">
        <v>244</v>
      </c>
      <c r="F401" s="109" t="s">
        <v>2173</v>
      </c>
      <c r="G401" s="109" t="s">
        <v>2357</v>
      </c>
      <c r="H401" s="109" t="s">
        <v>2535</v>
      </c>
      <c r="Y401" s="109" t="s">
        <v>2686</v>
      </c>
      <c r="Z401" s="113">
        <v>1720</v>
      </c>
      <c r="AA401" s="126">
        <v>43487</v>
      </c>
    </row>
    <row r="402" spans="2:27" x14ac:dyDescent="0.3">
      <c r="B402" s="99" t="s">
        <v>2002</v>
      </c>
      <c r="C402" s="105" t="s">
        <v>1062</v>
      </c>
      <c r="D402" s="99" t="s">
        <v>244</v>
      </c>
      <c r="F402" s="109" t="s">
        <v>2174</v>
      </c>
      <c r="G402" s="109" t="s">
        <v>2358</v>
      </c>
      <c r="H402" s="109" t="s">
        <v>2536</v>
      </c>
      <c r="Y402" s="109" t="s">
        <v>2687</v>
      </c>
      <c r="Z402" s="113">
        <v>1933</v>
      </c>
      <c r="AA402" s="126">
        <v>43489</v>
      </c>
    </row>
    <row r="403" spans="2:27" x14ac:dyDescent="0.3">
      <c r="B403" s="120" t="s">
        <v>2003</v>
      </c>
      <c r="C403" s="122" t="s">
        <v>478</v>
      </c>
      <c r="D403" s="120" t="s">
        <v>244</v>
      </c>
      <c r="F403" s="124" t="s">
        <v>2175</v>
      </c>
      <c r="G403" s="124" t="s">
        <v>2359</v>
      </c>
      <c r="H403" s="124" t="s">
        <v>2537</v>
      </c>
      <c r="Y403" s="124" t="s">
        <v>2688</v>
      </c>
      <c r="Z403" s="130">
        <v>1302</v>
      </c>
      <c r="AA403" s="127">
        <v>43491</v>
      </c>
    </row>
    <row r="404" spans="2:27" ht="27.6" x14ac:dyDescent="0.3">
      <c r="B404" s="99" t="s">
        <v>1200</v>
      </c>
      <c r="C404" s="105" t="s">
        <v>259</v>
      </c>
      <c r="D404" s="99" t="s">
        <v>244</v>
      </c>
      <c r="F404" s="109" t="s">
        <v>2176</v>
      </c>
      <c r="G404" s="109" t="s">
        <v>2360</v>
      </c>
      <c r="H404" s="109" t="s">
        <v>2348</v>
      </c>
      <c r="Y404" s="109" t="s">
        <v>2689</v>
      </c>
      <c r="Z404" s="113">
        <v>1502</v>
      </c>
      <c r="AA404" s="126">
        <v>43495</v>
      </c>
    </row>
    <row r="405" spans="2:27" x14ac:dyDescent="0.3">
      <c r="B405" s="99" t="s">
        <v>2004</v>
      </c>
      <c r="C405" s="105" t="s">
        <v>219</v>
      </c>
      <c r="D405" s="99" t="s">
        <v>244</v>
      </c>
      <c r="F405" s="109" t="s">
        <v>2177</v>
      </c>
      <c r="G405" s="109" t="s">
        <v>2361</v>
      </c>
      <c r="H405" s="109" t="s">
        <v>2538</v>
      </c>
      <c r="Y405" s="109" t="s">
        <v>2690</v>
      </c>
      <c r="Z405" s="113">
        <v>3102</v>
      </c>
      <c r="AA405" s="126">
        <v>43496</v>
      </c>
    </row>
    <row r="406" spans="2:27" x14ac:dyDescent="0.3">
      <c r="B406" s="99" t="s">
        <v>2005</v>
      </c>
      <c r="C406" s="105" t="s">
        <v>219</v>
      </c>
      <c r="D406" s="99" t="s">
        <v>472</v>
      </c>
      <c r="F406" s="109" t="s">
        <v>2178</v>
      </c>
      <c r="G406" s="109" t="s">
        <v>2362</v>
      </c>
      <c r="H406" s="109" t="s">
        <v>2539</v>
      </c>
      <c r="Y406" s="109" t="s">
        <v>2691</v>
      </c>
      <c r="Z406" s="113">
        <v>880</v>
      </c>
      <c r="AA406" s="126">
        <v>43496</v>
      </c>
    </row>
    <row r="407" spans="2:27" ht="27.6" x14ac:dyDescent="0.3">
      <c r="B407" s="99" t="s">
        <v>2006</v>
      </c>
      <c r="C407" s="105" t="s">
        <v>410</v>
      </c>
      <c r="D407" s="99" t="s">
        <v>244</v>
      </c>
      <c r="F407" s="109" t="s">
        <v>2179</v>
      </c>
      <c r="G407" s="109" t="s">
        <v>2363</v>
      </c>
      <c r="H407" s="109" t="s">
        <v>2540</v>
      </c>
      <c r="Y407" s="109" t="s">
        <v>2692</v>
      </c>
      <c r="Z407" s="113">
        <v>13842</v>
      </c>
      <c r="AA407" s="126">
        <v>43496</v>
      </c>
    </row>
    <row r="408" spans="2:27" x14ac:dyDescent="0.3">
      <c r="B408" s="99" t="s">
        <v>2007</v>
      </c>
      <c r="C408" s="105" t="s">
        <v>250</v>
      </c>
      <c r="D408" s="99" t="s">
        <v>244</v>
      </c>
      <c r="F408" s="109" t="s">
        <v>2180</v>
      </c>
      <c r="G408" s="109" t="s">
        <v>2364</v>
      </c>
      <c r="H408" s="109" t="s">
        <v>2541</v>
      </c>
      <c r="Y408" s="109" t="s">
        <v>2693</v>
      </c>
      <c r="Z408" s="113">
        <v>8204</v>
      </c>
      <c r="AA408" s="126">
        <v>43497</v>
      </c>
    </row>
    <row r="409" spans="2:27" ht="27.6" x14ac:dyDescent="0.3">
      <c r="B409" s="99" t="s">
        <v>323</v>
      </c>
      <c r="C409" s="105" t="s">
        <v>2133</v>
      </c>
      <c r="D409" s="99" t="s">
        <v>2139</v>
      </c>
      <c r="F409" s="109" t="s">
        <v>2181</v>
      </c>
      <c r="G409" s="109" t="s">
        <v>40</v>
      </c>
      <c r="H409" s="109" t="s">
        <v>40</v>
      </c>
      <c r="Y409" s="109" t="s">
        <v>2694</v>
      </c>
      <c r="Z409" s="113">
        <v>11480</v>
      </c>
      <c r="AA409" s="126">
        <v>43497</v>
      </c>
    </row>
    <row r="410" spans="2:27" x14ac:dyDescent="0.3">
      <c r="B410" s="99" t="s">
        <v>1989</v>
      </c>
      <c r="C410" s="105" t="s">
        <v>184</v>
      </c>
      <c r="D410" s="99" t="s">
        <v>244</v>
      </c>
      <c r="F410" s="109" t="s">
        <v>2182</v>
      </c>
      <c r="G410" s="109" t="s">
        <v>2365</v>
      </c>
      <c r="H410" s="109" t="s">
        <v>2542</v>
      </c>
      <c r="Y410" s="109" t="s">
        <v>2695</v>
      </c>
      <c r="Z410" s="113">
        <v>4519</v>
      </c>
      <c r="AA410" s="126">
        <v>43500</v>
      </c>
    </row>
    <row r="411" spans="2:27" x14ac:dyDescent="0.3">
      <c r="B411" s="99" t="s">
        <v>2008</v>
      </c>
      <c r="C411" s="105" t="s">
        <v>1062</v>
      </c>
      <c r="D411" s="99" t="s">
        <v>244</v>
      </c>
      <c r="F411" s="109" t="s">
        <v>2183</v>
      </c>
      <c r="G411" s="109" t="s">
        <v>2366</v>
      </c>
      <c r="H411" s="109" t="s">
        <v>2543</v>
      </c>
      <c r="Y411" s="109" t="s">
        <v>2696</v>
      </c>
      <c r="Z411" s="113">
        <v>2147</v>
      </c>
      <c r="AA411" s="126">
        <v>43503</v>
      </c>
    </row>
    <row r="412" spans="2:27" x14ac:dyDescent="0.3">
      <c r="B412" s="99" t="s">
        <v>1973</v>
      </c>
      <c r="C412" s="105" t="s">
        <v>2134</v>
      </c>
      <c r="D412" s="99" t="s">
        <v>244</v>
      </c>
      <c r="F412" s="109" t="s">
        <v>2184</v>
      </c>
      <c r="G412" s="109" t="s">
        <v>2367</v>
      </c>
      <c r="H412" s="109" t="s">
        <v>2544</v>
      </c>
      <c r="Y412" s="109" t="s">
        <v>2697</v>
      </c>
      <c r="Z412" s="113">
        <v>847</v>
      </c>
      <c r="AA412" s="126">
        <v>43509</v>
      </c>
    </row>
    <row r="413" spans="2:27" x14ac:dyDescent="0.3">
      <c r="B413" s="99" t="s">
        <v>2009</v>
      </c>
      <c r="C413" s="105" t="s">
        <v>410</v>
      </c>
      <c r="D413" s="99" t="s">
        <v>244</v>
      </c>
      <c r="F413" s="109" t="s">
        <v>2185</v>
      </c>
      <c r="G413" s="109" t="s">
        <v>2368</v>
      </c>
      <c r="H413" s="109" t="s">
        <v>2545</v>
      </c>
      <c r="Y413" s="109" t="s">
        <v>2698</v>
      </c>
      <c r="Z413" s="113">
        <v>13030</v>
      </c>
      <c r="AA413" s="126">
        <v>43510</v>
      </c>
    </row>
    <row r="414" spans="2:27" x14ac:dyDescent="0.3">
      <c r="B414" s="99" t="s">
        <v>2010</v>
      </c>
      <c r="C414" s="105" t="s">
        <v>907</v>
      </c>
      <c r="D414" s="99" t="s">
        <v>472</v>
      </c>
      <c r="F414" s="109" t="s">
        <v>2186</v>
      </c>
      <c r="G414" s="109" t="s">
        <v>2369</v>
      </c>
      <c r="H414" s="109" t="s">
        <v>2546</v>
      </c>
      <c r="Y414" s="109" t="s">
        <v>2699</v>
      </c>
      <c r="Z414" s="113">
        <v>1860</v>
      </c>
      <c r="AA414" s="126">
        <v>43511</v>
      </c>
    </row>
    <row r="415" spans="2:27" x14ac:dyDescent="0.3">
      <c r="B415" s="99" t="s">
        <v>2011</v>
      </c>
      <c r="C415" s="105" t="s">
        <v>478</v>
      </c>
      <c r="D415" s="99" t="s">
        <v>244</v>
      </c>
      <c r="F415" s="109" t="s">
        <v>2187</v>
      </c>
      <c r="G415" s="109" t="s">
        <v>2370</v>
      </c>
      <c r="H415" s="109" t="s">
        <v>2547</v>
      </c>
      <c r="Y415" s="109" t="s">
        <v>2700</v>
      </c>
      <c r="Z415" s="113">
        <v>1019</v>
      </c>
      <c r="AA415" s="126">
        <v>43515</v>
      </c>
    </row>
    <row r="416" spans="2:27" x14ac:dyDescent="0.3">
      <c r="B416" s="99" t="s">
        <v>2012</v>
      </c>
      <c r="C416" s="105" t="s">
        <v>439</v>
      </c>
      <c r="D416" s="99" t="s">
        <v>472</v>
      </c>
      <c r="F416" s="109" t="s">
        <v>2188</v>
      </c>
      <c r="G416" s="109" t="s">
        <v>2371</v>
      </c>
      <c r="H416" s="109" t="s">
        <v>2548</v>
      </c>
      <c r="Y416" s="109" t="s">
        <v>2701</v>
      </c>
      <c r="Z416" s="113">
        <v>900</v>
      </c>
      <c r="AA416" s="126">
        <v>43515</v>
      </c>
    </row>
    <row r="417" spans="2:27" x14ac:dyDescent="0.3">
      <c r="B417" s="99" t="s">
        <v>1977</v>
      </c>
      <c r="C417" s="105" t="s">
        <v>598</v>
      </c>
      <c r="D417" s="99" t="s">
        <v>244</v>
      </c>
      <c r="F417" s="109" t="s">
        <v>2189</v>
      </c>
      <c r="G417" s="109" t="s">
        <v>2372</v>
      </c>
      <c r="H417" s="109" t="s">
        <v>2549</v>
      </c>
      <c r="Y417" s="109" t="s">
        <v>2702</v>
      </c>
      <c r="Z417" s="113">
        <v>1007</v>
      </c>
      <c r="AA417" s="126">
        <v>43516</v>
      </c>
    </row>
    <row r="418" spans="2:27" x14ac:dyDescent="0.3">
      <c r="B418" s="99" t="s">
        <v>2013</v>
      </c>
      <c r="C418" s="105" t="s">
        <v>114</v>
      </c>
      <c r="D418" s="99" t="s">
        <v>472</v>
      </c>
      <c r="F418" s="109" t="s">
        <v>2190</v>
      </c>
      <c r="G418" s="109" t="s">
        <v>2373</v>
      </c>
      <c r="H418" s="109" t="s">
        <v>2550</v>
      </c>
      <c r="Y418" s="109" t="s">
        <v>2703</v>
      </c>
      <c r="Z418" s="113">
        <v>1388</v>
      </c>
      <c r="AA418" s="126">
        <v>43517</v>
      </c>
    </row>
    <row r="419" spans="2:27" x14ac:dyDescent="0.3">
      <c r="B419" s="99" t="s">
        <v>2014</v>
      </c>
      <c r="C419" s="105" t="s">
        <v>350</v>
      </c>
      <c r="D419" s="99" t="s">
        <v>472</v>
      </c>
      <c r="F419" s="109" t="s">
        <v>2191</v>
      </c>
      <c r="G419" s="109" t="s">
        <v>2374</v>
      </c>
      <c r="H419" s="109" t="s">
        <v>2551</v>
      </c>
      <c r="Y419" s="109" t="s">
        <v>2704</v>
      </c>
      <c r="Z419" s="113">
        <v>12910</v>
      </c>
      <c r="AA419" s="126">
        <v>43523</v>
      </c>
    </row>
    <row r="420" spans="2:27" x14ac:dyDescent="0.3">
      <c r="B420" s="99" t="s">
        <v>2015</v>
      </c>
      <c r="C420" s="105" t="s">
        <v>114</v>
      </c>
      <c r="D420" s="99" t="s">
        <v>472</v>
      </c>
      <c r="F420" s="109" t="s">
        <v>2192</v>
      </c>
      <c r="G420" s="109" t="s">
        <v>2375</v>
      </c>
      <c r="H420" s="109" t="s">
        <v>40</v>
      </c>
      <c r="Y420" s="109" t="s">
        <v>2705</v>
      </c>
      <c r="Z420" s="113">
        <v>523</v>
      </c>
      <c r="AA420" s="126">
        <v>43524</v>
      </c>
    </row>
    <row r="421" spans="2:27" x14ac:dyDescent="0.3">
      <c r="B421" s="99" t="s">
        <v>2016</v>
      </c>
      <c r="C421" s="105" t="s">
        <v>259</v>
      </c>
      <c r="D421" s="99" t="s">
        <v>472</v>
      </c>
      <c r="F421" s="109" t="s">
        <v>2193</v>
      </c>
      <c r="G421" s="109" t="s">
        <v>2376</v>
      </c>
      <c r="H421" s="109" t="s">
        <v>2552</v>
      </c>
      <c r="Y421" s="109" t="s">
        <v>2706</v>
      </c>
      <c r="Z421" s="113">
        <v>3355</v>
      </c>
      <c r="AA421" s="126">
        <v>43524</v>
      </c>
    </row>
    <row r="422" spans="2:27" x14ac:dyDescent="0.3">
      <c r="B422" s="99" t="s">
        <v>1981</v>
      </c>
      <c r="C422" s="105" t="s">
        <v>2135</v>
      </c>
      <c r="D422" s="99" t="s">
        <v>244</v>
      </c>
      <c r="F422" s="109" t="s">
        <v>2194</v>
      </c>
      <c r="G422" s="109" t="s">
        <v>2377</v>
      </c>
      <c r="H422" s="109" t="s">
        <v>2553</v>
      </c>
      <c r="Y422" s="109" t="s">
        <v>2707</v>
      </c>
      <c r="Z422" s="113">
        <v>2754</v>
      </c>
      <c r="AA422" s="126">
        <v>43525</v>
      </c>
    </row>
    <row r="423" spans="2:27" x14ac:dyDescent="0.3">
      <c r="B423" s="99" t="s">
        <v>2017</v>
      </c>
      <c r="C423" s="105" t="s">
        <v>63</v>
      </c>
      <c r="D423" s="99" t="s">
        <v>244</v>
      </c>
      <c r="F423" s="109" t="s">
        <v>2195</v>
      </c>
      <c r="G423" s="109" t="s">
        <v>2378</v>
      </c>
      <c r="H423" s="109" t="s">
        <v>2554</v>
      </c>
      <c r="Y423" s="109" t="s">
        <v>2708</v>
      </c>
      <c r="Z423" s="113">
        <v>1934</v>
      </c>
      <c r="AA423" s="126">
        <v>43531</v>
      </c>
    </row>
    <row r="424" spans="2:27" x14ac:dyDescent="0.3">
      <c r="B424" s="99" t="s">
        <v>2018</v>
      </c>
      <c r="C424" s="105" t="s">
        <v>219</v>
      </c>
      <c r="D424" s="99" t="s">
        <v>244</v>
      </c>
      <c r="F424" s="109" t="s">
        <v>2196</v>
      </c>
      <c r="G424" s="109" t="s">
        <v>2379</v>
      </c>
      <c r="H424" s="109" t="s">
        <v>2555</v>
      </c>
      <c r="Y424" s="109" t="s">
        <v>2709</v>
      </c>
      <c r="Z424" s="113">
        <v>7029</v>
      </c>
      <c r="AA424" s="126">
        <v>43535</v>
      </c>
    </row>
    <row r="425" spans="2:27" x14ac:dyDescent="0.3">
      <c r="B425" s="99" t="s">
        <v>2019</v>
      </c>
      <c r="C425" s="105" t="s">
        <v>522</v>
      </c>
      <c r="D425" s="99" t="s">
        <v>472</v>
      </c>
      <c r="F425" s="109" t="s">
        <v>2197</v>
      </c>
      <c r="G425" s="109" t="s">
        <v>2380</v>
      </c>
      <c r="H425" s="109" t="s">
        <v>2556</v>
      </c>
      <c r="Y425" s="109" t="s">
        <v>2710</v>
      </c>
      <c r="Z425" s="113">
        <v>479</v>
      </c>
      <c r="AA425" s="126">
        <v>43535</v>
      </c>
    </row>
    <row r="426" spans="2:27" x14ac:dyDescent="0.3">
      <c r="B426" s="99" t="s">
        <v>2020</v>
      </c>
      <c r="C426" s="105" t="s">
        <v>173</v>
      </c>
      <c r="D426" s="99" t="s">
        <v>244</v>
      </c>
      <c r="F426" s="109" t="s">
        <v>2198</v>
      </c>
      <c r="G426" s="109" t="s">
        <v>2381</v>
      </c>
      <c r="H426" s="109" t="s">
        <v>2557</v>
      </c>
      <c r="Y426" s="109" t="s">
        <v>2711</v>
      </c>
      <c r="Z426" s="113">
        <v>2063</v>
      </c>
      <c r="AA426" s="126">
        <v>43536</v>
      </c>
    </row>
    <row r="427" spans="2:27" x14ac:dyDescent="0.3">
      <c r="B427" s="99" t="s">
        <v>1974</v>
      </c>
      <c r="C427" s="105" t="s">
        <v>89</v>
      </c>
      <c r="D427" s="99" t="s">
        <v>472</v>
      </c>
      <c r="F427" s="109" t="s">
        <v>2199</v>
      </c>
      <c r="G427" s="109" t="s">
        <v>2382</v>
      </c>
      <c r="H427" s="109" t="s">
        <v>2558</v>
      </c>
      <c r="Y427" s="109" t="s">
        <v>2712</v>
      </c>
      <c r="Z427" s="113">
        <v>2779</v>
      </c>
      <c r="AA427" s="126">
        <v>43536</v>
      </c>
    </row>
    <row r="428" spans="2:27" x14ac:dyDescent="0.3">
      <c r="B428" s="99" t="s">
        <v>2021</v>
      </c>
      <c r="C428" s="105" t="s">
        <v>259</v>
      </c>
      <c r="D428" s="99" t="s">
        <v>244</v>
      </c>
      <c r="F428" s="109" t="s">
        <v>2200</v>
      </c>
      <c r="G428" s="109" t="s">
        <v>2383</v>
      </c>
      <c r="H428" s="109" t="s">
        <v>2559</v>
      </c>
      <c r="Y428" s="109" t="s">
        <v>2713</v>
      </c>
      <c r="Z428" s="113">
        <v>3410</v>
      </c>
      <c r="AA428" s="126">
        <v>43539</v>
      </c>
    </row>
    <row r="429" spans="2:27" ht="27.6" x14ac:dyDescent="0.3">
      <c r="B429" s="99" t="s">
        <v>1200</v>
      </c>
      <c r="C429" s="105" t="s">
        <v>259</v>
      </c>
      <c r="D429" s="99" t="s">
        <v>244</v>
      </c>
      <c r="F429" s="109" t="s">
        <v>2201</v>
      </c>
      <c r="G429" s="109" t="s">
        <v>2384</v>
      </c>
      <c r="H429" s="109" t="s">
        <v>2560</v>
      </c>
      <c r="Y429" s="109" t="s">
        <v>2714</v>
      </c>
      <c r="Z429" s="113">
        <v>1532</v>
      </c>
      <c r="AA429" s="126">
        <v>43542</v>
      </c>
    </row>
    <row r="430" spans="2:27" x14ac:dyDescent="0.3">
      <c r="B430" s="99" t="s">
        <v>2022</v>
      </c>
      <c r="C430" s="105" t="s">
        <v>410</v>
      </c>
      <c r="D430" s="99" t="s">
        <v>244</v>
      </c>
      <c r="F430" s="109" t="s">
        <v>2202</v>
      </c>
      <c r="G430" s="109" t="s">
        <v>2385</v>
      </c>
      <c r="H430" s="109" t="s">
        <v>2349</v>
      </c>
      <c r="Y430" s="109" t="s">
        <v>2715</v>
      </c>
      <c r="Z430" s="113">
        <v>6862</v>
      </c>
      <c r="AA430" s="126">
        <v>43542</v>
      </c>
    </row>
    <row r="431" spans="2:27" ht="27.6" x14ac:dyDescent="0.3">
      <c r="B431" s="99" t="s">
        <v>2023</v>
      </c>
      <c r="C431" s="105" t="s">
        <v>410</v>
      </c>
      <c r="D431" s="99" t="s">
        <v>244</v>
      </c>
      <c r="F431" s="109" t="s">
        <v>2203</v>
      </c>
      <c r="G431" s="109" t="s">
        <v>2386</v>
      </c>
      <c r="H431" s="109" t="s">
        <v>2561</v>
      </c>
      <c r="Y431" s="109" t="s">
        <v>2716</v>
      </c>
      <c r="Z431" s="113">
        <v>10581</v>
      </c>
      <c r="AA431" s="126">
        <v>43542</v>
      </c>
    </row>
    <row r="432" spans="2:27" x14ac:dyDescent="0.3">
      <c r="B432" s="99" t="s">
        <v>2024</v>
      </c>
      <c r="C432" s="105" t="s">
        <v>410</v>
      </c>
      <c r="D432" s="99" t="s">
        <v>244</v>
      </c>
      <c r="F432" s="109" t="s">
        <v>2204</v>
      </c>
      <c r="G432" s="109" t="s">
        <v>2387</v>
      </c>
      <c r="H432" s="109" t="s">
        <v>2562</v>
      </c>
      <c r="Y432" s="109" t="s">
        <v>2717</v>
      </c>
      <c r="Z432" s="113">
        <v>8819</v>
      </c>
      <c r="AA432" s="126">
        <v>43542</v>
      </c>
    </row>
    <row r="433" spans="2:27" x14ac:dyDescent="0.3">
      <c r="B433" s="99" t="s">
        <v>1148</v>
      </c>
      <c r="C433" s="105" t="s">
        <v>184</v>
      </c>
      <c r="D433" s="99" t="s">
        <v>244</v>
      </c>
      <c r="F433" s="109" t="s">
        <v>2205</v>
      </c>
      <c r="G433" s="109" t="s">
        <v>2388</v>
      </c>
      <c r="H433" s="109" t="s">
        <v>2563</v>
      </c>
      <c r="Y433" s="109" t="s">
        <v>2718</v>
      </c>
      <c r="Z433" s="113">
        <v>1437</v>
      </c>
      <c r="AA433" s="126">
        <v>43542</v>
      </c>
    </row>
    <row r="434" spans="2:27" x14ac:dyDescent="0.3">
      <c r="B434" s="99" t="s">
        <v>927</v>
      </c>
      <c r="C434" s="105" t="s">
        <v>184</v>
      </c>
      <c r="D434" s="99" t="s">
        <v>244</v>
      </c>
      <c r="F434" s="109" t="s">
        <v>2206</v>
      </c>
      <c r="G434" s="109" t="s">
        <v>2389</v>
      </c>
      <c r="H434" s="109" t="s">
        <v>2564</v>
      </c>
      <c r="Y434" s="109" t="s">
        <v>2719</v>
      </c>
      <c r="Z434" s="113">
        <v>1653</v>
      </c>
      <c r="AA434" s="126">
        <v>43544</v>
      </c>
    </row>
    <row r="435" spans="2:27" x14ac:dyDescent="0.3">
      <c r="B435" s="99" t="s">
        <v>2025</v>
      </c>
      <c r="C435" s="105" t="s">
        <v>410</v>
      </c>
      <c r="D435" s="99" t="s">
        <v>244</v>
      </c>
      <c r="F435" s="109" t="s">
        <v>2207</v>
      </c>
      <c r="G435" s="109" t="s">
        <v>2390</v>
      </c>
      <c r="H435" s="109" t="s">
        <v>2565</v>
      </c>
      <c r="Y435" s="109" t="s">
        <v>2720</v>
      </c>
      <c r="Z435" s="113">
        <v>7613</v>
      </c>
      <c r="AA435" s="126">
        <v>43545</v>
      </c>
    </row>
    <row r="436" spans="2:27" ht="27.6" x14ac:dyDescent="0.3">
      <c r="B436" s="99" t="s">
        <v>2026</v>
      </c>
      <c r="C436" s="105" t="s">
        <v>410</v>
      </c>
      <c r="D436" s="99" t="s">
        <v>244</v>
      </c>
      <c r="F436" s="109" t="s">
        <v>2208</v>
      </c>
      <c r="G436" s="109" t="s">
        <v>2391</v>
      </c>
      <c r="H436" s="109" t="s">
        <v>2566</v>
      </c>
      <c r="Y436" s="109" t="s">
        <v>2721</v>
      </c>
      <c r="Z436" s="113">
        <v>16921</v>
      </c>
      <c r="AA436" s="126">
        <v>43546</v>
      </c>
    </row>
    <row r="437" spans="2:27" x14ac:dyDescent="0.3">
      <c r="B437" s="99" t="s">
        <v>1984</v>
      </c>
      <c r="C437" s="105" t="s">
        <v>250</v>
      </c>
      <c r="D437" s="99" t="s">
        <v>244</v>
      </c>
      <c r="F437" s="109" t="s">
        <v>2209</v>
      </c>
      <c r="G437" s="109" t="s">
        <v>2392</v>
      </c>
      <c r="H437" s="109" t="s">
        <v>2567</v>
      </c>
      <c r="Y437" s="109" t="s">
        <v>2722</v>
      </c>
      <c r="Z437" s="113">
        <v>2050</v>
      </c>
      <c r="AA437" s="126">
        <v>43543</v>
      </c>
    </row>
    <row r="438" spans="2:27" x14ac:dyDescent="0.3">
      <c r="B438" s="99" t="s">
        <v>2027</v>
      </c>
      <c r="C438" s="105" t="s">
        <v>410</v>
      </c>
      <c r="D438" s="99" t="s">
        <v>244</v>
      </c>
      <c r="F438" s="109" t="s">
        <v>2210</v>
      </c>
      <c r="G438" s="109" t="s">
        <v>2393</v>
      </c>
      <c r="H438" s="109" t="s">
        <v>2568</v>
      </c>
      <c r="Y438" s="109" t="s">
        <v>2723</v>
      </c>
      <c r="Z438" s="113">
        <v>7146</v>
      </c>
      <c r="AA438" s="126">
        <v>43550</v>
      </c>
    </row>
    <row r="439" spans="2:27" x14ac:dyDescent="0.3">
      <c r="B439" s="99" t="s">
        <v>2028</v>
      </c>
      <c r="C439" s="105" t="s">
        <v>259</v>
      </c>
      <c r="D439" s="99" t="s">
        <v>244</v>
      </c>
      <c r="F439" s="109" t="s">
        <v>2211</v>
      </c>
      <c r="G439" s="109" t="s">
        <v>2394</v>
      </c>
      <c r="H439" s="109" t="s">
        <v>2569</v>
      </c>
      <c r="Y439" s="109" t="s">
        <v>2724</v>
      </c>
      <c r="Z439" s="113">
        <v>2264</v>
      </c>
      <c r="AA439" s="126">
        <v>43550</v>
      </c>
    </row>
    <row r="440" spans="2:27" x14ac:dyDescent="0.3">
      <c r="B440" s="99" t="s">
        <v>2029</v>
      </c>
      <c r="C440" s="105" t="s">
        <v>114</v>
      </c>
      <c r="D440" s="99" t="s">
        <v>472</v>
      </c>
      <c r="F440" s="109" t="s">
        <v>2212</v>
      </c>
      <c r="G440" s="109" t="s">
        <v>2395</v>
      </c>
      <c r="H440" s="109" t="s">
        <v>2570</v>
      </c>
      <c r="Y440" s="109" t="s">
        <v>2725</v>
      </c>
      <c r="Z440" s="113">
        <v>168346</v>
      </c>
      <c r="AA440" s="126">
        <v>43559</v>
      </c>
    </row>
    <row r="441" spans="2:27" x14ac:dyDescent="0.3">
      <c r="B441" s="99" t="s">
        <v>2030</v>
      </c>
      <c r="C441" s="105" t="s">
        <v>2136</v>
      </c>
      <c r="D441" s="99" t="s">
        <v>297</v>
      </c>
      <c r="F441" s="109" t="s">
        <v>2213</v>
      </c>
      <c r="G441" s="109" t="s">
        <v>2396</v>
      </c>
      <c r="H441" s="109" t="s">
        <v>40</v>
      </c>
      <c r="Y441" s="109" t="s">
        <v>2726</v>
      </c>
      <c r="Z441" s="113">
        <v>10692</v>
      </c>
      <c r="AA441" s="126">
        <v>43563</v>
      </c>
    </row>
    <row r="442" spans="2:27" x14ac:dyDescent="0.3">
      <c r="B442" s="99" t="s">
        <v>1986</v>
      </c>
      <c r="C442" s="105" t="s">
        <v>63</v>
      </c>
      <c r="D442" s="99" t="s">
        <v>244</v>
      </c>
      <c r="F442" s="109" t="s">
        <v>2214</v>
      </c>
      <c r="G442" s="109" t="s">
        <v>2397</v>
      </c>
      <c r="H442" s="109" t="s">
        <v>2571</v>
      </c>
      <c r="Y442" s="109" t="s">
        <v>2727</v>
      </c>
      <c r="Z442" s="113">
        <v>3436</v>
      </c>
      <c r="AA442" s="126">
        <v>43563</v>
      </c>
    </row>
    <row r="443" spans="2:27" x14ac:dyDescent="0.3">
      <c r="B443" s="99" t="s">
        <v>1976</v>
      </c>
      <c r="C443" s="105" t="s">
        <v>2137</v>
      </c>
      <c r="D443" s="99" t="s">
        <v>472</v>
      </c>
      <c r="F443" s="109" t="s">
        <v>2215</v>
      </c>
      <c r="G443" s="109" t="s">
        <v>2398</v>
      </c>
      <c r="H443" s="109" t="s">
        <v>2572</v>
      </c>
      <c r="Y443" s="109" t="s">
        <v>2728</v>
      </c>
      <c r="Z443" s="113">
        <v>2543</v>
      </c>
      <c r="AA443" s="126">
        <v>43570</v>
      </c>
    </row>
    <row r="444" spans="2:27" x14ac:dyDescent="0.3">
      <c r="B444" s="99" t="s">
        <v>1978</v>
      </c>
      <c r="C444" s="105" t="s">
        <v>63</v>
      </c>
      <c r="D444" s="99" t="s">
        <v>244</v>
      </c>
      <c r="F444" s="109" t="s">
        <v>2216</v>
      </c>
      <c r="G444" s="109" t="s">
        <v>2396</v>
      </c>
      <c r="H444" s="109" t="s">
        <v>2573</v>
      </c>
      <c r="Y444" s="109" t="s">
        <v>2729</v>
      </c>
      <c r="Z444" s="113">
        <v>7927</v>
      </c>
      <c r="AA444" s="126">
        <v>43571</v>
      </c>
    </row>
    <row r="445" spans="2:27" ht="27.6" x14ac:dyDescent="0.3">
      <c r="B445" s="99" t="s">
        <v>2031</v>
      </c>
      <c r="C445" s="105" t="s">
        <v>32</v>
      </c>
      <c r="D445" s="99" t="s">
        <v>244</v>
      </c>
      <c r="F445" s="109" t="s">
        <v>2217</v>
      </c>
      <c r="G445" s="109" t="s">
        <v>2397</v>
      </c>
      <c r="H445" s="109" t="s">
        <v>2574</v>
      </c>
      <c r="Y445" s="109" t="s">
        <v>2730</v>
      </c>
      <c r="Z445" s="113">
        <v>2197</v>
      </c>
      <c r="AA445" s="126">
        <v>43571</v>
      </c>
    </row>
    <row r="446" spans="2:27" x14ac:dyDescent="0.3">
      <c r="B446" s="99" t="s">
        <v>2032</v>
      </c>
      <c r="C446" s="105" t="s">
        <v>410</v>
      </c>
      <c r="D446" s="99" t="s">
        <v>244</v>
      </c>
      <c r="F446" s="109" t="s">
        <v>2218</v>
      </c>
      <c r="G446" s="109" t="s">
        <v>2399</v>
      </c>
      <c r="H446" s="109" t="s">
        <v>2575</v>
      </c>
      <c r="Y446" s="109" t="s">
        <v>2731</v>
      </c>
      <c r="Z446" s="113">
        <v>25264</v>
      </c>
      <c r="AA446" s="126">
        <v>43572</v>
      </c>
    </row>
    <row r="447" spans="2:27" ht="27.6" x14ac:dyDescent="0.3">
      <c r="B447" s="99" t="s">
        <v>2033</v>
      </c>
      <c r="C447" s="105" t="s">
        <v>184</v>
      </c>
      <c r="D447" s="99" t="s">
        <v>1992</v>
      </c>
      <c r="F447" s="109" t="s">
        <v>2219</v>
      </c>
      <c r="G447" s="109" t="s">
        <v>2400</v>
      </c>
      <c r="H447" s="109" t="s">
        <v>2576</v>
      </c>
      <c r="Y447" s="109" t="s">
        <v>2732</v>
      </c>
      <c r="Z447" s="113">
        <v>4339</v>
      </c>
      <c r="AA447" s="126">
        <v>43574</v>
      </c>
    </row>
    <row r="448" spans="2:27" ht="27.6" x14ac:dyDescent="0.3">
      <c r="B448" s="99" t="s">
        <v>2034</v>
      </c>
      <c r="C448" s="105" t="s">
        <v>410</v>
      </c>
      <c r="D448" s="99" t="s">
        <v>244</v>
      </c>
      <c r="F448" s="109" t="s">
        <v>2220</v>
      </c>
      <c r="G448" s="109" t="s">
        <v>2401</v>
      </c>
      <c r="H448" s="109" t="s">
        <v>2577</v>
      </c>
      <c r="Y448" s="109" t="s">
        <v>2733</v>
      </c>
      <c r="Z448" s="113">
        <v>2999</v>
      </c>
      <c r="AA448" s="126">
        <v>43577</v>
      </c>
    </row>
    <row r="449" spans="2:27" x14ac:dyDescent="0.3">
      <c r="B449" s="99" t="s">
        <v>2035</v>
      </c>
      <c r="C449" s="105" t="s">
        <v>377</v>
      </c>
      <c r="D449" s="99" t="s">
        <v>2140</v>
      </c>
      <c r="F449" s="109" t="s">
        <v>2221</v>
      </c>
      <c r="G449" s="109" t="s">
        <v>2402</v>
      </c>
      <c r="H449" s="109" t="s">
        <v>2350</v>
      </c>
      <c r="Y449" s="109" t="s">
        <v>2734</v>
      </c>
      <c r="Z449" s="113">
        <v>85836</v>
      </c>
      <c r="AA449" s="126">
        <v>43577</v>
      </c>
    </row>
    <row r="450" spans="2:27" x14ac:dyDescent="0.3">
      <c r="B450" s="99" t="s">
        <v>2036</v>
      </c>
      <c r="C450" s="105" t="s">
        <v>523</v>
      </c>
      <c r="D450" s="99" t="s">
        <v>244</v>
      </c>
      <c r="F450" s="109" t="s">
        <v>2222</v>
      </c>
      <c r="G450" s="109" t="s">
        <v>2403</v>
      </c>
      <c r="H450" s="109" t="s">
        <v>2578</v>
      </c>
      <c r="Y450" s="109" t="s">
        <v>2735</v>
      </c>
      <c r="Z450" s="113">
        <v>962</v>
      </c>
      <c r="AA450" s="126">
        <v>43578</v>
      </c>
    </row>
    <row r="451" spans="2:27" x14ac:dyDescent="0.3">
      <c r="B451" s="99" t="s">
        <v>2037</v>
      </c>
      <c r="C451" s="105" t="s">
        <v>444</v>
      </c>
      <c r="D451" s="99" t="s">
        <v>472</v>
      </c>
      <c r="F451" s="109" t="s">
        <v>2223</v>
      </c>
      <c r="G451" s="109" t="s">
        <v>2404</v>
      </c>
      <c r="H451" s="109" t="s">
        <v>2579</v>
      </c>
      <c r="Y451" s="109" t="s">
        <v>2736</v>
      </c>
      <c r="Z451" s="113">
        <v>1622</v>
      </c>
      <c r="AA451" s="126">
        <v>43587</v>
      </c>
    </row>
    <row r="452" spans="2:27" ht="27.6" x14ac:dyDescent="0.3">
      <c r="B452" s="99" t="s">
        <v>2038</v>
      </c>
      <c r="C452" s="105" t="s">
        <v>758</v>
      </c>
      <c r="D452" s="99" t="s">
        <v>651</v>
      </c>
      <c r="F452" s="109" t="s">
        <v>2224</v>
      </c>
      <c r="G452" s="109" t="s">
        <v>2405</v>
      </c>
      <c r="H452" s="109" t="s">
        <v>2580</v>
      </c>
      <c r="Y452" s="109" t="s">
        <v>2737</v>
      </c>
      <c r="Z452" s="113">
        <v>8732</v>
      </c>
      <c r="AA452" s="126">
        <v>43588</v>
      </c>
    </row>
    <row r="453" spans="2:27" x14ac:dyDescent="0.3">
      <c r="B453" s="99" t="s">
        <v>2039</v>
      </c>
      <c r="C453" s="105" t="s">
        <v>328</v>
      </c>
      <c r="D453" s="99" t="s">
        <v>472</v>
      </c>
      <c r="F453" s="109" t="s">
        <v>2225</v>
      </c>
      <c r="G453" s="109" t="s">
        <v>2406</v>
      </c>
      <c r="H453" s="109" t="s">
        <v>2581</v>
      </c>
      <c r="Y453" s="109" t="s">
        <v>2738</v>
      </c>
      <c r="Z453" s="113">
        <v>3114</v>
      </c>
      <c r="AA453" s="126">
        <v>43588</v>
      </c>
    </row>
    <row r="454" spans="2:27" x14ac:dyDescent="0.3">
      <c r="B454" s="99" t="s">
        <v>2040</v>
      </c>
      <c r="C454" s="105" t="s">
        <v>478</v>
      </c>
      <c r="D454" s="99" t="s">
        <v>244</v>
      </c>
      <c r="F454" s="109" t="s">
        <v>2226</v>
      </c>
      <c r="G454" s="109" t="s">
        <v>2407</v>
      </c>
      <c r="H454" s="109" t="s">
        <v>2582</v>
      </c>
      <c r="Y454" s="109" t="s">
        <v>2739</v>
      </c>
      <c r="Z454" s="113">
        <v>1590</v>
      </c>
      <c r="AA454" s="126">
        <v>43588</v>
      </c>
    </row>
    <row r="455" spans="2:27" x14ac:dyDescent="0.3">
      <c r="B455" s="99" t="s">
        <v>2041</v>
      </c>
      <c r="C455" s="105" t="s">
        <v>495</v>
      </c>
      <c r="D455" s="99" t="s">
        <v>244</v>
      </c>
      <c r="F455" s="109" t="s">
        <v>2227</v>
      </c>
      <c r="G455" s="109" t="s">
        <v>2408</v>
      </c>
      <c r="H455" s="109" t="s">
        <v>2583</v>
      </c>
      <c r="Y455" s="109" t="s">
        <v>2740</v>
      </c>
      <c r="Z455" s="113">
        <v>14918</v>
      </c>
      <c r="AA455" s="126">
        <v>43588</v>
      </c>
    </row>
    <row r="456" spans="2:27" x14ac:dyDescent="0.3">
      <c r="B456" s="99" t="s">
        <v>2042</v>
      </c>
      <c r="C456" s="105" t="s">
        <v>444</v>
      </c>
      <c r="D456" s="99" t="s">
        <v>244</v>
      </c>
      <c r="F456" s="109" t="s">
        <v>2228</v>
      </c>
      <c r="G456" s="109" t="s">
        <v>2409</v>
      </c>
      <c r="H456" s="109" t="s">
        <v>2351</v>
      </c>
      <c r="Y456" s="109" t="s">
        <v>2741</v>
      </c>
      <c r="Z456" s="113">
        <v>5584</v>
      </c>
      <c r="AA456" s="126">
        <v>43588</v>
      </c>
    </row>
    <row r="457" spans="2:27" ht="27.6" x14ac:dyDescent="0.3">
      <c r="B457" s="99" t="s">
        <v>1200</v>
      </c>
      <c r="C457" s="105" t="s">
        <v>259</v>
      </c>
      <c r="D457" s="99" t="s">
        <v>244</v>
      </c>
      <c r="F457" s="109" t="s">
        <v>2229</v>
      </c>
      <c r="G457" s="109" t="s">
        <v>2410</v>
      </c>
      <c r="H457" s="109" t="s">
        <v>2584</v>
      </c>
      <c r="Y457" s="109" t="s">
        <v>2742</v>
      </c>
      <c r="Z457" s="113">
        <v>2283</v>
      </c>
      <c r="AA457" s="126">
        <v>43593</v>
      </c>
    </row>
    <row r="458" spans="2:27" x14ac:dyDescent="0.3">
      <c r="B458" s="99" t="s">
        <v>2043</v>
      </c>
      <c r="C458" s="105" t="s">
        <v>219</v>
      </c>
      <c r="D458" s="99" t="s">
        <v>244</v>
      </c>
      <c r="F458" s="109" t="s">
        <v>2230</v>
      </c>
      <c r="G458" s="109" t="s">
        <v>2411</v>
      </c>
      <c r="H458" s="109" t="s">
        <v>2585</v>
      </c>
      <c r="Y458" s="109" t="s">
        <v>2743</v>
      </c>
      <c r="Z458" s="113">
        <v>1026</v>
      </c>
      <c r="AA458" s="126">
        <v>43593</v>
      </c>
    </row>
    <row r="459" spans="2:27" x14ac:dyDescent="0.3">
      <c r="B459" s="99" t="s">
        <v>1979</v>
      </c>
      <c r="C459" s="105" t="s">
        <v>478</v>
      </c>
      <c r="D459" s="99" t="s">
        <v>244</v>
      </c>
      <c r="F459" s="109" t="s">
        <v>2231</v>
      </c>
      <c r="G459" s="109" t="s">
        <v>2412</v>
      </c>
      <c r="H459" s="109" t="s">
        <v>2586</v>
      </c>
      <c r="Y459" s="109" t="s">
        <v>2744</v>
      </c>
      <c r="Z459" s="113">
        <v>5236</v>
      </c>
      <c r="AA459" s="126">
        <v>43594</v>
      </c>
    </row>
    <row r="460" spans="2:27" x14ac:dyDescent="0.3">
      <c r="B460" s="99" t="s">
        <v>2044</v>
      </c>
      <c r="C460" s="105" t="s">
        <v>444</v>
      </c>
      <c r="D460" s="99" t="s">
        <v>244</v>
      </c>
      <c r="F460" s="109" t="s">
        <v>2232</v>
      </c>
      <c r="G460" s="109" t="s">
        <v>2413</v>
      </c>
      <c r="H460" s="109" t="s">
        <v>2353</v>
      </c>
      <c r="Y460" s="109" t="s">
        <v>2745</v>
      </c>
      <c r="Z460" s="113">
        <v>1186</v>
      </c>
      <c r="AA460" s="126">
        <v>43595</v>
      </c>
    </row>
    <row r="461" spans="2:27" x14ac:dyDescent="0.3">
      <c r="B461" s="99" t="s">
        <v>2045</v>
      </c>
      <c r="C461" s="105" t="s">
        <v>173</v>
      </c>
      <c r="D461" s="99" t="s">
        <v>472</v>
      </c>
      <c r="F461" s="109" t="s">
        <v>2233</v>
      </c>
      <c r="G461" s="109" t="s">
        <v>2414</v>
      </c>
      <c r="H461" s="109" t="s">
        <v>2353</v>
      </c>
      <c r="Y461" s="109" t="s">
        <v>2746</v>
      </c>
      <c r="Z461" s="113">
        <v>9523</v>
      </c>
      <c r="AA461" s="126">
        <v>43595</v>
      </c>
    </row>
    <row r="462" spans="2:27" x14ac:dyDescent="0.3">
      <c r="B462" s="99" t="s">
        <v>2046</v>
      </c>
      <c r="C462" s="105" t="s">
        <v>259</v>
      </c>
      <c r="D462" s="99" t="s">
        <v>244</v>
      </c>
      <c r="F462" s="109" t="s">
        <v>2234</v>
      </c>
      <c r="G462" s="109" t="s">
        <v>2415</v>
      </c>
      <c r="H462" s="109" t="s">
        <v>2587</v>
      </c>
      <c r="Y462" s="109" t="s">
        <v>2747</v>
      </c>
      <c r="Z462" s="113">
        <v>10808</v>
      </c>
      <c r="AA462" s="126">
        <v>43599</v>
      </c>
    </row>
    <row r="463" spans="2:27" x14ac:dyDescent="0.3">
      <c r="B463" s="99" t="s">
        <v>2047</v>
      </c>
      <c r="C463" s="105" t="s">
        <v>259</v>
      </c>
      <c r="D463" s="99" t="s">
        <v>244</v>
      </c>
      <c r="F463" s="109" t="s">
        <v>2235</v>
      </c>
      <c r="G463" s="109" t="s">
        <v>2416</v>
      </c>
      <c r="H463" s="109" t="s">
        <v>2588</v>
      </c>
      <c r="Y463" s="109" t="s">
        <v>2748</v>
      </c>
      <c r="Z463" s="113">
        <v>4067</v>
      </c>
      <c r="AA463" s="126">
        <v>43599</v>
      </c>
    </row>
    <row r="464" spans="2:27" x14ac:dyDescent="0.3">
      <c r="B464" s="99" t="s">
        <v>2048</v>
      </c>
      <c r="C464" s="121" t="s">
        <v>219</v>
      </c>
      <c r="D464" s="121" t="s">
        <v>244</v>
      </c>
      <c r="F464" s="109" t="s">
        <v>2236</v>
      </c>
      <c r="G464" s="109" t="s">
        <v>2417</v>
      </c>
      <c r="H464" s="109" t="s">
        <v>2589</v>
      </c>
      <c r="Y464" s="109" t="s">
        <v>2749</v>
      </c>
      <c r="Z464" s="113">
        <v>2494</v>
      </c>
      <c r="AA464" s="126">
        <v>43602</v>
      </c>
    </row>
    <row r="465" spans="2:27" ht="27.6" x14ac:dyDescent="0.3">
      <c r="B465" s="99" t="s">
        <v>2049</v>
      </c>
      <c r="C465" s="105" t="s">
        <v>259</v>
      </c>
      <c r="D465" s="99" t="s">
        <v>2141</v>
      </c>
      <c r="F465" s="109" t="s">
        <v>2237</v>
      </c>
      <c r="G465" s="109" t="s">
        <v>2418</v>
      </c>
      <c r="H465" s="109" t="s">
        <v>2590</v>
      </c>
      <c r="Y465" s="109" t="s">
        <v>2750</v>
      </c>
      <c r="Z465" s="113">
        <v>17025</v>
      </c>
      <c r="AA465" s="126">
        <v>43606</v>
      </c>
    </row>
    <row r="466" spans="2:27" ht="27.6" x14ac:dyDescent="0.3">
      <c r="B466" s="99" t="s">
        <v>2050</v>
      </c>
      <c r="C466" s="105" t="s">
        <v>184</v>
      </c>
      <c r="D466" s="99" t="s">
        <v>2141</v>
      </c>
      <c r="F466" s="109" t="s">
        <v>2238</v>
      </c>
      <c r="G466" s="109" t="s">
        <v>2419</v>
      </c>
      <c r="H466" s="109" t="s">
        <v>2354</v>
      </c>
      <c r="Y466" s="109" t="s">
        <v>2751</v>
      </c>
      <c r="Z466" s="113">
        <v>2063</v>
      </c>
      <c r="AA466" s="126">
        <v>43607</v>
      </c>
    </row>
    <row r="467" spans="2:27" ht="27.6" x14ac:dyDescent="0.3">
      <c r="B467" s="99" t="s">
        <v>2051</v>
      </c>
      <c r="C467" s="105" t="s">
        <v>184</v>
      </c>
      <c r="D467" s="99" t="s">
        <v>2142</v>
      </c>
      <c r="F467" s="109" t="s">
        <v>2239</v>
      </c>
      <c r="G467" s="109" t="s">
        <v>2420</v>
      </c>
      <c r="H467" s="109" t="s">
        <v>2591</v>
      </c>
      <c r="Y467" s="109" t="s">
        <v>2752</v>
      </c>
      <c r="Z467" s="113">
        <v>2638</v>
      </c>
      <c r="AA467" s="126">
        <v>43612</v>
      </c>
    </row>
    <row r="468" spans="2:27" x14ac:dyDescent="0.3">
      <c r="B468" s="109" t="s">
        <v>2052</v>
      </c>
      <c r="C468" s="105" t="s">
        <v>444</v>
      </c>
      <c r="D468" s="109" t="s">
        <v>244</v>
      </c>
      <c r="F468" s="109" t="s">
        <v>2240</v>
      </c>
      <c r="G468" s="109" t="s">
        <v>2421</v>
      </c>
      <c r="H468" s="109" t="s">
        <v>2355</v>
      </c>
      <c r="Y468" s="109" t="s">
        <v>2753</v>
      </c>
      <c r="Z468" s="113">
        <v>1044</v>
      </c>
      <c r="AA468" s="126">
        <v>43612</v>
      </c>
    </row>
    <row r="469" spans="2:27" x14ac:dyDescent="0.3">
      <c r="B469" s="109" t="s">
        <v>2053</v>
      </c>
      <c r="C469" s="105" t="s">
        <v>184</v>
      </c>
      <c r="D469" s="109" t="s">
        <v>651</v>
      </c>
      <c r="F469" s="109" t="s">
        <v>2241</v>
      </c>
      <c r="G469" s="109" t="s">
        <v>2422</v>
      </c>
      <c r="H469" s="109" t="s">
        <v>2592</v>
      </c>
      <c r="Y469" s="109" t="s">
        <v>228</v>
      </c>
      <c r="Z469" s="113">
        <v>0</v>
      </c>
      <c r="AA469" s="126">
        <v>43613</v>
      </c>
    </row>
    <row r="470" spans="2:27" ht="27.6" x14ac:dyDescent="0.3">
      <c r="B470" s="109" t="s">
        <v>2054</v>
      </c>
      <c r="C470" s="105" t="s">
        <v>173</v>
      </c>
      <c r="D470" s="105" t="s">
        <v>2143</v>
      </c>
      <c r="F470" s="109" t="s">
        <v>2242</v>
      </c>
      <c r="G470" s="109" t="s">
        <v>2423</v>
      </c>
      <c r="H470" s="109" t="s">
        <v>2593</v>
      </c>
      <c r="Y470" s="109" t="s">
        <v>2754</v>
      </c>
      <c r="Z470" s="113">
        <v>10078</v>
      </c>
      <c r="AA470" s="126">
        <v>43613</v>
      </c>
    </row>
    <row r="471" spans="2:27" x14ac:dyDescent="0.3">
      <c r="B471" s="109" t="s">
        <v>2055</v>
      </c>
      <c r="C471" s="105" t="s">
        <v>350</v>
      </c>
      <c r="D471" s="109" t="s">
        <v>244</v>
      </c>
      <c r="F471" s="109" t="s">
        <v>2243</v>
      </c>
      <c r="G471" s="109" t="s">
        <v>2424</v>
      </c>
      <c r="H471" s="109" t="s">
        <v>2594</v>
      </c>
      <c r="Y471" s="109" t="s">
        <v>2755</v>
      </c>
      <c r="Z471" s="113">
        <v>1809</v>
      </c>
      <c r="AA471" s="126">
        <v>43619</v>
      </c>
    </row>
    <row r="472" spans="2:27" ht="27.6" x14ac:dyDescent="0.3">
      <c r="B472" s="109" t="s">
        <v>1200</v>
      </c>
      <c r="C472" s="105" t="s">
        <v>259</v>
      </c>
      <c r="D472" s="109" t="s">
        <v>244</v>
      </c>
      <c r="F472" s="109" t="s">
        <v>2244</v>
      </c>
      <c r="G472" s="109" t="s">
        <v>2425</v>
      </c>
      <c r="H472" s="109" t="s">
        <v>2595</v>
      </c>
      <c r="Y472" s="109" t="s">
        <v>2756</v>
      </c>
      <c r="Z472" s="113">
        <v>3034</v>
      </c>
      <c r="AA472" s="126">
        <v>43626</v>
      </c>
    </row>
    <row r="473" spans="2:27" ht="27.6" x14ac:dyDescent="0.3">
      <c r="B473" s="109" t="s">
        <v>1200</v>
      </c>
      <c r="C473" s="105" t="s">
        <v>259</v>
      </c>
      <c r="D473" s="109" t="s">
        <v>244</v>
      </c>
      <c r="F473" s="109" t="s">
        <v>2245</v>
      </c>
      <c r="G473" s="109" t="s">
        <v>2426</v>
      </c>
      <c r="H473" s="109" t="s">
        <v>2596</v>
      </c>
      <c r="Y473" s="109" t="s">
        <v>2757</v>
      </c>
      <c r="Z473" s="113">
        <v>3246</v>
      </c>
      <c r="AA473" s="126">
        <v>43626</v>
      </c>
    </row>
    <row r="474" spans="2:27" x14ac:dyDescent="0.3">
      <c r="B474" s="109" t="s">
        <v>2056</v>
      </c>
      <c r="C474" s="105" t="s">
        <v>478</v>
      </c>
      <c r="D474" s="109" t="s">
        <v>244</v>
      </c>
      <c r="F474" s="109" t="s">
        <v>2246</v>
      </c>
      <c r="G474" s="109" t="s">
        <v>2427</v>
      </c>
      <c r="H474" s="109" t="s">
        <v>2597</v>
      </c>
      <c r="Y474" s="109" t="s">
        <v>2758</v>
      </c>
      <c r="Z474" s="113">
        <v>2283</v>
      </c>
      <c r="AA474" s="126">
        <v>43630</v>
      </c>
    </row>
    <row r="475" spans="2:27" x14ac:dyDescent="0.3">
      <c r="B475" s="109" t="s">
        <v>2057</v>
      </c>
      <c r="C475" s="105" t="s">
        <v>371</v>
      </c>
      <c r="D475" s="109" t="s">
        <v>244</v>
      </c>
      <c r="F475" s="109" t="s">
        <v>2247</v>
      </c>
      <c r="G475" s="109" t="s">
        <v>2428</v>
      </c>
      <c r="H475" s="109" t="s">
        <v>2598</v>
      </c>
      <c r="Y475" s="109" t="s">
        <v>2759</v>
      </c>
      <c r="Z475" s="113">
        <v>1475</v>
      </c>
      <c r="AA475" s="126">
        <v>43633</v>
      </c>
    </row>
    <row r="476" spans="2:27" x14ac:dyDescent="0.3">
      <c r="B476" s="99" t="s">
        <v>2057</v>
      </c>
      <c r="C476" s="105" t="s">
        <v>371</v>
      </c>
      <c r="D476" s="99" t="s">
        <v>244</v>
      </c>
      <c r="F476" s="109" t="s">
        <v>2248</v>
      </c>
      <c r="G476" s="109" t="s">
        <v>2429</v>
      </c>
      <c r="H476" s="109" t="s">
        <v>2599</v>
      </c>
      <c r="Y476" s="109" t="s">
        <v>2760</v>
      </c>
      <c r="Z476" s="113">
        <v>5423</v>
      </c>
      <c r="AA476" s="126">
        <v>43633</v>
      </c>
    </row>
    <row r="477" spans="2:27" x14ac:dyDescent="0.3">
      <c r="B477" s="99" t="s">
        <v>2058</v>
      </c>
      <c r="C477" s="105" t="s">
        <v>219</v>
      </c>
      <c r="D477" s="99" t="s">
        <v>244</v>
      </c>
      <c r="F477" s="109" t="s">
        <v>2249</v>
      </c>
      <c r="G477" s="109" t="s">
        <v>2430</v>
      </c>
      <c r="H477" s="109" t="s">
        <v>2600</v>
      </c>
      <c r="Y477" s="109" t="s">
        <v>2761</v>
      </c>
      <c r="Z477" s="113">
        <v>982</v>
      </c>
      <c r="AA477" s="126">
        <v>43634</v>
      </c>
    </row>
    <row r="478" spans="2:27" x14ac:dyDescent="0.3">
      <c r="B478" s="99" t="s">
        <v>2059</v>
      </c>
      <c r="C478" s="105" t="s">
        <v>219</v>
      </c>
      <c r="D478" s="99" t="s">
        <v>472</v>
      </c>
      <c r="F478" s="109" t="s">
        <v>2250</v>
      </c>
      <c r="G478" s="109" t="s">
        <v>2431</v>
      </c>
      <c r="H478" s="109" t="s">
        <v>2601</v>
      </c>
      <c r="Y478" s="109" t="s">
        <v>2762</v>
      </c>
      <c r="Z478" s="113">
        <v>1223</v>
      </c>
      <c r="AA478" s="126">
        <v>43636</v>
      </c>
    </row>
    <row r="479" spans="2:27" x14ac:dyDescent="0.3">
      <c r="B479" s="99" t="s">
        <v>1045</v>
      </c>
      <c r="C479" s="105" t="s">
        <v>250</v>
      </c>
      <c r="D479" s="99" t="s">
        <v>2144</v>
      </c>
      <c r="F479" s="109" t="s">
        <v>2251</v>
      </c>
      <c r="G479" s="109" t="s">
        <v>2432</v>
      </c>
      <c r="H479" s="109" t="s">
        <v>2602</v>
      </c>
      <c r="Y479" s="109" t="s">
        <v>2763</v>
      </c>
      <c r="Z479" s="113">
        <v>14167</v>
      </c>
      <c r="AA479" s="126">
        <v>43641</v>
      </c>
    </row>
    <row r="480" spans="2:27" x14ac:dyDescent="0.3">
      <c r="B480" s="99" t="s">
        <v>2060</v>
      </c>
      <c r="C480" s="105" t="s">
        <v>256</v>
      </c>
      <c r="D480" s="99" t="s">
        <v>244</v>
      </c>
      <c r="F480" s="109" t="s">
        <v>2252</v>
      </c>
      <c r="G480" s="109" t="s">
        <v>2433</v>
      </c>
      <c r="H480" s="109" t="s">
        <v>2603</v>
      </c>
      <c r="Y480" s="109" t="s">
        <v>2764</v>
      </c>
      <c r="Z480" s="113">
        <v>1862</v>
      </c>
      <c r="AA480" s="126">
        <v>43642</v>
      </c>
    </row>
    <row r="481" spans="2:27" x14ac:dyDescent="0.3">
      <c r="B481" s="121" t="s">
        <v>2061</v>
      </c>
      <c r="C481" s="105" t="s">
        <v>145</v>
      </c>
      <c r="D481" s="99" t="s">
        <v>244</v>
      </c>
      <c r="F481" s="109" t="s">
        <v>2253</v>
      </c>
      <c r="G481" s="109" t="s">
        <v>2434</v>
      </c>
      <c r="H481" s="109" t="s">
        <v>2604</v>
      </c>
      <c r="Y481" s="109" t="s">
        <v>2765</v>
      </c>
      <c r="Z481" s="113">
        <v>1952</v>
      </c>
      <c r="AA481" s="126">
        <v>43643</v>
      </c>
    </row>
    <row r="482" spans="2:27" x14ac:dyDescent="0.3">
      <c r="B482" s="99" t="s">
        <v>2062</v>
      </c>
      <c r="C482" s="105" t="s">
        <v>114</v>
      </c>
      <c r="D482" s="99" t="s">
        <v>244</v>
      </c>
      <c r="F482" s="109" t="s">
        <v>2254</v>
      </c>
      <c r="G482" s="109" t="s">
        <v>2435</v>
      </c>
      <c r="H482" s="109" t="s">
        <v>2605</v>
      </c>
      <c r="Y482" s="109" t="s">
        <v>2766</v>
      </c>
      <c r="Z482" s="113">
        <v>2511</v>
      </c>
      <c r="AA482" s="126">
        <v>43643</v>
      </c>
    </row>
    <row r="483" spans="2:27" x14ac:dyDescent="0.3">
      <c r="B483" s="99" t="s">
        <v>2063</v>
      </c>
      <c r="C483" s="105" t="s">
        <v>114</v>
      </c>
      <c r="D483" s="99" t="s">
        <v>472</v>
      </c>
      <c r="F483" s="109" t="s">
        <v>2255</v>
      </c>
      <c r="G483" s="109" t="s">
        <v>2436</v>
      </c>
      <c r="H483" s="109" t="s">
        <v>40</v>
      </c>
      <c r="Y483" s="109" t="s">
        <v>2767</v>
      </c>
      <c r="Z483" s="113">
        <v>2383</v>
      </c>
      <c r="AA483" s="126">
        <v>43643</v>
      </c>
    </row>
    <row r="484" spans="2:27" x14ac:dyDescent="0.3">
      <c r="B484" s="99" t="s">
        <v>2064</v>
      </c>
      <c r="C484" s="105" t="s">
        <v>907</v>
      </c>
      <c r="D484" s="99" t="s">
        <v>244</v>
      </c>
      <c r="F484" s="109" t="s">
        <v>2256</v>
      </c>
      <c r="G484" s="109" t="s">
        <v>2437</v>
      </c>
      <c r="H484" s="109" t="s">
        <v>2606</v>
      </c>
      <c r="Y484" s="109" t="s">
        <v>2768</v>
      </c>
      <c r="Z484" s="113">
        <v>2620</v>
      </c>
      <c r="AA484" s="126">
        <v>43643</v>
      </c>
    </row>
    <row r="485" spans="2:27" x14ac:dyDescent="0.3">
      <c r="B485" s="99" t="s">
        <v>2065</v>
      </c>
      <c r="C485" s="105" t="s">
        <v>495</v>
      </c>
      <c r="D485" s="99" t="s">
        <v>244</v>
      </c>
      <c r="F485" s="109" t="s">
        <v>2257</v>
      </c>
      <c r="G485" s="109" t="s">
        <v>2438</v>
      </c>
      <c r="H485" s="109" t="s">
        <v>2356</v>
      </c>
      <c r="Y485" s="109" t="s">
        <v>2769</v>
      </c>
      <c r="Z485" s="113">
        <v>8613</v>
      </c>
      <c r="AA485" s="126">
        <v>43644</v>
      </c>
    </row>
    <row r="486" spans="2:27" x14ac:dyDescent="0.3">
      <c r="B486" s="99" t="s">
        <v>2066</v>
      </c>
      <c r="C486" s="105" t="s">
        <v>2132</v>
      </c>
      <c r="D486" s="99" t="s">
        <v>244</v>
      </c>
      <c r="F486" s="109" t="s">
        <v>2258</v>
      </c>
      <c r="G486" s="109" t="s">
        <v>2439</v>
      </c>
      <c r="H486" s="125" t="s">
        <v>2607</v>
      </c>
      <c r="Y486" s="109" t="s">
        <v>2770</v>
      </c>
      <c r="Z486" s="113">
        <v>4342</v>
      </c>
      <c r="AA486" s="126">
        <v>43645</v>
      </c>
    </row>
    <row r="487" spans="2:27" x14ac:dyDescent="0.3">
      <c r="B487" s="99" t="s">
        <v>2067</v>
      </c>
      <c r="C487" s="105" t="s">
        <v>495</v>
      </c>
      <c r="D487" s="99" t="s">
        <v>244</v>
      </c>
      <c r="F487" s="109" t="s">
        <v>2259</v>
      </c>
      <c r="G487" s="109" t="s">
        <v>2440</v>
      </c>
      <c r="H487" s="109" t="s">
        <v>2608</v>
      </c>
      <c r="Y487" s="109" t="s">
        <v>2771</v>
      </c>
      <c r="Z487" s="113">
        <v>8967</v>
      </c>
      <c r="AA487" s="126">
        <v>43649</v>
      </c>
    </row>
    <row r="488" spans="2:27" x14ac:dyDescent="0.3">
      <c r="B488" s="99" t="s">
        <v>1179</v>
      </c>
      <c r="C488" s="105" t="s">
        <v>184</v>
      </c>
      <c r="D488" s="99" t="s">
        <v>472</v>
      </c>
      <c r="F488" s="109" t="s">
        <v>2260</v>
      </c>
      <c r="G488" s="109" t="s">
        <v>2441</v>
      </c>
      <c r="H488" s="109" t="s">
        <v>40</v>
      </c>
      <c r="Y488" s="109" t="s">
        <v>2772</v>
      </c>
      <c r="Z488" s="113">
        <v>3704</v>
      </c>
      <c r="AA488" s="126">
        <v>43649</v>
      </c>
    </row>
    <row r="489" spans="2:27" x14ac:dyDescent="0.3">
      <c r="B489" s="99" t="s">
        <v>2068</v>
      </c>
      <c r="C489" s="105" t="s">
        <v>89</v>
      </c>
      <c r="D489" s="99" t="s">
        <v>244</v>
      </c>
      <c r="F489" s="109" t="s">
        <v>2261</v>
      </c>
      <c r="G489" s="109" t="s">
        <v>2442</v>
      </c>
      <c r="H489" s="109" t="s">
        <v>2609</v>
      </c>
      <c r="Y489" s="109" t="s">
        <v>2773</v>
      </c>
      <c r="Z489" s="113">
        <v>6785</v>
      </c>
      <c r="AA489" s="126">
        <v>43650</v>
      </c>
    </row>
    <row r="490" spans="2:27" x14ac:dyDescent="0.3">
      <c r="B490" s="99" t="s">
        <v>2069</v>
      </c>
      <c r="C490" s="105" t="s">
        <v>63</v>
      </c>
      <c r="D490" s="99" t="s">
        <v>244</v>
      </c>
      <c r="F490" s="109" t="s">
        <v>2262</v>
      </c>
      <c r="G490" s="109" t="s">
        <v>2443</v>
      </c>
      <c r="H490" s="109" t="s">
        <v>2610</v>
      </c>
      <c r="Y490" s="109" t="s">
        <v>2774</v>
      </c>
      <c r="Z490" s="113">
        <v>6248</v>
      </c>
      <c r="AA490" s="126">
        <v>43650</v>
      </c>
    </row>
    <row r="491" spans="2:27" x14ac:dyDescent="0.3">
      <c r="B491" s="99" t="s">
        <v>2070</v>
      </c>
      <c r="C491" s="105" t="s">
        <v>1063</v>
      </c>
      <c r="D491" s="99" t="s">
        <v>244</v>
      </c>
      <c r="F491" s="109" t="s">
        <v>2263</v>
      </c>
      <c r="G491" s="109" t="s">
        <v>2444</v>
      </c>
      <c r="H491" s="109" t="s">
        <v>2611</v>
      </c>
      <c r="Y491" s="109" t="s">
        <v>2775</v>
      </c>
      <c r="Z491" s="113">
        <v>686</v>
      </c>
      <c r="AA491" s="126">
        <v>43684</v>
      </c>
    </row>
    <row r="492" spans="2:27" x14ac:dyDescent="0.3">
      <c r="B492" s="99" t="s">
        <v>2071</v>
      </c>
      <c r="C492" s="105" t="s">
        <v>478</v>
      </c>
      <c r="D492" s="99" t="s">
        <v>244</v>
      </c>
      <c r="F492" s="109" t="s">
        <v>2264</v>
      </c>
      <c r="G492" s="109" t="s">
        <v>2445</v>
      </c>
      <c r="H492" s="109" t="s">
        <v>2612</v>
      </c>
      <c r="Y492" s="109" t="s">
        <v>2776</v>
      </c>
      <c r="Z492" s="113">
        <v>1937</v>
      </c>
      <c r="AA492" s="126">
        <v>43655</v>
      </c>
    </row>
    <row r="493" spans="2:27" x14ac:dyDescent="0.3">
      <c r="B493" s="99" t="s">
        <v>1983</v>
      </c>
      <c r="C493" s="105" t="s">
        <v>350</v>
      </c>
      <c r="D493" s="123" t="s">
        <v>244</v>
      </c>
      <c r="F493" s="109" t="s">
        <v>2265</v>
      </c>
      <c r="G493" s="109" t="s">
        <v>2446</v>
      </c>
      <c r="H493" s="109" t="s">
        <v>2613</v>
      </c>
      <c r="Y493" s="109" t="s">
        <v>2777</v>
      </c>
      <c r="Z493" s="113">
        <v>1632</v>
      </c>
      <c r="AA493" s="126">
        <v>43655</v>
      </c>
    </row>
    <row r="494" spans="2:27" x14ac:dyDescent="0.3">
      <c r="B494" s="99" t="s">
        <v>2072</v>
      </c>
      <c r="C494" s="105" t="s">
        <v>352</v>
      </c>
      <c r="D494" s="99" t="s">
        <v>244</v>
      </c>
      <c r="F494" s="109" t="s">
        <v>2266</v>
      </c>
      <c r="G494" s="109" t="s">
        <v>2447</v>
      </c>
      <c r="H494" s="109" t="s">
        <v>2614</v>
      </c>
      <c r="Y494" s="109" t="s">
        <v>2778</v>
      </c>
      <c r="Z494" s="113">
        <v>7700</v>
      </c>
      <c r="AA494" s="126">
        <v>43661</v>
      </c>
    </row>
    <row r="495" spans="2:27" x14ac:dyDescent="0.3">
      <c r="B495" s="99" t="s">
        <v>2073</v>
      </c>
      <c r="C495" s="105" t="s">
        <v>114</v>
      </c>
      <c r="D495" s="99" t="s">
        <v>472</v>
      </c>
      <c r="F495" s="109" t="s">
        <v>2267</v>
      </c>
      <c r="G495" s="109" t="s">
        <v>2448</v>
      </c>
      <c r="H495" s="109" t="s">
        <v>40</v>
      </c>
      <c r="Y495" s="109" t="s">
        <v>2779</v>
      </c>
      <c r="Z495" s="113">
        <v>2052</v>
      </c>
      <c r="AA495" s="126">
        <v>43663</v>
      </c>
    </row>
    <row r="496" spans="2:27" x14ac:dyDescent="0.3">
      <c r="B496" s="99" t="s">
        <v>2074</v>
      </c>
      <c r="C496" s="105" t="s">
        <v>907</v>
      </c>
      <c r="D496" s="99" t="s">
        <v>472</v>
      </c>
      <c r="F496" s="109" t="s">
        <v>2268</v>
      </c>
      <c r="G496" s="109" t="s">
        <v>2449</v>
      </c>
      <c r="H496" s="109" t="s">
        <v>2357</v>
      </c>
      <c r="Y496" s="109" t="s">
        <v>2780</v>
      </c>
      <c r="Z496" s="113">
        <v>939</v>
      </c>
      <c r="AA496" s="126">
        <v>43663</v>
      </c>
    </row>
    <row r="497" spans="2:27" ht="27.6" x14ac:dyDescent="0.3">
      <c r="B497" s="102" t="s">
        <v>1051</v>
      </c>
      <c r="C497" s="106" t="s">
        <v>250</v>
      </c>
      <c r="D497" s="102" t="s">
        <v>2145</v>
      </c>
      <c r="F497" s="110" t="s">
        <v>2269</v>
      </c>
      <c r="G497" s="110" t="s">
        <v>2450</v>
      </c>
      <c r="H497" s="110" t="s">
        <v>2615</v>
      </c>
      <c r="Y497" s="110" t="s">
        <v>2781</v>
      </c>
      <c r="Z497" s="114">
        <v>18890</v>
      </c>
      <c r="AA497" s="128">
        <v>43668</v>
      </c>
    </row>
    <row r="498" spans="2:27" ht="27.6" x14ac:dyDescent="0.3">
      <c r="B498" s="99" t="s">
        <v>2075</v>
      </c>
      <c r="C498" s="105" t="s">
        <v>479</v>
      </c>
      <c r="D498" s="99" t="s">
        <v>244</v>
      </c>
      <c r="F498" s="109" t="s">
        <v>2270</v>
      </c>
      <c r="G498" s="109" t="s">
        <v>2451</v>
      </c>
      <c r="H498" s="109" t="s">
        <v>2616</v>
      </c>
      <c r="Y498" s="109" t="s">
        <v>2782</v>
      </c>
      <c r="Z498" s="113">
        <v>7780</v>
      </c>
      <c r="AA498" s="126">
        <v>43673</v>
      </c>
    </row>
    <row r="499" spans="2:27" x14ac:dyDescent="0.3">
      <c r="B499" s="99" t="s">
        <v>2076</v>
      </c>
      <c r="C499" s="105" t="s">
        <v>173</v>
      </c>
      <c r="D499" s="99" t="s">
        <v>244</v>
      </c>
      <c r="F499" s="109" t="s">
        <v>2271</v>
      </c>
      <c r="G499" s="109" t="s">
        <v>2452</v>
      </c>
      <c r="H499" s="109" t="s">
        <v>2617</v>
      </c>
      <c r="Y499" s="109" t="s">
        <v>2783</v>
      </c>
      <c r="Z499" s="113">
        <v>703</v>
      </c>
      <c r="AA499" s="126">
        <v>43677</v>
      </c>
    </row>
    <row r="500" spans="2:27" x14ac:dyDescent="0.3">
      <c r="B500" s="99" t="s">
        <v>2077</v>
      </c>
      <c r="C500" s="105" t="s">
        <v>410</v>
      </c>
      <c r="D500" s="99" t="s">
        <v>244</v>
      </c>
      <c r="F500" s="109" t="s">
        <v>2272</v>
      </c>
      <c r="G500" s="109" t="s">
        <v>2453</v>
      </c>
      <c r="H500" s="109" t="s">
        <v>2618</v>
      </c>
      <c r="Y500" s="109" t="s">
        <v>2784</v>
      </c>
      <c r="Z500" s="113">
        <v>13996</v>
      </c>
      <c r="AA500" s="126">
        <v>43678</v>
      </c>
    </row>
    <row r="501" spans="2:27" x14ac:dyDescent="0.3">
      <c r="B501" s="99" t="s">
        <v>2078</v>
      </c>
      <c r="C501" s="105" t="s">
        <v>410</v>
      </c>
      <c r="D501" s="99" t="s">
        <v>244</v>
      </c>
      <c r="F501" s="109" t="s">
        <v>2273</v>
      </c>
      <c r="G501" s="109" t="s">
        <v>2454</v>
      </c>
      <c r="H501" s="109" t="s">
        <v>2619</v>
      </c>
      <c r="Y501" s="109" t="s">
        <v>2785</v>
      </c>
      <c r="Z501" s="113">
        <v>4353</v>
      </c>
      <c r="AA501" s="126">
        <v>43683</v>
      </c>
    </row>
    <row r="502" spans="2:27" x14ac:dyDescent="0.3">
      <c r="B502" s="99" t="s">
        <v>2079</v>
      </c>
      <c r="C502" s="105" t="s">
        <v>145</v>
      </c>
      <c r="D502" s="99" t="s">
        <v>472</v>
      </c>
      <c r="F502" s="109" t="s">
        <v>2274</v>
      </c>
      <c r="G502" s="109" t="s">
        <v>2455</v>
      </c>
      <c r="H502" s="109" t="s">
        <v>2620</v>
      </c>
      <c r="Y502" s="109" t="s">
        <v>2786</v>
      </c>
      <c r="Z502" s="113">
        <v>17206</v>
      </c>
      <c r="AA502" s="126">
        <v>43683</v>
      </c>
    </row>
    <row r="503" spans="2:27" x14ac:dyDescent="0.3">
      <c r="B503" s="99" t="s">
        <v>2080</v>
      </c>
      <c r="C503" s="105" t="s">
        <v>530</v>
      </c>
      <c r="D503" s="99" t="s">
        <v>244</v>
      </c>
      <c r="F503" s="109" t="s">
        <v>2275</v>
      </c>
      <c r="G503" s="109" t="s">
        <v>2456</v>
      </c>
      <c r="H503" s="109" t="s">
        <v>2621</v>
      </c>
      <c r="Y503" s="109" t="s">
        <v>2787</v>
      </c>
      <c r="Z503" s="113">
        <v>2636</v>
      </c>
      <c r="AA503" s="126">
        <v>43690</v>
      </c>
    </row>
    <row r="504" spans="2:27" x14ac:dyDescent="0.3">
      <c r="B504" s="99" t="s">
        <v>1982</v>
      </c>
      <c r="C504" s="105" t="s">
        <v>439</v>
      </c>
      <c r="D504" s="99" t="s">
        <v>244</v>
      </c>
      <c r="F504" s="109" t="s">
        <v>2276</v>
      </c>
      <c r="G504" s="109" t="s">
        <v>2457</v>
      </c>
      <c r="H504" s="109" t="s">
        <v>2622</v>
      </c>
      <c r="Y504" s="109" t="s">
        <v>2788</v>
      </c>
      <c r="Z504" s="113">
        <v>1729</v>
      </c>
      <c r="AA504" s="126">
        <v>43689</v>
      </c>
    </row>
    <row r="505" spans="2:27" ht="27.6" x14ac:dyDescent="0.3">
      <c r="B505" s="99" t="s">
        <v>1200</v>
      </c>
      <c r="C505" s="105" t="s">
        <v>259</v>
      </c>
      <c r="D505" s="99" t="s">
        <v>472</v>
      </c>
      <c r="F505" s="109" t="s">
        <v>2277</v>
      </c>
      <c r="G505" s="109" t="s">
        <v>2458</v>
      </c>
      <c r="H505" s="109" t="s">
        <v>2623</v>
      </c>
      <c r="Y505" s="109" t="s">
        <v>2789</v>
      </c>
      <c r="Z505" s="113">
        <v>650</v>
      </c>
      <c r="AA505" s="126">
        <v>43690</v>
      </c>
    </row>
    <row r="506" spans="2:27" x14ac:dyDescent="0.3">
      <c r="B506" s="99" t="s">
        <v>2081</v>
      </c>
      <c r="C506" s="105" t="s">
        <v>63</v>
      </c>
      <c r="D506" s="99" t="s">
        <v>244</v>
      </c>
      <c r="F506" s="109" t="s">
        <v>2278</v>
      </c>
      <c r="G506" s="109" t="s">
        <v>2459</v>
      </c>
      <c r="H506" s="109" t="s">
        <v>2358</v>
      </c>
      <c r="Y506" s="109" t="s">
        <v>2790</v>
      </c>
      <c r="Z506" s="113">
        <v>1056</v>
      </c>
      <c r="AA506" s="126">
        <v>43690</v>
      </c>
    </row>
    <row r="507" spans="2:27" ht="27.6" x14ac:dyDescent="0.3">
      <c r="B507" s="99" t="s">
        <v>1200</v>
      </c>
      <c r="C507" s="105" t="s">
        <v>259</v>
      </c>
      <c r="D507" s="99" t="s">
        <v>244</v>
      </c>
      <c r="F507" s="109" t="s">
        <v>2279</v>
      </c>
      <c r="G507" s="109" t="s">
        <v>2460</v>
      </c>
      <c r="H507" s="109" t="s">
        <v>2624</v>
      </c>
      <c r="Y507" s="109" t="s">
        <v>2791</v>
      </c>
      <c r="Z507" s="113">
        <v>4536</v>
      </c>
      <c r="AA507" s="126">
        <v>43697</v>
      </c>
    </row>
    <row r="508" spans="2:27" ht="27.6" x14ac:dyDescent="0.3">
      <c r="B508" s="99" t="s">
        <v>1990</v>
      </c>
      <c r="C508" s="105" t="s">
        <v>63</v>
      </c>
      <c r="D508" s="99" t="s">
        <v>2146</v>
      </c>
      <c r="F508" s="109" t="s">
        <v>2280</v>
      </c>
      <c r="G508" s="109" t="s">
        <v>2461</v>
      </c>
      <c r="H508" s="109" t="s">
        <v>2625</v>
      </c>
      <c r="Y508" s="109" t="s">
        <v>2792</v>
      </c>
      <c r="Z508" s="113">
        <v>5569</v>
      </c>
      <c r="AA508" s="126">
        <v>43712</v>
      </c>
    </row>
    <row r="509" spans="2:27" x14ac:dyDescent="0.3">
      <c r="B509" s="99" t="s">
        <v>2082</v>
      </c>
      <c r="C509" s="105" t="s">
        <v>219</v>
      </c>
      <c r="D509" s="99" t="s">
        <v>244</v>
      </c>
      <c r="F509" s="109" t="s">
        <v>2281</v>
      </c>
      <c r="G509" s="109" t="s">
        <v>2462</v>
      </c>
      <c r="H509" s="109" t="s">
        <v>2626</v>
      </c>
      <c r="Y509" s="109" t="s">
        <v>2793</v>
      </c>
      <c r="Z509" s="113">
        <v>1534</v>
      </c>
      <c r="AA509" s="126">
        <v>43712</v>
      </c>
    </row>
    <row r="510" spans="2:27" x14ac:dyDescent="0.3">
      <c r="B510" s="99" t="s">
        <v>2083</v>
      </c>
      <c r="C510" s="105" t="s">
        <v>145</v>
      </c>
      <c r="D510" s="99" t="s">
        <v>244</v>
      </c>
      <c r="F510" s="109" t="s">
        <v>2282</v>
      </c>
      <c r="G510" s="109" t="s">
        <v>2463</v>
      </c>
      <c r="H510" s="109" t="s">
        <v>2627</v>
      </c>
      <c r="Y510" s="109" t="s">
        <v>2794</v>
      </c>
      <c r="Z510" s="113">
        <v>1348</v>
      </c>
      <c r="AA510" s="126">
        <v>43717</v>
      </c>
    </row>
    <row r="511" spans="2:27" x14ac:dyDescent="0.3">
      <c r="B511" s="99" t="s">
        <v>2067</v>
      </c>
      <c r="C511" s="105" t="s">
        <v>495</v>
      </c>
      <c r="D511" s="99" t="s">
        <v>244</v>
      </c>
      <c r="F511" s="109" t="s">
        <v>2283</v>
      </c>
      <c r="G511" s="109" t="s">
        <v>2464</v>
      </c>
      <c r="H511" s="109" t="s">
        <v>2628</v>
      </c>
      <c r="Y511" s="109" t="s">
        <v>2795</v>
      </c>
      <c r="Z511" s="113">
        <v>9059</v>
      </c>
      <c r="AA511" s="126">
        <v>43718</v>
      </c>
    </row>
    <row r="512" spans="2:27" ht="27.6" x14ac:dyDescent="0.3">
      <c r="B512" s="99" t="s">
        <v>2084</v>
      </c>
      <c r="C512" s="105" t="s">
        <v>495</v>
      </c>
      <c r="D512" s="99" t="s">
        <v>2147</v>
      </c>
      <c r="F512" s="109" t="s">
        <v>2284</v>
      </c>
      <c r="G512" s="109" t="s">
        <v>2465</v>
      </c>
      <c r="H512" s="109" t="s">
        <v>2629</v>
      </c>
      <c r="Y512" s="109" t="s">
        <v>2796</v>
      </c>
      <c r="Z512" s="113">
        <v>252115</v>
      </c>
      <c r="AA512" s="126">
        <v>43712</v>
      </c>
    </row>
    <row r="513" spans="2:27" ht="27.6" x14ac:dyDescent="0.3">
      <c r="B513" s="99" t="s">
        <v>2084</v>
      </c>
      <c r="C513" s="105" t="s">
        <v>495</v>
      </c>
      <c r="D513" s="99" t="s">
        <v>2148</v>
      </c>
      <c r="F513" s="109" t="s">
        <v>2285</v>
      </c>
      <c r="G513" s="109" t="s">
        <v>2466</v>
      </c>
      <c r="H513" s="109" t="s">
        <v>2630</v>
      </c>
      <c r="Y513" s="109" t="s">
        <v>2796</v>
      </c>
      <c r="Z513" s="113">
        <v>252115</v>
      </c>
      <c r="AA513" s="126">
        <v>43712</v>
      </c>
    </row>
    <row r="514" spans="2:27" x14ac:dyDescent="0.3">
      <c r="B514" s="99" t="s">
        <v>2085</v>
      </c>
      <c r="C514" s="105" t="s">
        <v>410</v>
      </c>
      <c r="D514" s="99" t="s">
        <v>244</v>
      </c>
      <c r="F514" s="109" t="s">
        <v>2286</v>
      </c>
      <c r="G514" s="109" t="s">
        <v>2467</v>
      </c>
      <c r="H514" s="109" t="s">
        <v>2631</v>
      </c>
      <c r="Y514" s="109" t="s">
        <v>2797</v>
      </c>
      <c r="Z514" s="113">
        <v>6034</v>
      </c>
      <c r="AA514" s="126">
        <v>43719</v>
      </c>
    </row>
    <row r="515" spans="2:27" x14ac:dyDescent="0.3">
      <c r="B515" s="99" t="s">
        <v>2086</v>
      </c>
      <c r="C515" s="105" t="s">
        <v>114</v>
      </c>
      <c r="D515" s="99" t="s">
        <v>244</v>
      </c>
      <c r="F515" s="109" t="s">
        <v>2287</v>
      </c>
      <c r="G515" s="109" t="s">
        <v>2468</v>
      </c>
      <c r="H515" s="109" t="s">
        <v>2632</v>
      </c>
      <c r="Y515" s="109" t="s">
        <v>2798</v>
      </c>
      <c r="Z515" s="113">
        <v>719</v>
      </c>
      <c r="AA515" s="126">
        <v>43720</v>
      </c>
    </row>
    <row r="516" spans="2:27" x14ac:dyDescent="0.3">
      <c r="B516" s="99" t="s">
        <v>1988</v>
      </c>
      <c r="C516" s="105" t="s">
        <v>256</v>
      </c>
      <c r="D516" s="99" t="s">
        <v>244</v>
      </c>
      <c r="F516" s="109" t="s">
        <v>2288</v>
      </c>
      <c r="G516" s="109" t="s">
        <v>2469</v>
      </c>
      <c r="H516" s="109" t="s">
        <v>2633</v>
      </c>
      <c r="Y516" s="109" t="s">
        <v>2799</v>
      </c>
      <c r="Z516" s="113">
        <v>935</v>
      </c>
      <c r="AA516" s="126">
        <v>43720</v>
      </c>
    </row>
    <row r="517" spans="2:27" x14ac:dyDescent="0.3">
      <c r="B517" s="99" t="s">
        <v>2087</v>
      </c>
      <c r="C517" s="105" t="s">
        <v>259</v>
      </c>
      <c r="D517" s="99" t="s">
        <v>244</v>
      </c>
      <c r="F517" s="109" t="s">
        <v>2289</v>
      </c>
      <c r="G517" s="109" t="s">
        <v>2470</v>
      </c>
      <c r="H517" s="109" t="s">
        <v>2634</v>
      </c>
      <c r="Y517" s="109" t="s">
        <v>2800</v>
      </c>
      <c r="Z517" s="113">
        <v>2271</v>
      </c>
      <c r="AA517" s="126">
        <v>43720</v>
      </c>
    </row>
    <row r="518" spans="2:27" x14ac:dyDescent="0.3">
      <c r="B518" s="99" t="s">
        <v>1012</v>
      </c>
      <c r="C518" s="105" t="s">
        <v>2133</v>
      </c>
      <c r="D518" s="99" t="s">
        <v>2149</v>
      </c>
      <c r="F518" s="109" t="s">
        <v>2290</v>
      </c>
      <c r="G518" s="109" t="s">
        <v>2471</v>
      </c>
      <c r="H518" s="109" t="s">
        <v>40</v>
      </c>
      <c r="Y518" s="109" t="s">
        <v>2801</v>
      </c>
      <c r="Z518" s="113">
        <v>7877</v>
      </c>
      <c r="AA518" s="126">
        <v>43724</v>
      </c>
    </row>
    <row r="519" spans="2:27" x14ac:dyDescent="0.3">
      <c r="B519" s="99" t="s">
        <v>2088</v>
      </c>
      <c r="C519" s="105" t="s">
        <v>114</v>
      </c>
      <c r="D519" s="99" t="s">
        <v>472</v>
      </c>
      <c r="F519" s="109" t="s">
        <v>2291</v>
      </c>
      <c r="G519" s="109" t="s">
        <v>2472</v>
      </c>
      <c r="H519" s="109" t="s">
        <v>40</v>
      </c>
      <c r="Y519" s="109" t="s">
        <v>2802</v>
      </c>
      <c r="Z519" s="113">
        <v>853</v>
      </c>
      <c r="AA519" s="126">
        <v>43724</v>
      </c>
    </row>
    <row r="520" spans="2:27" x14ac:dyDescent="0.3">
      <c r="B520" s="99" t="s">
        <v>2089</v>
      </c>
      <c r="C520" s="105" t="s">
        <v>410</v>
      </c>
      <c r="D520" s="99" t="s">
        <v>244</v>
      </c>
      <c r="F520" s="109" t="s">
        <v>2292</v>
      </c>
      <c r="G520" s="109" t="s">
        <v>2473</v>
      </c>
      <c r="H520" s="109" t="s">
        <v>2635</v>
      </c>
      <c r="Y520" s="109" t="s">
        <v>2803</v>
      </c>
      <c r="Z520" s="113">
        <v>18408</v>
      </c>
      <c r="AA520" s="126">
        <v>43725</v>
      </c>
    </row>
    <row r="521" spans="2:27" ht="27.6" x14ac:dyDescent="0.3">
      <c r="B521" s="99" t="s">
        <v>2090</v>
      </c>
      <c r="C521" s="105" t="s">
        <v>145</v>
      </c>
      <c r="D521" s="99" t="s">
        <v>2150</v>
      </c>
      <c r="F521" s="109" t="s">
        <v>2293</v>
      </c>
      <c r="G521" s="109" t="s">
        <v>2474</v>
      </c>
      <c r="H521" s="109" t="s">
        <v>2636</v>
      </c>
      <c r="Y521" s="109" t="s">
        <v>2804</v>
      </c>
      <c r="Z521" s="113">
        <v>17702</v>
      </c>
      <c r="AA521" s="126">
        <v>43727</v>
      </c>
    </row>
    <row r="522" spans="2:27" ht="27.6" x14ac:dyDescent="0.3">
      <c r="B522" s="99" t="s">
        <v>2091</v>
      </c>
      <c r="C522" s="105" t="s">
        <v>250</v>
      </c>
      <c r="D522" s="99" t="s">
        <v>2150</v>
      </c>
      <c r="F522" s="109" t="s">
        <v>2294</v>
      </c>
      <c r="G522" s="109" t="s">
        <v>2475</v>
      </c>
      <c r="H522" s="109" t="s">
        <v>2637</v>
      </c>
      <c r="Y522" s="109" t="s">
        <v>2805</v>
      </c>
      <c r="Z522" s="113">
        <v>66811</v>
      </c>
      <c r="AA522" s="126">
        <v>43728</v>
      </c>
    </row>
    <row r="523" spans="2:27" ht="27.6" x14ac:dyDescent="0.3">
      <c r="B523" s="99" t="s">
        <v>967</v>
      </c>
      <c r="C523" s="105" t="s">
        <v>495</v>
      </c>
      <c r="D523" s="99" t="s">
        <v>2150</v>
      </c>
      <c r="F523" s="109" t="s">
        <v>2295</v>
      </c>
      <c r="G523" s="109" t="s">
        <v>2476</v>
      </c>
      <c r="H523" s="109" t="s">
        <v>2638</v>
      </c>
      <c r="Y523" s="109" t="s">
        <v>2806</v>
      </c>
      <c r="Z523" s="113">
        <v>6565</v>
      </c>
      <c r="AA523" s="126">
        <v>43728</v>
      </c>
    </row>
    <row r="524" spans="2:27" x14ac:dyDescent="0.3">
      <c r="B524" s="99" t="s">
        <v>2092</v>
      </c>
      <c r="C524" s="105" t="s">
        <v>352</v>
      </c>
      <c r="D524" s="99" t="s">
        <v>244</v>
      </c>
      <c r="F524" s="109" t="s">
        <v>2296</v>
      </c>
      <c r="G524" s="109" t="s">
        <v>2477</v>
      </c>
      <c r="H524" s="109" t="s">
        <v>2639</v>
      </c>
      <c r="Y524" s="109" t="s">
        <v>2807</v>
      </c>
      <c r="Z524" s="113">
        <v>3717</v>
      </c>
      <c r="AA524" s="126">
        <v>43724</v>
      </c>
    </row>
    <row r="525" spans="2:27" x14ac:dyDescent="0.3">
      <c r="B525" s="99" t="s">
        <v>2093</v>
      </c>
      <c r="C525" s="105" t="s">
        <v>410</v>
      </c>
      <c r="D525" s="99" t="s">
        <v>244</v>
      </c>
      <c r="F525" s="109" t="s">
        <v>2297</v>
      </c>
      <c r="G525" s="109" t="s">
        <v>2478</v>
      </c>
      <c r="H525" s="109" t="s">
        <v>2640</v>
      </c>
      <c r="Y525" s="109" t="s">
        <v>2808</v>
      </c>
      <c r="Z525" s="113">
        <v>56632</v>
      </c>
      <c r="AA525" s="126">
        <v>43734</v>
      </c>
    </row>
    <row r="526" spans="2:27" x14ac:dyDescent="0.3">
      <c r="B526" s="99" t="s">
        <v>2094</v>
      </c>
      <c r="C526" s="105" t="s">
        <v>250</v>
      </c>
      <c r="D526" s="99" t="s">
        <v>244</v>
      </c>
      <c r="F526" s="109" t="s">
        <v>2298</v>
      </c>
      <c r="G526" s="109" t="s">
        <v>2479</v>
      </c>
      <c r="H526" s="109" t="s">
        <v>2641</v>
      </c>
      <c r="Y526" s="109" t="s">
        <v>2809</v>
      </c>
      <c r="Z526" s="113">
        <v>1732</v>
      </c>
      <c r="AA526" s="126">
        <v>43735</v>
      </c>
    </row>
    <row r="527" spans="2:27" ht="27.6" x14ac:dyDescent="0.3">
      <c r="B527" s="99" t="s">
        <v>2095</v>
      </c>
      <c r="C527" s="105" t="s">
        <v>1063</v>
      </c>
      <c r="D527" s="99" t="s">
        <v>2151</v>
      </c>
      <c r="F527" s="109" t="s">
        <v>2299</v>
      </c>
      <c r="G527" s="109" t="s">
        <v>2480</v>
      </c>
      <c r="H527" s="109" t="s">
        <v>2642</v>
      </c>
      <c r="Y527" s="109" t="s">
        <v>2810</v>
      </c>
      <c r="Z527" s="113">
        <v>1334</v>
      </c>
      <c r="AA527" s="126">
        <v>43739</v>
      </c>
    </row>
    <row r="528" spans="2:27" ht="27.6" x14ac:dyDescent="0.3">
      <c r="B528" s="99" t="s">
        <v>2096</v>
      </c>
      <c r="C528" s="105" t="s">
        <v>63</v>
      </c>
      <c r="D528" s="99" t="s">
        <v>2152</v>
      </c>
      <c r="F528" s="109" t="s">
        <v>2300</v>
      </c>
      <c r="G528" s="109" t="s">
        <v>2481</v>
      </c>
      <c r="H528" s="109" t="s">
        <v>2643</v>
      </c>
      <c r="Y528" s="109" t="s">
        <v>2811</v>
      </c>
      <c r="Z528" s="113">
        <v>6865</v>
      </c>
      <c r="AA528" s="126">
        <v>43740</v>
      </c>
    </row>
    <row r="529" spans="2:27" x14ac:dyDescent="0.3">
      <c r="B529" s="99" t="s">
        <v>1987</v>
      </c>
      <c r="C529" s="105" t="s">
        <v>352</v>
      </c>
      <c r="D529" s="99" t="s">
        <v>472</v>
      </c>
      <c r="F529" s="109" t="s">
        <v>2301</v>
      </c>
      <c r="G529" s="109" t="s">
        <v>2482</v>
      </c>
      <c r="H529" s="109" t="s">
        <v>2644</v>
      </c>
      <c r="Y529" s="109" t="s">
        <v>2812</v>
      </c>
      <c r="Z529" s="113">
        <v>1750</v>
      </c>
      <c r="AA529" s="126">
        <v>43741</v>
      </c>
    </row>
    <row r="530" spans="2:27" x14ac:dyDescent="0.3">
      <c r="B530" s="99" t="s">
        <v>2097</v>
      </c>
      <c r="C530" s="105" t="s">
        <v>410</v>
      </c>
      <c r="D530" s="99" t="s">
        <v>244</v>
      </c>
      <c r="F530" s="109" t="s">
        <v>2302</v>
      </c>
      <c r="G530" s="109" t="s">
        <v>2483</v>
      </c>
      <c r="H530" s="109" t="s">
        <v>2645</v>
      </c>
      <c r="Y530" s="109" t="s">
        <v>2813</v>
      </c>
      <c r="Z530" s="113">
        <v>6434</v>
      </c>
      <c r="AA530" s="126">
        <v>43741</v>
      </c>
    </row>
    <row r="531" spans="2:27" x14ac:dyDescent="0.3">
      <c r="B531" s="99" t="s">
        <v>2098</v>
      </c>
      <c r="C531" s="105" t="s">
        <v>173</v>
      </c>
      <c r="D531" s="99" t="s">
        <v>2153</v>
      </c>
      <c r="F531" s="109" t="s">
        <v>2303</v>
      </c>
      <c r="G531" s="109" t="s">
        <v>2484</v>
      </c>
      <c r="H531" s="109" t="s">
        <v>128</v>
      </c>
      <c r="Y531" s="109" t="s">
        <v>2814</v>
      </c>
      <c r="Z531" s="113">
        <v>457</v>
      </c>
      <c r="AA531" s="126">
        <v>43742</v>
      </c>
    </row>
    <row r="532" spans="2:27" x14ac:dyDescent="0.3">
      <c r="B532" s="99" t="s">
        <v>2099</v>
      </c>
      <c r="C532" s="105" t="s">
        <v>259</v>
      </c>
      <c r="D532" s="99" t="s">
        <v>244</v>
      </c>
      <c r="F532" s="109" t="s">
        <v>2304</v>
      </c>
      <c r="G532" s="109" t="s">
        <v>2485</v>
      </c>
      <c r="H532" s="109" t="s">
        <v>2359</v>
      </c>
      <c r="Y532" s="109" t="s">
        <v>2815</v>
      </c>
      <c r="Z532" s="113">
        <v>2062</v>
      </c>
      <c r="AA532" s="126">
        <v>43742</v>
      </c>
    </row>
    <row r="533" spans="2:27" x14ac:dyDescent="0.3">
      <c r="B533" s="99" t="s">
        <v>2100</v>
      </c>
      <c r="C533" s="105" t="s">
        <v>32</v>
      </c>
      <c r="D533" s="99" t="s">
        <v>244</v>
      </c>
      <c r="F533" s="109" t="s">
        <v>2305</v>
      </c>
      <c r="G533" s="109" t="s">
        <v>2486</v>
      </c>
      <c r="H533" s="109" t="s">
        <v>2646</v>
      </c>
      <c r="Y533" s="109" t="s">
        <v>2816</v>
      </c>
      <c r="Z533" s="113">
        <v>1173</v>
      </c>
      <c r="AA533" s="126">
        <v>43747</v>
      </c>
    </row>
    <row r="534" spans="2:27" x14ac:dyDescent="0.3">
      <c r="B534" s="99" t="s">
        <v>2101</v>
      </c>
      <c r="C534" s="105" t="s">
        <v>410</v>
      </c>
      <c r="D534" s="99" t="s">
        <v>244</v>
      </c>
      <c r="F534" s="109" t="s">
        <v>2306</v>
      </c>
      <c r="G534" s="109" t="s">
        <v>2487</v>
      </c>
      <c r="H534" s="109" t="s">
        <v>2647</v>
      </c>
      <c r="Y534" s="109" t="s">
        <v>2817</v>
      </c>
      <c r="Z534" s="113">
        <v>10074</v>
      </c>
      <c r="AA534" s="126">
        <v>43748</v>
      </c>
    </row>
    <row r="535" spans="2:27" x14ac:dyDescent="0.3">
      <c r="B535" s="99" t="s">
        <v>2102</v>
      </c>
      <c r="C535" s="105" t="s">
        <v>173</v>
      </c>
      <c r="D535" s="99" t="s">
        <v>2154</v>
      </c>
      <c r="F535" s="109" t="s">
        <v>2307</v>
      </c>
      <c r="G535" s="109" t="s">
        <v>2488</v>
      </c>
      <c r="H535" s="109" t="s">
        <v>40</v>
      </c>
      <c r="Y535" s="109" t="s">
        <v>2818</v>
      </c>
      <c r="Z535" s="113">
        <v>370</v>
      </c>
      <c r="AA535" s="126">
        <v>43748</v>
      </c>
    </row>
    <row r="536" spans="2:27" x14ac:dyDescent="0.3">
      <c r="B536" s="99" t="s">
        <v>2103</v>
      </c>
      <c r="C536" s="105" t="s">
        <v>410</v>
      </c>
      <c r="D536" s="99" t="s">
        <v>244</v>
      </c>
      <c r="F536" s="109" t="s">
        <v>2308</v>
      </c>
      <c r="G536" s="109" t="s">
        <v>2489</v>
      </c>
      <c r="H536" s="109" t="s">
        <v>2648</v>
      </c>
      <c r="Y536" s="109" t="s">
        <v>2819</v>
      </c>
      <c r="Z536" s="113">
        <v>11305</v>
      </c>
      <c r="AA536" s="126">
        <v>43756</v>
      </c>
    </row>
    <row r="537" spans="2:27" x14ac:dyDescent="0.3">
      <c r="B537" s="99" t="s">
        <v>2104</v>
      </c>
      <c r="C537" s="105" t="s">
        <v>478</v>
      </c>
      <c r="D537" s="99" t="s">
        <v>244</v>
      </c>
      <c r="F537" s="109" t="s">
        <v>2309</v>
      </c>
      <c r="G537" s="109" t="s">
        <v>2490</v>
      </c>
      <c r="H537" s="109" t="s">
        <v>2649</v>
      </c>
      <c r="Y537" s="109" t="s">
        <v>2820</v>
      </c>
      <c r="Z537" s="113">
        <v>841</v>
      </c>
      <c r="AA537" s="126">
        <v>43756</v>
      </c>
    </row>
    <row r="538" spans="2:27" x14ac:dyDescent="0.3">
      <c r="B538" s="99" t="s">
        <v>1040</v>
      </c>
      <c r="C538" s="105" t="s">
        <v>173</v>
      </c>
      <c r="D538" s="99" t="s">
        <v>472</v>
      </c>
      <c r="F538" s="109" t="s">
        <v>2310</v>
      </c>
      <c r="G538" s="109" t="s">
        <v>2491</v>
      </c>
      <c r="H538" s="109" t="s">
        <v>2650</v>
      </c>
      <c r="Y538" s="109" t="s">
        <v>2821</v>
      </c>
      <c r="Z538" s="113">
        <v>4386</v>
      </c>
      <c r="AA538" s="126">
        <v>43756</v>
      </c>
    </row>
    <row r="539" spans="2:27" x14ac:dyDescent="0.3">
      <c r="B539" s="99" t="s">
        <v>2105</v>
      </c>
      <c r="C539" s="105" t="s">
        <v>256</v>
      </c>
      <c r="D539" s="99" t="s">
        <v>1992</v>
      </c>
      <c r="F539" s="109" t="s">
        <v>2311</v>
      </c>
      <c r="G539" s="109" t="s">
        <v>2492</v>
      </c>
      <c r="H539" s="109" t="s">
        <v>2651</v>
      </c>
      <c r="Y539" s="109" t="s">
        <v>2822</v>
      </c>
      <c r="Z539" s="113">
        <f>108+735+365+231</f>
        <v>1439</v>
      </c>
      <c r="AA539" s="126">
        <v>43766</v>
      </c>
    </row>
    <row r="540" spans="2:27" ht="27.6" x14ac:dyDescent="0.3">
      <c r="B540" s="99" t="s">
        <v>2106</v>
      </c>
      <c r="C540" s="105" t="s">
        <v>1993</v>
      </c>
      <c r="D540" s="105" t="s">
        <v>2155</v>
      </c>
      <c r="F540" s="109" t="s">
        <v>2312</v>
      </c>
      <c r="G540" s="109" t="s">
        <v>2493</v>
      </c>
      <c r="H540" s="109" t="s">
        <v>40</v>
      </c>
      <c r="Y540" s="109" t="s">
        <v>2823</v>
      </c>
      <c r="Z540" s="113">
        <v>1250</v>
      </c>
      <c r="AA540" s="126">
        <v>43766</v>
      </c>
    </row>
    <row r="541" spans="2:27" ht="27.6" x14ac:dyDescent="0.3">
      <c r="B541" s="99" t="s">
        <v>2106</v>
      </c>
      <c r="C541" s="105" t="s">
        <v>173</v>
      </c>
      <c r="D541" s="105" t="s">
        <v>2155</v>
      </c>
      <c r="F541" s="109" t="s">
        <v>2313</v>
      </c>
      <c r="G541" s="109" t="s">
        <v>2494</v>
      </c>
      <c r="H541" s="109" t="s">
        <v>40</v>
      </c>
      <c r="Y541" s="109" t="s">
        <v>2824</v>
      </c>
      <c r="Z541" s="113">
        <v>1250</v>
      </c>
      <c r="AA541" s="126">
        <v>43766</v>
      </c>
    </row>
    <row r="542" spans="2:27" ht="27.6" x14ac:dyDescent="0.3">
      <c r="B542" s="99" t="s">
        <v>2106</v>
      </c>
      <c r="C542" s="105" t="s">
        <v>63</v>
      </c>
      <c r="D542" s="105" t="s">
        <v>2155</v>
      </c>
      <c r="F542" s="109" t="s">
        <v>2314</v>
      </c>
      <c r="G542" s="109" t="s">
        <v>2495</v>
      </c>
      <c r="H542" s="109" t="s">
        <v>40</v>
      </c>
      <c r="Y542" s="109" t="s">
        <v>2825</v>
      </c>
      <c r="Z542" s="113">
        <v>1250</v>
      </c>
      <c r="AA542" s="126">
        <v>43766</v>
      </c>
    </row>
    <row r="543" spans="2:27" ht="27.6" x14ac:dyDescent="0.3">
      <c r="B543" s="99" t="s">
        <v>2106</v>
      </c>
      <c r="C543" s="105" t="s">
        <v>250</v>
      </c>
      <c r="D543" s="105" t="s">
        <v>2155</v>
      </c>
      <c r="F543" s="109" t="s">
        <v>2315</v>
      </c>
      <c r="G543" s="109" t="s">
        <v>2496</v>
      </c>
      <c r="H543" s="109" t="s">
        <v>40</v>
      </c>
      <c r="Y543" s="109" t="s">
        <v>2826</v>
      </c>
      <c r="Z543" s="113">
        <v>1250</v>
      </c>
      <c r="AA543" s="126">
        <v>43766</v>
      </c>
    </row>
    <row r="544" spans="2:27" ht="27.6" x14ac:dyDescent="0.3">
      <c r="B544" s="99" t="s">
        <v>1200</v>
      </c>
      <c r="C544" s="105" t="s">
        <v>259</v>
      </c>
      <c r="D544" s="99" t="s">
        <v>273</v>
      </c>
      <c r="F544" s="109" t="s">
        <v>2316</v>
      </c>
      <c r="G544" s="109" t="s">
        <v>2497</v>
      </c>
      <c r="H544" s="109" t="s">
        <v>2652</v>
      </c>
      <c r="Y544" s="109" t="s">
        <v>2827</v>
      </c>
      <c r="Z544" s="113">
        <v>4536</v>
      </c>
      <c r="AA544" s="126">
        <v>43766</v>
      </c>
    </row>
    <row r="545" spans="2:27" x14ac:dyDescent="0.3">
      <c r="B545" s="99" t="s">
        <v>2107</v>
      </c>
      <c r="C545" s="105" t="s">
        <v>410</v>
      </c>
      <c r="D545" s="99" t="s">
        <v>273</v>
      </c>
      <c r="F545" s="109" t="s">
        <v>2317</v>
      </c>
      <c r="G545" s="109" t="s">
        <v>2498</v>
      </c>
      <c r="H545" s="109" t="s">
        <v>2360</v>
      </c>
      <c r="Y545" s="109" t="s">
        <v>2828</v>
      </c>
      <c r="Z545" s="113">
        <v>14684</v>
      </c>
      <c r="AA545" s="126">
        <v>43773</v>
      </c>
    </row>
    <row r="546" spans="2:27" x14ac:dyDescent="0.3">
      <c r="B546" s="99" t="s">
        <v>2108</v>
      </c>
      <c r="C546" s="105" t="s">
        <v>145</v>
      </c>
      <c r="D546" s="99" t="s">
        <v>273</v>
      </c>
      <c r="F546" s="109" t="s">
        <v>2318</v>
      </c>
      <c r="G546" s="109" t="s">
        <v>2499</v>
      </c>
      <c r="H546" s="109" t="s">
        <v>2653</v>
      </c>
      <c r="Y546" s="109" t="s">
        <v>2829</v>
      </c>
      <c r="Z546" s="113">
        <v>18563</v>
      </c>
      <c r="AA546" s="126">
        <v>43774</v>
      </c>
    </row>
    <row r="547" spans="2:27" x14ac:dyDescent="0.3">
      <c r="B547" s="99" t="s">
        <v>2109</v>
      </c>
      <c r="C547" s="105" t="s">
        <v>410</v>
      </c>
      <c r="D547" s="99" t="s">
        <v>2156</v>
      </c>
      <c r="F547" s="109" t="s">
        <v>2319</v>
      </c>
      <c r="G547" s="109" t="s">
        <v>2500</v>
      </c>
      <c r="H547" s="109" t="s">
        <v>2654</v>
      </c>
      <c r="Y547" s="109" t="s">
        <v>2830</v>
      </c>
      <c r="Z547" s="113">
        <v>5112</v>
      </c>
      <c r="AA547" s="126">
        <v>43774</v>
      </c>
    </row>
    <row r="548" spans="2:27" x14ac:dyDescent="0.3">
      <c r="B548" s="99" t="s">
        <v>2109</v>
      </c>
      <c r="C548" s="105" t="s">
        <v>410</v>
      </c>
      <c r="D548" s="99" t="s">
        <v>244</v>
      </c>
      <c r="F548" s="109" t="s">
        <v>2320</v>
      </c>
      <c r="G548" s="109" t="s">
        <v>2501</v>
      </c>
      <c r="H548" s="109" t="s">
        <v>2361</v>
      </c>
      <c r="Y548" s="109" t="s">
        <v>2831</v>
      </c>
      <c r="Z548" s="113">
        <v>2613</v>
      </c>
      <c r="AA548" s="126">
        <v>43774</v>
      </c>
    </row>
    <row r="549" spans="2:27" x14ac:dyDescent="0.3">
      <c r="B549" s="99" t="s">
        <v>2110</v>
      </c>
      <c r="C549" s="105" t="s">
        <v>1062</v>
      </c>
      <c r="D549" s="99" t="s">
        <v>244</v>
      </c>
      <c r="F549" s="109" t="s">
        <v>2321</v>
      </c>
      <c r="G549" s="109" t="s">
        <v>2502</v>
      </c>
      <c r="H549" s="109" t="s">
        <v>2362</v>
      </c>
      <c r="Y549" s="109" t="s">
        <v>2832</v>
      </c>
      <c r="Z549" s="113">
        <v>1982</v>
      </c>
      <c r="AA549" s="126">
        <v>43774</v>
      </c>
    </row>
    <row r="550" spans="2:27" x14ac:dyDescent="0.3">
      <c r="B550" s="99" t="s">
        <v>2111</v>
      </c>
      <c r="C550" s="105" t="s">
        <v>479</v>
      </c>
      <c r="D550" s="99" t="s">
        <v>244</v>
      </c>
      <c r="F550" s="109" t="s">
        <v>2322</v>
      </c>
      <c r="G550" s="109" t="s">
        <v>2503</v>
      </c>
      <c r="H550" s="109" t="s">
        <v>2363</v>
      </c>
      <c r="Y550" s="109" t="s">
        <v>2833</v>
      </c>
      <c r="Z550" s="113">
        <v>3074</v>
      </c>
      <c r="AA550" s="126">
        <v>43777</v>
      </c>
    </row>
    <row r="551" spans="2:27" x14ac:dyDescent="0.3">
      <c r="B551" s="99" t="s">
        <v>2112</v>
      </c>
      <c r="C551" s="105" t="s">
        <v>410</v>
      </c>
      <c r="D551" s="99" t="s">
        <v>244</v>
      </c>
      <c r="F551" s="109" t="s">
        <v>2323</v>
      </c>
      <c r="G551" s="109" t="s">
        <v>2504</v>
      </c>
      <c r="H551" s="109" t="s">
        <v>2364</v>
      </c>
      <c r="Y551" s="109" t="s">
        <v>2834</v>
      </c>
      <c r="Z551" s="113">
        <v>6138</v>
      </c>
      <c r="AA551" s="126">
        <v>43780</v>
      </c>
    </row>
    <row r="552" spans="2:27" x14ac:dyDescent="0.3">
      <c r="B552" s="99" t="s">
        <v>2113</v>
      </c>
      <c r="C552" s="105" t="s">
        <v>476</v>
      </c>
      <c r="D552" s="99" t="s">
        <v>1227</v>
      </c>
      <c r="F552" s="109" t="s">
        <v>2324</v>
      </c>
      <c r="G552" s="109" t="s">
        <v>2505</v>
      </c>
      <c r="H552" s="109" t="s">
        <v>2655</v>
      </c>
      <c r="Y552" s="109" t="s">
        <v>2835</v>
      </c>
      <c r="Z552" s="113">
        <v>670937</v>
      </c>
      <c r="AA552" s="126">
        <v>43780</v>
      </c>
    </row>
    <row r="553" spans="2:27" x14ac:dyDescent="0.3">
      <c r="B553" s="99" t="s">
        <v>2114</v>
      </c>
      <c r="C553" s="105" t="s">
        <v>444</v>
      </c>
      <c r="D553" s="99" t="s">
        <v>244</v>
      </c>
      <c r="F553" s="109" t="s">
        <v>2325</v>
      </c>
      <c r="G553" s="109" t="s">
        <v>2506</v>
      </c>
      <c r="H553" s="109" t="s">
        <v>2656</v>
      </c>
      <c r="Y553" s="109" t="s">
        <v>2836</v>
      </c>
      <c r="Z553" s="113">
        <v>1486</v>
      </c>
      <c r="AA553" s="126">
        <v>43781</v>
      </c>
    </row>
    <row r="554" spans="2:27" ht="27.6" x14ac:dyDescent="0.3">
      <c r="B554" s="99" t="s">
        <v>2115</v>
      </c>
      <c r="C554" s="105" t="s">
        <v>259</v>
      </c>
      <c r="D554" s="99" t="s">
        <v>472</v>
      </c>
      <c r="F554" s="109" t="s">
        <v>2326</v>
      </c>
      <c r="G554" s="109" t="s">
        <v>2507</v>
      </c>
      <c r="H554" s="109" t="s">
        <v>2657</v>
      </c>
      <c r="Y554" s="109" t="s">
        <v>2837</v>
      </c>
      <c r="Z554" s="113">
        <v>6444</v>
      </c>
      <c r="AA554" s="126">
        <v>43782</v>
      </c>
    </row>
    <row r="555" spans="2:27" ht="27.6" x14ac:dyDescent="0.3">
      <c r="B555" s="99" t="s">
        <v>2116</v>
      </c>
      <c r="C555" s="105" t="s">
        <v>194</v>
      </c>
      <c r="D555" s="99" t="s">
        <v>244</v>
      </c>
      <c r="F555" s="109" t="s">
        <v>2327</v>
      </c>
      <c r="G555" s="109" t="s">
        <v>2508</v>
      </c>
      <c r="H555" s="109" t="s">
        <v>2658</v>
      </c>
      <c r="Y555" s="109" t="s">
        <v>2838</v>
      </c>
      <c r="Z555" s="113">
        <v>6612</v>
      </c>
      <c r="AA555" s="126">
        <v>43782</v>
      </c>
    </row>
    <row r="556" spans="2:27" x14ac:dyDescent="0.3">
      <c r="B556" s="99" t="s">
        <v>2117</v>
      </c>
      <c r="C556" s="105" t="s">
        <v>184</v>
      </c>
      <c r="D556" s="99" t="s">
        <v>244</v>
      </c>
      <c r="F556" s="109" t="s">
        <v>2328</v>
      </c>
      <c r="G556" s="109" t="s">
        <v>2509</v>
      </c>
      <c r="H556" s="109" t="s">
        <v>2659</v>
      </c>
      <c r="Y556" s="109" t="s">
        <v>2839</v>
      </c>
      <c r="Z556" s="113">
        <v>2947</v>
      </c>
      <c r="AA556" s="126">
        <v>43783</v>
      </c>
    </row>
    <row r="557" spans="2:27" x14ac:dyDescent="0.3">
      <c r="B557" s="99" t="s">
        <v>1201</v>
      </c>
      <c r="C557" s="105" t="s">
        <v>184</v>
      </c>
      <c r="D557" s="99" t="s">
        <v>472</v>
      </c>
      <c r="F557" s="109" t="s">
        <v>2329</v>
      </c>
      <c r="G557" s="109" t="s">
        <v>2510</v>
      </c>
      <c r="H557" s="109" t="s">
        <v>2660</v>
      </c>
      <c r="Y557" s="109" t="s">
        <v>2840</v>
      </c>
      <c r="Z557" s="113">
        <v>4356</v>
      </c>
      <c r="AA557" s="126">
        <v>43787</v>
      </c>
    </row>
    <row r="558" spans="2:27" x14ac:dyDescent="0.3">
      <c r="B558" s="99" t="s">
        <v>2118</v>
      </c>
      <c r="C558" s="105" t="s">
        <v>479</v>
      </c>
      <c r="D558" s="99" t="s">
        <v>244</v>
      </c>
      <c r="F558" s="109" t="s">
        <v>2330</v>
      </c>
      <c r="G558" s="109" t="s">
        <v>2511</v>
      </c>
      <c r="H558" s="109" t="s">
        <v>2661</v>
      </c>
      <c r="Y558" s="109" t="s">
        <v>2841</v>
      </c>
      <c r="Z558" s="113">
        <v>4616</v>
      </c>
      <c r="AA558" s="126">
        <v>43788</v>
      </c>
    </row>
    <row r="559" spans="2:27" x14ac:dyDescent="0.3">
      <c r="B559" s="99" t="s">
        <v>1012</v>
      </c>
      <c r="C559" s="105" t="s">
        <v>114</v>
      </c>
      <c r="D559" s="99" t="s">
        <v>297</v>
      </c>
      <c r="F559" s="109" t="s">
        <v>2331</v>
      </c>
      <c r="G559" s="109" t="s">
        <v>2512</v>
      </c>
      <c r="H559" s="109" t="s">
        <v>40</v>
      </c>
      <c r="Y559" s="109" t="s">
        <v>2842</v>
      </c>
      <c r="Z559" s="113">
        <v>5799</v>
      </c>
      <c r="AA559" s="126">
        <v>43791</v>
      </c>
    </row>
    <row r="560" spans="2:27" ht="27.6" x14ac:dyDescent="0.3">
      <c r="B560" s="99" t="s">
        <v>2119</v>
      </c>
      <c r="C560" s="105" t="s">
        <v>145</v>
      </c>
      <c r="D560" s="99" t="s">
        <v>2157</v>
      </c>
      <c r="F560" s="109" t="s">
        <v>2332</v>
      </c>
      <c r="G560" s="109" t="s">
        <v>2513</v>
      </c>
      <c r="H560" s="109" t="s">
        <v>2662</v>
      </c>
      <c r="Y560" s="109" t="s">
        <v>2843</v>
      </c>
      <c r="Z560" s="113">
        <v>10877</v>
      </c>
      <c r="AA560" s="126">
        <v>43796</v>
      </c>
    </row>
    <row r="561" spans="2:27" ht="27.6" x14ac:dyDescent="0.3">
      <c r="B561" s="99" t="s">
        <v>2120</v>
      </c>
      <c r="C561" s="105" t="s">
        <v>114</v>
      </c>
      <c r="D561" s="99" t="s">
        <v>2158</v>
      </c>
      <c r="F561" s="109" t="s">
        <v>2333</v>
      </c>
      <c r="G561" s="109" t="s">
        <v>2514</v>
      </c>
      <c r="H561" s="109" t="s">
        <v>2663</v>
      </c>
      <c r="Y561" s="109" t="s">
        <v>2844</v>
      </c>
      <c r="Z561" s="113">
        <v>14286</v>
      </c>
      <c r="AA561" s="126">
        <v>43797</v>
      </c>
    </row>
    <row r="562" spans="2:27" x14ac:dyDescent="0.3">
      <c r="B562" s="99" t="s">
        <v>2121</v>
      </c>
      <c r="C562" s="105" t="s">
        <v>479</v>
      </c>
      <c r="D562" s="99" t="s">
        <v>244</v>
      </c>
      <c r="F562" s="109" t="s">
        <v>2334</v>
      </c>
      <c r="G562" s="109" t="s">
        <v>2515</v>
      </c>
      <c r="H562" s="109" t="s">
        <v>2664</v>
      </c>
      <c r="Y562" s="109" t="s">
        <v>2845</v>
      </c>
      <c r="Z562" s="113">
        <v>6492</v>
      </c>
      <c r="AA562" s="126">
        <v>43797</v>
      </c>
    </row>
    <row r="563" spans="2:27" x14ac:dyDescent="0.3">
      <c r="B563" s="99" t="s">
        <v>2122</v>
      </c>
      <c r="C563" s="105" t="s">
        <v>530</v>
      </c>
      <c r="D563" s="99" t="s">
        <v>244</v>
      </c>
      <c r="F563" s="109" t="s">
        <v>2335</v>
      </c>
      <c r="G563" s="109" t="s">
        <v>2516</v>
      </c>
      <c r="H563" s="109" t="s">
        <v>2665</v>
      </c>
      <c r="Y563" s="109" t="s">
        <v>2846</v>
      </c>
      <c r="Z563" s="113">
        <v>7890</v>
      </c>
      <c r="AA563" s="126">
        <v>43797</v>
      </c>
    </row>
    <row r="564" spans="2:27" x14ac:dyDescent="0.3">
      <c r="B564" s="99" t="s">
        <v>2123</v>
      </c>
      <c r="C564" s="105" t="s">
        <v>2138</v>
      </c>
      <c r="D564" s="99" t="s">
        <v>244</v>
      </c>
      <c r="F564" s="109" t="s">
        <v>2336</v>
      </c>
      <c r="G564" s="109" t="s">
        <v>2517</v>
      </c>
      <c r="H564" s="109" t="s">
        <v>2666</v>
      </c>
      <c r="Y564" s="109" t="s">
        <v>2847</v>
      </c>
      <c r="Z564" s="113">
        <v>838</v>
      </c>
      <c r="AA564" s="126">
        <v>43801</v>
      </c>
    </row>
    <row r="565" spans="2:27" ht="27.6" x14ac:dyDescent="0.3">
      <c r="B565" s="99" t="s">
        <v>2124</v>
      </c>
      <c r="C565" s="105" t="s">
        <v>410</v>
      </c>
      <c r="D565" s="99" t="s">
        <v>2159</v>
      </c>
      <c r="F565" s="109" t="s">
        <v>2337</v>
      </c>
      <c r="G565" s="109" t="s">
        <v>40</v>
      </c>
      <c r="H565" s="109" t="s">
        <v>40</v>
      </c>
      <c r="Y565" s="109" t="s">
        <v>2848</v>
      </c>
      <c r="Z565" s="113">
        <v>495</v>
      </c>
      <c r="AA565" s="126">
        <v>43805</v>
      </c>
    </row>
    <row r="566" spans="2:27" x14ac:dyDescent="0.3">
      <c r="B566" s="99" t="s">
        <v>1045</v>
      </c>
      <c r="C566" s="105" t="s">
        <v>250</v>
      </c>
      <c r="D566" s="99" t="s">
        <v>472</v>
      </c>
      <c r="F566" s="109" t="s">
        <v>2338</v>
      </c>
      <c r="G566" s="109" t="s">
        <v>2518</v>
      </c>
      <c r="H566" s="109" t="s">
        <v>2667</v>
      </c>
      <c r="Y566" s="109" t="s">
        <v>2849</v>
      </c>
      <c r="Z566" s="113">
        <v>14755</v>
      </c>
      <c r="AA566" s="126">
        <v>43805</v>
      </c>
    </row>
    <row r="567" spans="2:27" x14ac:dyDescent="0.3">
      <c r="B567" s="99" t="s">
        <v>2125</v>
      </c>
      <c r="C567" s="105" t="s">
        <v>184</v>
      </c>
      <c r="D567" s="99" t="s">
        <v>472</v>
      </c>
      <c r="F567" s="109" t="s">
        <v>2339</v>
      </c>
      <c r="G567" s="109" t="s">
        <v>2519</v>
      </c>
      <c r="H567" s="109" t="s">
        <v>2668</v>
      </c>
      <c r="Y567" s="109" t="s">
        <v>2850</v>
      </c>
      <c r="Z567" s="113">
        <v>6976</v>
      </c>
      <c r="AA567" s="126">
        <v>43808</v>
      </c>
    </row>
    <row r="568" spans="2:27" ht="27.6" x14ac:dyDescent="0.3">
      <c r="B568" s="99" t="s">
        <v>544</v>
      </c>
      <c r="C568" s="105" t="s">
        <v>350</v>
      </c>
      <c r="D568" s="99" t="s">
        <v>911</v>
      </c>
      <c r="F568" s="109" t="s">
        <v>2340</v>
      </c>
      <c r="G568" s="109" t="s">
        <v>2520</v>
      </c>
      <c r="H568" s="109" t="s">
        <v>2669</v>
      </c>
      <c r="Y568" s="109" t="s">
        <v>2851</v>
      </c>
      <c r="Z568" s="113">
        <v>4466</v>
      </c>
      <c r="AA568" s="126">
        <v>43809</v>
      </c>
    </row>
    <row r="569" spans="2:27" x14ac:dyDescent="0.3">
      <c r="B569" s="99" t="s">
        <v>2126</v>
      </c>
      <c r="C569" s="105" t="s">
        <v>259</v>
      </c>
      <c r="D569" s="99" t="s">
        <v>472</v>
      </c>
      <c r="F569" s="109" t="s">
        <v>2341</v>
      </c>
      <c r="G569" s="109" t="s">
        <v>2521</v>
      </c>
      <c r="H569" s="109" t="s">
        <v>2670</v>
      </c>
      <c r="Y569" s="109" t="s">
        <v>2852</v>
      </c>
      <c r="Z569" s="113">
        <v>8818</v>
      </c>
      <c r="AA569" s="126">
        <v>43810</v>
      </c>
    </row>
    <row r="570" spans="2:27" ht="27.6" x14ac:dyDescent="0.3">
      <c r="B570" s="99" t="s">
        <v>2127</v>
      </c>
      <c r="C570" s="105" t="s">
        <v>410</v>
      </c>
      <c r="D570" s="99" t="s">
        <v>244</v>
      </c>
      <c r="F570" s="109" t="s">
        <v>2342</v>
      </c>
      <c r="G570" s="109" t="s">
        <v>2522</v>
      </c>
      <c r="H570" s="109" t="s">
        <v>2671</v>
      </c>
      <c r="Y570" s="109" t="s">
        <v>2853</v>
      </c>
      <c r="Z570" s="113">
        <v>19915</v>
      </c>
      <c r="AA570" s="126">
        <v>43810</v>
      </c>
    </row>
    <row r="571" spans="2:27" x14ac:dyDescent="0.3">
      <c r="B571" s="99" t="s">
        <v>2128</v>
      </c>
      <c r="C571" s="105" t="s">
        <v>259</v>
      </c>
      <c r="D571" s="99" t="s">
        <v>244</v>
      </c>
      <c r="F571" s="109" t="s">
        <v>2343</v>
      </c>
      <c r="G571" s="109" t="s">
        <v>2523</v>
      </c>
      <c r="H571" s="109" t="s">
        <v>2672</v>
      </c>
      <c r="Y571" s="109" t="s">
        <v>2854</v>
      </c>
      <c r="Z571" s="113">
        <v>3489</v>
      </c>
      <c r="AA571" s="126">
        <v>43810</v>
      </c>
    </row>
    <row r="572" spans="2:27" ht="41.4" x14ac:dyDescent="0.3">
      <c r="B572" s="99" t="s">
        <v>2129</v>
      </c>
      <c r="C572" s="105" t="s">
        <v>352</v>
      </c>
      <c r="D572" s="99" t="s">
        <v>2160</v>
      </c>
      <c r="F572" s="109" t="s">
        <v>2344</v>
      </c>
      <c r="G572" s="109" t="s">
        <v>2524</v>
      </c>
      <c r="H572" s="109" t="s">
        <v>2673</v>
      </c>
      <c r="Y572" s="109" t="s">
        <v>2855</v>
      </c>
      <c r="Z572" s="113">
        <v>6837</v>
      </c>
      <c r="AA572" s="126">
        <v>43812</v>
      </c>
    </row>
    <row r="573" spans="2:27" x14ac:dyDescent="0.3">
      <c r="B573" s="99" t="s">
        <v>2130</v>
      </c>
      <c r="C573" s="105" t="s">
        <v>63</v>
      </c>
      <c r="D573" s="99" t="s">
        <v>273</v>
      </c>
      <c r="F573" s="109" t="s">
        <v>2345</v>
      </c>
      <c r="G573" s="109" t="s">
        <v>2525</v>
      </c>
      <c r="H573" s="109" t="s">
        <v>2674</v>
      </c>
      <c r="Y573" s="109" t="s">
        <v>2856</v>
      </c>
      <c r="Z573" s="113">
        <v>6144</v>
      </c>
      <c r="AA573" s="126">
        <v>43812</v>
      </c>
    </row>
    <row r="574" spans="2:27" x14ac:dyDescent="0.3">
      <c r="B574" s="97" t="s">
        <v>2857</v>
      </c>
      <c r="C574" s="103" t="s">
        <v>114</v>
      </c>
      <c r="D574" s="145" t="s">
        <v>244</v>
      </c>
      <c r="F574" s="100" t="s">
        <v>2970</v>
      </c>
      <c r="AA574" s="116">
        <v>43862</v>
      </c>
    </row>
    <row r="575" spans="2:27" x14ac:dyDescent="0.3">
      <c r="B575" s="97" t="s">
        <v>2858</v>
      </c>
      <c r="C575" s="103" t="s">
        <v>114</v>
      </c>
      <c r="D575" s="145" t="s">
        <v>244</v>
      </c>
      <c r="F575" s="100" t="s">
        <v>2971</v>
      </c>
      <c r="AA575" s="116">
        <v>43891</v>
      </c>
    </row>
    <row r="576" spans="2:27" x14ac:dyDescent="0.3">
      <c r="B576" s="97" t="s">
        <v>2859</v>
      </c>
      <c r="C576" s="103" t="s">
        <v>479</v>
      </c>
      <c r="D576" s="145" t="s">
        <v>244</v>
      </c>
      <c r="F576" s="100" t="s">
        <v>2972</v>
      </c>
      <c r="AA576" s="116">
        <v>44013</v>
      </c>
    </row>
    <row r="577" spans="2:27" x14ac:dyDescent="0.3">
      <c r="B577" s="97" t="s">
        <v>2860</v>
      </c>
      <c r="C577" s="103" t="s">
        <v>259</v>
      </c>
      <c r="D577" s="145" t="s">
        <v>244</v>
      </c>
      <c r="F577" s="100" t="s">
        <v>2973</v>
      </c>
      <c r="AA577" s="116" t="s">
        <v>3099</v>
      </c>
    </row>
    <row r="578" spans="2:27" x14ac:dyDescent="0.3">
      <c r="B578" s="97" t="s">
        <v>2861</v>
      </c>
      <c r="C578" s="103" t="s">
        <v>444</v>
      </c>
      <c r="D578" s="145" t="s">
        <v>472</v>
      </c>
      <c r="F578" s="100" t="s">
        <v>2974</v>
      </c>
      <c r="AA578" s="116" t="s">
        <v>3100</v>
      </c>
    </row>
    <row r="579" spans="2:27" x14ac:dyDescent="0.3">
      <c r="B579" s="97" t="s">
        <v>2862</v>
      </c>
      <c r="C579" s="103" t="s">
        <v>478</v>
      </c>
      <c r="D579" s="145" t="s">
        <v>472</v>
      </c>
      <c r="F579" s="100" t="s">
        <v>2975</v>
      </c>
      <c r="AA579" s="116" t="s">
        <v>3101</v>
      </c>
    </row>
    <row r="580" spans="2:27" ht="27.6" x14ac:dyDescent="0.3">
      <c r="B580" s="97" t="s">
        <v>2863</v>
      </c>
      <c r="C580" s="103" t="s">
        <v>479</v>
      </c>
      <c r="D580" s="145" t="s">
        <v>472</v>
      </c>
      <c r="F580" s="100" t="s">
        <v>2976</v>
      </c>
      <c r="AA580" s="116">
        <v>43892</v>
      </c>
    </row>
    <row r="581" spans="2:27" x14ac:dyDescent="0.3">
      <c r="B581" s="97" t="s">
        <v>2864</v>
      </c>
      <c r="C581" s="103" t="s">
        <v>479</v>
      </c>
      <c r="D581" s="145" t="s">
        <v>472</v>
      </c>
      <c r="F581" s="100" t="s">
        <v>2977</v>
      </c>
      <c r="AA581" s="116">
        <v>43892</v>
      </c>
    </row>
    <row r="582" spans="2:27" x14ac:dyDescent="0.3">
      <c r="B582" s="97" t="s">
        <v>2865</v>
      </c>
      <c r="C582" s="103" t="s">
        <v>410</v>
      </c>
      <c r="D582" s="145" t="s">
        <v>472</v>
      </c>
      <c r="F582" s="100" t="s">
        <v>2978</v>
      </c>
      <c r="AA582" s="116">
        <v>43892</v>
      </c>
    </row>
    <row r="583" spans="2:27" x14ac:dyDescent="0.3">
      <c r="B583" s="97" t="s">
        <v>2866</v>
      </c>
      <c r="C583" s="103" t="s">
        <v>1993</v>
      </c>
      <c r="D583" s="145" t="s">
        <v>244</v>
      </c>
      <c r="F583" s="100" t="s">
        <v>2979</v>
      </c>
      <c r="AA583" s="116">
        <v>43923</v>
      </c>
    </row>
    <row r="584" spans="2:27" x14ac:dyDescent="0.3">
      <c r="B584" s="97" t="s">
        <v>2867</v>
      </c>
      <c r="C584" s="103" t="s">
        <v>479</v>
      </c>
      <c r="D584" s="145" t="s">
        <v>472</v>
      </c>
      <c r="F584" s="100" t="s">
        <v>2980</v>
      </c>
      <c r="AA584" s="116">
        <v>43953</v>
      </c>
    </row>
    <row r="585" spans="2:27" x14ac:dyDescent="0.3">
      <c r="B585" s="97" t="s">
        <v>2868</v>
      </c>
      <c r="C585" s="103" t="s">
        <v>194</v>
      </c>
      <c r="D585" s="145" t="s">
        <v>472</v>
      </c>
      <c r="F585" s="100" t="s">
        <v>2981</v>
      </c>
      <c r="AA585" s="116">
        <v>43953</v>
      </c>
    </row>
    <row r="586" spans="2:27" x14ac:dyDescent="0.3">
      <c r="B586" s="97" t="s">
        <v>2867</v>
      </c>
      <c r="C586" s="103" t="s">
        <v>479</v>
      </c>
      <c r="D586" s="145" t="s">
        <v>472</v>
      </c>
      <c r="F586" s="100" t="s">
        <v>2982</v>
      </c>
      <c r="AA586" s="116">
        <v>43892</v>
      </c>
    </row>
    <row r="587" spans="2:27" x14ac:dyDescent="0.3">
      <c r="B587" s="97" t="s">
        <v>2869</v>
      </c>
      <c r="C587" s="103" t="s">
        <v>1062</v>
      </c>
      <c r="D587" s="145" t="s">
        <v>244</v>
      </c>
      <c r="F587" s="100" t="s">
        <v>2983</v>
      </c>
      <c r="AA587" s="116">
        <v>44014</v>
      </c>
    </row>
    <row r="588" spans="2:27" x14ac:dyDescent="0.3">
      <c r="B588" s="97" t="s">
        <v>2870</v>
      </c>
      <c r="C588" s="103" t="s">
        <v>259</v>
      </c>
      <c r="D588" s="145" t="s">
        <v>244</v>
      </c>
      <c r="F588" s="100" t="s">
        <v>2984</v>
      </c>
      <c r="AA588" s="116">
        <v>43923</v>
      </c>
    </row>
    <row r="589" spans="2:27" x14ac:dyDescent="0.3">
      <c r="B589" s="97" t="s">
        <v>2871</v>
      </c>
      <c r="C589" s="103" t="s">
        <v>32</v>
      </c>
      <c r="D589" s="145" t="s">
        <v>244</v>
      </c>
      <c r="F589" s="100" t="s">
        <v>2985</v>
      </c>
      <c r="AA589" s="116">
        <v>44167</v>
      </c>
    </row>
    <row r="590" spans="2:27" x14ac:dyDescent="0.3">
      <c r="B590" s="99" t="s">
        <v>2872</v>
      </c>
      <c r="C590" s="105" t="s">
        <v>250</v>
      </c>
      <c r="D590" s="145" t="s">
        <v>244</v>
      </c>
      <c r="F590" s="109" t="s">
        <v>2986</v>
      </c>
      <c r="AA590" s="118">
        <v>44014</v>
      </c>
    </row>
    <row r="591" spans="2:27" x14ac:dyDescent="0.3">
      <c r="B591" s="99" t="s">
        <v>2873</v>
      </c>
      <c r="C591" s="105" t="s">
        <v>495</v>
      </c>
      <c r="D591" s="145" t="s">
        <v>472</v>
      </c>
      <c r="F591" s="109" t="s">
        <v>2987</v>
      </c>
      <c r="AA591" s="118">
        <v>44167</v>
      </c>
    </row>
    <row r="592" spans="2:27" x14ac:dyDescent="0.3">
      <c r="B592" s="99" t="s">
        <v>2874</v>
      </c>
      <c r="C592" s="105" t="s">
        <v>63</v>
      </c>
      <c r="D592" s="145" t="s">
        <v>244</v>
      </c>
      <c r="F592" s="109" t="s">
        <v>2988</v>
      </c>
      <c r="AA592" s="118">
        <v>44167</v>
      </c>
    </row>
    <row r="593" spans="2:27" x14ac:dyDescent="0.3">
      <c r="B593" s="99" t="s">
        <v>193</v>
      </c>
      <c r="C593" s="105" t="s">
        <v>194</v>
      </c>
      <c r="D593" s="145" t="s">
        <v>472</v>
      </c>
      <c r="F593" s="109" t="s">
        <v>2989</v>
      </c>
      <c r="AA593" s="118" t="s">
        <v>3102</v>
      </c>
    </row>
    <row r="594" spans="2:27" x14ac:dyDescent="0.3">
      <c r="B594" s="99" t="s">
        <v>2875</v>
      </c>
      <c r="C594" s="105" t="s">
        <v>907</v>
      </c>
      <c r="D594" s="145" t="s">
        <v>244</v>
      </c>
      <c r="F594" s="109" t="s">
        <v>2990</v>
      </c>
      <c r="AA594" s="118" t="s">
        <v>3103</v>
      </c>
    </row>
    <row r="595" spans="2:27" x14ac:dyDescent="0.3">
      <c r="B595" s="99" t="s">
        <v>2876</v>
      </c>
      <c r="C595" s="105" t="s">
        <v>219</v>
      </c>
      <c r="D595" s="145" t="s">
        <v>244</v>
      </c>
      <c r="F595" s="109" t="s">
        <v>2991</v>
      </c>
      <c r="AA595" s="118" t="s">
        <v>3104</v>
      </c>
    </row>
    <row r="596" spans="2:27" x14ac:dyDescent="0.3">
      <c r="B596" s="99" t="s">
        <v>2877</v>
      </c>
      <c r="C596" s="105" t="s">
        <v>250</v>
      </c>
      <c r="D596" s="145" t="s">
        <v>244</v>
      </c>
      <c r="F596" s="109" t="s">
        <v>2992</v>
      </c>
      <c r="AA596" s="118" t="s">
        <v>3105</v>
      </c>
    </row>
    <row r="597" spans="2:27" x14ac:dyDescent="0.3">
      <c r="B597" s="99" t="s">
        <v>2878</v>
      </c>
      <c r="C597" s="105" t="s">
        <v>63</v>
      </c>
      <c r="D597" s="145" t="s">
        <v>244</v>
      </c>
      <c r="F597" s="109" t="s">
        <v>2993</v>
      </c>
      <c r="AA597" s="118">
        <v>43954</v>
      </c>
    </row>
    <row r="598" spans="2:27" x14ac:dyDescent="0.3">
      <c r="B598" s="99" t="s">
        <v>2879</v>
      </c>
      <c r="C598" s="105" t="s">
        <v>32</v>
      </c>
      <c r="D598" s="145" t="s">
        <v>3980</v>
      </c>
      <c r="F598" s="109" t="s">
        <v>2994</v>
      </c>
      <c r="AA598" s="118">
        <v>43985</v>
      </c>
    </row>
    <row r="599" spans="2:27" x14ac:dyDescent="0.3">
      <c r="B599" s="99" t="s">
        <v>2880</v>
      </c>
      <c r="C599" s="105" t="s">
        <v>173</v>
      </c>
      <c r="D599" s="145" t="s">
        <v>244</v>
      </c>
      <c r="F599" s="109" t="s">
        <v>2995</v>
      </c>
      <c r="AA599" s="118">
        <v>43985</v>
      </c>
    </row>
    <row r="600" spans="2:27" x14ac:dyDescent="0.3">
      <c r="B600" s="99" t="s">
        <v>2881</v>
      </c>
      <c r="C600" s="105" t="s">
        <v>441</v>
      </c>
      <c r="D600" s="145" t="s">
        <v>244</v>
      </c>
      <c r="F600" s="109" t="s">
        <v>2996</v>
      </c>
      <c r="AA600" s="118">
        <v>43985</v>
      </c>
    </row>
    <row r="601" spans="2:27" ht="27.6" x14ac:dyDescent="0.3">
      <c r="B601" s="99" t="s">
        <v>2882</v>
      </c>
      <c r="C601" s="105" t="s">
        <v>184</v>
      </c>
      <c r="D601" s="145" t="s">
        <v>2140</v>
      </c>
      <c r="F601" s="109" t="s">
        <v>2997</v>
      </c>
      <c r="AA601" s="118">
        <v>44077</v>
      </c>
    </row>
    <row r="602" spans="2:27" x14ac:dyDescent="0.3">
      <c r="B602" s="99" t="s">
        <v>2883</v>
      </c>
      <c r="C602" s="105" t="s">
        <v>184</v>
      </c>
      <c r="D602" s="145" t="s">
        <v>244</v>
      </c>
      <c r="F602" s="109" t="s">
        <v>2998</v>
      </c>
      <c r="AA602" s="118" t="s">
        <v>3106</v>
      </c>
    </row>
    <row r="603" spans="2:27" x14ac:dyDescent="0.3">
      <c r="B603" s="99" t="s">
        <v>2884</v>
      </c>
      <c r="C603" s="105" t="s">
        <v>495</v>
      </c>
      <c r="D603" s="145" t="s">
        <v>472</v>
      </c>
      <c r="F603" s="109" t="s">
        <v>2999</v>
      </c>
      <c r="AA603" s="118" t="s">
        <v>3107</v>
      </c>
    </row>
    <row r="604" spans="2:27" x14ac:dyDescent="0.3">
      <c r="B604" s="99" t="s">
        <v>2885</v>
      </c>
      <c r="C604" s="105" t="s">
        <v>250</v>
      </c>
      <c r="D604" s="145" t="s">
        <v>472</v>
      </c>
      <c r="F604" s="133" t="s">
        <v>3000</v>
      </c>
      <c r="AA604" s="118" t="s">
        <v>3108</v>
      </c>
    </row>
    <row r="605" spans="2:27" x14ac:dyDescent="0.3">
      <c r="B605" s="99" t="s">
        <v>2885</v>
      </c>
      <c r="C605" s="105" t="s">
        <v>522</v>
      </c>
      <c r="D605" s="145" t="s">
        <v>472</v>
      </c>
      <c r="F605" s="133" t="s">
        <v>3001</v>
      </c>
      <c r="AA605" s="118" t="s">
        <v>3109</v>
      </c>
    </row>
    <row r="606" spans="2:27" x14ac:dyDescent="0.3">
      <c r="B606" s="99" t="s">
        <v>2885</v>
      </c>
      <c r="C606" s="105" t="s">
        <v>2133</v>
      </c>
      <c r="D606" s="145" t="s">
        <v>244</v>
      </c>
      <c r="F606" s="133" t="s">
        <v>3002</v>
      </c>
      <c r="AA606" s="118" t="s">
        <v>3109</v>
      </c>
    </row>
    <row r="607" spans="2:27" x14ac:dyDescent="0.3">
      <c r="B607" s="99" t="s">
        <v>2885</v>
      </c>
      <c r="C607" s="105" t="s">
        <v>250</v>
      </c>
      <c r="D607" s="145" t="s">
        <v>3981</v>
      </c>
      <c r="F607" s="133" t="s">
        <v>3003</v>
      </c>
      <c r="AA607" s="118" t="s">
        <v>3109</v>
      </c>
    </row>
    <row r="608" spans="2:27" x14ac:dyDescent="0.3">
      <c r="B608" s="99" t="s">
        <v>2885</v>
      </c>
      <c r="C608" s="105" t="s">
        <v>259</v>
      </c>
      <c r="D608" s="145" t="s">
        <v>244</v>
      </c>
      <c r="F608" s="133" t="s">
        <v>3004</v>
      </c>
      <c r="AA608" s="118" t="s">
        <v>3109</v>
      </c>
    </row>
    <row r="609" spans="2:27" x14ac:dyDescent="0.3">
      <c r="B609" s="99" t="s">
        <v>2885</v>
      </c>
      <c r="C609" s="105" t="s">
        <v>2138</v>
      </c>
      <c r="D609" s="145" t="s">
        <v>244</v>
      </c>
      <c r="F609" s="133" t="s">
        <v>3005</v>
      </c>
      <c r="AA609" s="118" t="s">
        <v>3109</v>
      </c>
    </row>
    <row r="610" spans="2:27" x14ac:dyDescent="0.3">
      <c r="B610" s="99" t="s">
        <v>2885</v>
      </c>
      <c r="C610" s="105" t="s">
        <v>476</v>
      </c>
      <c r="D610" s="145" t="s">
        <v>244</v>
      </c>
      <c r="F610" s="133" t="s">
        <v>3006</v>
      </c>
      <c r="AA610" s="118" t="s">
        <v>3109</v>
      </c>
    </row>
    <row r="611" spans="2:27" x14ac:dyDescent="0.3">
      <c r="B611" s="99" t="s">
        <v>2885</v>
      </c>
      <c r="C611" s="105" t="s">
        <v>89</v>
      </c>
      <c r="D611" s="145" t="s">
        <v>244</v>
      </c>
      <c r="F611" s="133" t="s">
        <v>3007</v>
      </c>
      <c r="AA611" s="118" t="s">
        <v>3109</v>
      </c>
    </row>
    <row r="612" spans="2:27" x14ac:dyDescent="0.3">
      <c r="B612" s="99" t="s">
        <v>2885</v>
      </c>
      <c r="C612" s="105" t="s">
        <v>479</v>
      </c>
      <c r="D612" s="145" t="s">
        <v>472</v>
      </c>
      <c r="F612" s="133" t="s">
        <v>3008</v>
      </c>
      <c r="AA612" s="118" t="s">
        <v>3109</v>
      </c>
    </row>
    <row r="613" spans="2:27" x14ac:dyDescent="0.3">
      <c r="B613" s="99" t="s">
        <v>2886</v>
      </c>
      <c r="C613" s="105" t="s">
        <v>2963</v>
      </c>
      <c r="D613" s="145" t="s">
        <v>244</v>
      </c>
      <c r="F613" s="109" t="s">
        <v>3009</v>
      </c>
      <c r="AA613" s="118" t="s">
        <v>3109</v>
      </c>
    </row>
    <row r="614" spans="2:27" ht="27.6" x14ac:dyDescent="0.3">
      <c r="B614" s="99" t="s">
        <v>2887</v>
      </c>
      <c r="C614" s="105" t="s">
        <v>907</v>
      </c>
      <c r="D614" s="145" t="s">
        <v>472</v>
      </c>
      <c r="F614" s="109" t="s">
        <v>3010</v>
      </c>
      <c r="AA614" s="118">
        <v>43836</v>
      </c>
    </row>
    <row r="615" spans="2:27" x14ac:dyDescent="0.3">
      <c r="B615" s="99" t="s">
        <v>2888</v>
      </c>
      <c r="C615" s="105" t="s">
        <v>259</v>
      </c>
      <c r="D615" s="145" t="s">
        <v>472</v>
      </c>
      <c r="F615" s="109" t="s">
        <v>3011</v>
      </c>
      <c r="AA615" s="118">
        <v>44049</v>
      </c>
    </row>
    <row r="616" spans="2:27" x14ac:dyDescent="0.3">
      <c r="B616" s="99" t="s">
        <v>2889</v>
      </c>
      <c r="C616" s="105" t="s">
        <v>1063</v>
      </c>
      <c r="D616" s="145" t="s">
        <v>244</v>
      </c>
      <c r="F616" s="109" t="s">
        <v>3012</v>
      </c>
      <c r="AA616" s="118">
        <v>44049</v>
      </c>
    </row>
    <row r="617" spans="2:27" x14ac:dyDescent="0.3">
      <c r="B617" s="99" t="s">
        <v>2890</v>
      </c>
      <c r="C617" s="105" t="s">
        <v>184</v>
      </c>
      <c r="D617" s="145" t="s">
        <v>244</v>
      </c>
      <c r="F617" s="109" t="s">
        <v>3013</v>
      </c>
      <c r="AA617" s="118" t="s">
        <v>3110</v>
      </c>
    </row>
    <row r="618" spans="2:27" x14ac:dyDescent="0.3">
      <c r="B618" s="99" t="s">
        <v>2891</v>
      </c>
      <c r="C618" s="105" t="s">
        <v>114</v>
      </c>
      <c r="D618" s="145" t="s">
        <v>472</v>
      </c>
      <c r="F618" s="109" t="s">
        <v>3014</v>
      </c>
      <c r="AA618" s="118" t="s">
        <v>3111</v>
      </c>
    </row>
    <row r="619" spans="2:27" x14ac:dyDescent="0.3">
      <c r="B619" s="99" t="s">
        <v>2892</v>
      </c>
      <c r="C619" s="105" t="s">
        <v>495</v>
      </c>
      <c r="D619" s="145" t="s">
        <v>472</v>
      </c>
      <c r="F619" s="109" t="s">
        <v>3015</v>
      </c>
      <c r="AA619" s="118" t="s">
        <v>3111</v>
      </c>
    </row>
    <row r="620" spans="2:27" x14ac:dyDescent="0.3">
      <c r="B620" s="99" t="s">
        <v>2893</v>
      </c>
      <c r="C620" s="105" t="s">
        <v>495</v>
      </c>
      <c r="D620" s="145" t="s">
        <v>244</v>
      </c>
      <c r="F620" s="109" t="s">
        <v>3016</v>
      </c>
      <c r="AA620" s="118" t="s">
        <v>3111</v>
      </c>
    </row>
    <row r="621" spans="2:27" x14ac:dyDescent="0.3">
      <c r="B621" s="99" t="s">
        <v>2894</v>
      </c>
      <c r="C621" s="105" t="s">
        <v>1993</v>
      </c>
      <c r="D621" s="145" t="s">
        <v>472</v>
      </c>
      <c r="F621" s="109" t="s">
        <v>3017</v>
      </c>
      <c r="AA621" s="118" t="s">
        <v>3112</v>
      </c>
    </row>
    <row r="622" spans="2:27" x14ac:dyDescent="0.3">
      <c r="B622" s="99" t="s">
        <v>2895</v>
      </c>
      <c r="C622" s="105" t="s">
        <v>184</v>
      </c>
      <c r="D622" s="145" t="s">
        <v>472</v>
      </c>
      <c r="F622" s="109" t="s">
        <v>3018</v>
      </c>
      <c r="AA622" s="118" t="s">
        <v>3113</v>
      </c>
    </row>
    <row r="623" spans="2:27" x14ac:dyDescent="0.3">
      <c r="B623" s="99" t="s">
        <v>2896</v>
      </c>
      <c r="C623" s="105" t="s">
        <v>907</v>
      </c>
      <c r="D623" s="145" t="s">
        <v>244</v>
      </c>
      <c r="F623" s="109" t="s">
        <v>3019</v>
      </c>
      <c r="AA623" s="109" t="s">
        <v>3114</v>
      </c>
    </row>
    <row r="624" spans="2:27" x14ac:dyDescent="0.3">
      <c r="B624" s="99" t="s">
        <v>2897</v>
      </c>
      <c r="C624" s="105" t="s">
        <v>63</v>
      </c>
      <c r="D624" s="145" t="s">
        <v>472</v>
      </c>
      <c r="F624" s="109" t="s">
        <v>3020</v>
      </c>
      <c r="AA624" s="109" t="s">
        <v>3114</v>
      </c>
    </row>
    <row r="625" spans="2:27" x14ac:dyDescent="0.3">
      <c r="B625" s="99" t="s">
        <v>2898</v>
      </c>
      <c r="C625" s="105" t="s">
        <v>250</v>
      </c>
      <c r="D625" s="145" t="s">
        <v>244</v>
      </c>
      <c r="F625" s="109" t="s">
        <v>3021</v>
      </c>
      <c r="AA625" s="109" t="s">
        <v>3114</v>
      </c>
    </row>
    <row r="626" spans="2:27" x14ac:dyDescent="0.3">
      <c r="B626" s="131" t="s">
        <v>2899</v>
      </c>
      <c r="C626" s="132" t="s">
        <v>2964</v>
      </c>
      <c r="D626" s="145" t="s">
        <v>472</v>
      </c>
      <c r="F626" s="134" t="s">
        <v>3022</v>
      </c>
      <c r="AA626" s="134" t="s">
        <v>3115</v>
      </c>
    </row>
    <row r="627" spans="2:27" x14ac:dyDescent="0.3">
      <c r="B627" s="99" t="s">
        <v>2900</v>
      </c>
      <c r="C627" s="105" t="s">
        <v>495</v>
      </c>
      <c r="D627" s="145" t="s">
        <v>244</v>
      </c>
      <c r="F627" s="109" t="s">
        <v>3023</v>
      </c>
      <c r="AA627" s="109" t="s">
        <v>3116</v>
      </c>
    </row>
    <row r="628" spans="2:27" x14ac:dyDescent="0.3">
      <c r="B628" s="99" t="s">
        <v>2901</v>
      </c>
      <c r="C628" s="105" t="s">
        <v>907</v>
      </c>
      <c r="D628" s="145" t="s">
        <v>3982</v>
      </c>
      <c r="F628" s="109" t="s">
        <v>3024</v>
      </c>
      <c r="AA628" s="109" t="s">
        <v>3116</v>
      </c>
    </row>
    <row r="629" spans="2:27" x14ac:dyDescent="0.3">
      <c r="B629" s="99" t="s">
        <v>2902</v>
      </c>
      <c r="C629" s="105" t="s">
        <v>174</v>
      </c>
      <c r="D629" s="145" t="s">
        <v>244</v>
      </c>
      <c r="F629" s="109" t="s">
        <v>3025</v>
      </c>
      <c r="AA629" s="109" t="s">
        <v>3117</v>
      </c>
    </row>
    <row r="630" spans="2:27" ht="28.8" x14ac:dyDescent="0.3">
      <c r="B630" s="99" t="s">
        <v>193</v>
      </c>
      <c r="C630" s="105" t="s">
        <v>194</v>
      </c>
      <c r="D630" s="145" t="s">
        <v>3983</v>
      </c>
      <c r="F630" s="109" t="s">
        <v>3026</v>
      </c>
      <c r="AA630" s="109" t="s">
        <v>3118</v>
      </c>
    </row>
    <row r="631" spans="2:27" x14ac:dyDescent="0.3">
      <c r="B631" s="99" t="s">
        <v>2903</v>
      </c>
      <c r="C631" s="105" t="s">
        <v>522</v>
      </c>
      <c r="D631" s="145" t="s">
        <v>472</v>
      </c>
      <c r="F631" s="109" t="s">
        <v>3027</v>
      </c>
      <c r="AA631" s="109" t="s">
        <v>3119</v>
      </c>
    </row>
    <row r="632" spans="2:27" ht="27.6" x14ac:dyDescent="0.3">
      <c r="B632" s="99" t="s">
        <v>2904</v>
      </c>
      <c r="C632" s="105" t="s">
        <v>259</v>
      </c>
      <c r="D632" s="145" t="s">
        <v>244</v>
      </c>
      <c r="F632" s="109" t="s">
        <v>3028</v>
      </c>
      <c r="AA632" s="109" t="s">
        <v>3120</v>
      </c>
    </row>
    <row r="633" spans="2:27" ht="27.6" x14ac:dyDescent="0.3">
      <c r="B633" s="99" t="s">
        <v>2905</v>
      </c>
      <c r="C633" s="105" t="s">
        <v>114</v>
      </c>
      <c r="D633" s="145" t="s">
        <v>472</v>
      </c>
      <c r="F633" s="109" t="s">
        <v>3029</v>
      </c>
      <c r="AA633" s="109" t="s">
        <v>3121</v>
      </c>
    </row>
    <row r="634" spans="2:27" x14ac:dyDescent="0.3">
      <c r="B634" s="99" t="s">
        <v>2906</v>
      </c>
      <c r="C634" s="105" t="s">
        <v>173</v>
      </c>
      <c r="D634" s="145" t="s">
        <v>244</v>
      </c>
      <c r="F634" s="109" t="s">
        <v>3030</v>
      </c>
      <c r="AA634" s="109" t="s">
        <v>3122</v>
      </c>
    </row>
    <row r="635" spans="2:27" x14ac:dyDescent="0.3">
      <c r="B635" s="99" t="s">
        <v>2907</v>
      </c>
      <c r="C635" s="105" t="s">
        <v>1062</v>
      </c>
      <c r="D635" s="145" t="s">
        <v>1992</v>
      </c>
      <c r="F635" s="109" t="s">
        <v>3031</v>
      </c>
      <c r="AA635" s="109" t="s">
        <v>3123</v>
      </c>
    </row>
    <row r="636" spans="2:27" x14ac:dyDescent="0.3">
      <c r="B636" s="99" t="s">
        <v>2908</v>
      </c>
      <c r="C636" s="105" t="s">
        <v>1062</v>
      </c>
      <c r="D636" s="145" t="s">
        <v>244</v>
      </c>
      <c r="F636" s="109" t="s">
        <v>3032</v>
      </c>
      <c r="AA636" s="109" t="s">
        <v>3124</v>
      </c>
    </row>
    <row r="637" spans="2:27" x14ac:dyDescent="0.3">
      <c r="B637" s="99" t="s">
        <v>2909</v>
      </c>
      <c r="C637" s="105" t="s">
        <v>907</v>
      </c>
      <c r="D637" s="145" t="s">
        <v>472</v>
      </c>
      <c r="F637" s="109" t="s">
        <v>3033</v>
      </c>
      <c r="AA637" s="109" t="s">
        <v>3125</v>
      </c>
    </row>
    <row r="638" spans="2:27" x14ac:dyDescent="0.3">
      <c r="B638" s="99" t="s">
        <v>1012</v>
      </c>
      <c r="C638" s="105" t="s">
        <v>194</v>
      </c>
      <c r="D638" s="145" t="s">
        <v>3984</v>
      </c>
      <c r="F638" s="109" t="s">
        <v>3034</v>
      </c>
      <c r="AA638" s="109" t="s">
        <v>3126</v>
      </c>
    </row>
    <row r="639" spans="2:27" ht="28.8" x14ac:dyDescent="0.3">
      <c r="B639" s="99" t="s">
        <v>1012</v>
      </c>
      <c r="C639" s="105" t="s">
        <v>194</v>
      </c>
      <c r="D639" s="145" t="s">
        <v>2143</v>
      </c>
      <c r="F639" s="109" t="s">
        <v>3035</v>
      </c>
      <c r="AA639" s="109" t="s">
        <v>3126</v>
      </c>
    </row>
    <row r="640" spans="2:27" x14ac:dyDescent="0.3">
      <c r="B640" s="99" t="s">
        <v>2910</v>
      </c>
      <c r="C640" s="105" t="s">
        <v>250</v>
      </c>
      <c r="D640" s="145" t="s">
        <v>472</v>
      </c>
      <c r="F640" s="109" t="s">
        <v>3036</v>
      </c>
      <c r="AA640" s="109" t="s">
        <v>3126</v>
      </c>
    </row>
    <row r="641" spans="2:27" x14ac:dyDescent="0.3">
      <c r="B641" s="99" t="s">
        <v>2911</v>
      </c>
      <c r="C641" s="105" t="s">
        <v>478</v>
      </c>
      <c r="D641" s="145" t="s">
        <v>244</v>
      </c>
      <c r="F641" s="109" t="s">
        <v>3037</v>
      </c>
      <c r="AA641" s="109" t="s">
        <v>3127</v>
      </c>
    </row>
    <row r="642" spans="2:27" x14ac:dyDescent="0.3">
      <c r="B642" s="99" t="s">
        <v>2912</v>
      </c>
      <c r="C642" s="105" t="s">
        <v>259</v>
      </c>
      <c r="D642" s="145" t="s">
        <v>244</v>
      </c>
      <c r="F642" s="109" t="s">
        <v>3038</v>
      </c>
      <c r="AA642" s="109" t="s">
        <v>3127</v>
      </c>
    </row>
    <row r="643" spans="2:27" x14ac:dyDescent="0.3">
      <c r="B643" s="99" t="s">
        <v>2913</v>
      </c>
      <c r="C643" s="105" t="s">
        <v>145</v>
      </c>
      <c r="D643" s="145" t="s">
        <v>472</v>
      </c>
      <c r="F643" s="109" t="s">
        <v>3039</v>
      </c>
      <c r="AA643" s="109" t="s">
        <v>3128</v>
      </c>
    </row>
    <row r="644" spans="2:27" x14ac:dyDescent="0.3">
      <c r="B644" s="99" t="s">
        <v>2914</v>
      </c>
      <c r="C644" s="105" t="s">
        <v>219</v>
      </c>
      <c r="D644" s="145" t="s">
        <v>651</v>
      </c>
      <c r="F644" s="109" t="s">
        <v>3040</v>
      </c>
      <c r="AA644" s="118" t="s">
        <v>3129</v>
      </c>
    </row>
    <row r="645" spans="2:27" x14ac:dyDescent="0.3">
      <c r="B645" s="99" t="s">
        <v>1055</v>
      </c>
      <c r="C645" s="105" t="s">
        <v>194</v>
      </c>
      <c r="D645" s="145" t="s">
        <v>244</v>
      </c>
      <c r="F645" s="109" t="s">
        <v>3041</v>
      </c>
      <c r="AA645" s="118" t="s">
        <v>3129</v>
      </c>
    </row>
    <row r="646" spans="2:27" x14ac:dyDescent="0.3">
      <c r="B646" s="99" t="s">
        <v>2049</v>
      </c>
      <c r="C646" s="105" t="s">
        <v>259</v>
      </c>
      <c r="D646" s="145" t="s">
        <v>244</v>
      </c>
      <c r="F646" s="109" t="s">
        <v>3042</v>
      </c>
      <c r="AA646" s="118" t="s">
        <v>3130</v>
      </c>
    </row>
    <row r="647" spans="2:27" x14ac:dyDescent="0.3">
      <c r="B647" s="99" t="s">
        <v>2915</v>
      </c>
      <c r="C647" s="105" t="s">
        <v>184</v>
      </c>
      <c r="D647" s="145" t="s">
        <v>472</v>
      </c>
      <c r="F647" s="109" t="s">
        <v>3043</v>
      </c>
      <c r="AA647" s="118" t="s">
        <v>3129</v>
      </c>
    </row>
    <row r="648" spans="2:27" ht="28.8" x14ac:dyDescent="0.3">
      <c r="B648" s="99" t="s">
        <v>2916</v>
      </c>
      <c r="C648" s="105" t="s">
        <v>2965</v>
      </c>
      <c r="D648" s="145" t="s">
        <v>3985</v>
      </c>
      <c r="F648" s="109" t="s">
        <v>3044</v>
      </c>
      <c r="AA648" s="118" t="s">
        <v>3131</v>
      </c>
    </row>
    <row r="649" spans="2:27" x14ac:dyDescent="0.3">
      <c r="B649" s="99" t="s">
        <v>2917</v>
      </c>
      <c r="C649" s="105" t="s">
        <v>2966</v>
      </c>
      <c r="D649" s="145" t="s">
        <v>651</v>
      </c>
      <c r="F649" s="109" t="s">
        <v>3045</v>
      </c>
      <c r="AA649" s="118" t="s">
        <v>3131</v>
      </c>
    </row>
    <row r="650" spans="2:27" x14ac:dyDescent="0.3">
      <c r="B650" s="99" t="s">
        <v>2870</v>
      </c>
      <c r="C650" s="105" t="s">
        <v>259</v>
      </c>
      <c r="D650" s="145" t="s">
        <v>651</v>
      </c>
      <c r="F650" s="109" t="s">
        <v>3046</v>
      </c>
      <c r="AA650" s="118" t="s">
        <v>3132</v>
      </c>
    </row>
    <row r="651" spans="2:27" x14ac:dyDescent="0.3">
      <c r="B651" s="99" t="s">
        <v>2918</v>
      </c>
      <c r="C651" s="105" t="s">
        <v>530</v>
      </c>
      <c r="D651" s="145" t="s">
        <v>244</v>
      </c>
      <c r="F651" s="109" t="s">
        <v>3047</v>
      </c>
      <c r="AA651" s="118" t="s">
        <v>3133</v>
      </c>
    </row>
    <row r="652" spans="2:27" x14ac:dyDescent="0.3">
      <c r="B652" s="99" t="s">
        <v>2919</v>
      </c>
      <c r="C652" s="105" t="s">
        <v>2967</v>
      </c>
      <c r="D652" s="145" t="s">
        <v>244</v>
      </c>
      <c r="F652" s="109" t="s">
        <v>3048</v>
      </c>
      <c r="AA652" s="118">
        <v>43870</v>
      </c>
    </row>
    <row r="653" spans="2:27" x14ac:dyDescent="0.3">
      <c r="B653" s="99" t="s">
        <v>2920</v>
      </c>
      <c r="C653" s="105" t="s">
        <v>352</v>
      </c>
      <c r="D653" s="145" t="s">
        <v>244</v>
      </c>
      <c r="F653" s="109" t="s">
        <v>3049</v>
      </c>
      <c r="AA653" s="118">
        <v>44021</v>
      </c>
    </row>
    <row r="654" spans="2:27" x14ac:dyDescent="0.3">
      <c r="B654" s="99" t="s">
        <v>2921</v>
      </c>
      <c r="C654" s="105" t="s">
        <v>2968</v>
      </c>
      <c r="D654" s="146" t="s">
        <v>472</v>
      </c>
      <c r="F654" s="109" t="s">
        <v>3050</v>
      </c>
      <c r="AA654" s="118">
        <v>44052</v>
      </c>
    </row>
    <row r="655" spans="2:27" x14ac:dyDescent="0.3">
      <c r="B655" s="99" t="s">
        <v>2922</v>
      </c>
      <c r="C655" s="105" t="s">
        <v>1062</v>
      </c>
      <c r="D655" s="146" t="s">
        <v>472</v>
      </c>
      <c r="F655" s="109" t="s">
        <v>3051</v>
      </c>
      <c r="AA655" s="118">
        <v>44113</v>
      </c>
    </row>
    <row r="656" spans="2:27" x14ac:dyDescent="0.3">
      <c r="B656" s="99" t="s">
        <v>2870</v>
      </c>
      <c r="C656" s="105" t="s">
        <v>259</v>
      </c>
      <c r="D656" s="146" t="s">
        <v>472</v>
      </c>
      <c r="F656" s="109" t="s">
        <v>3052</v>
      </c>
      <c r="AA656" s="118">
        <v>44113</v>
      </c>
    </row>
    <row r="657" spans="2:27" x14ac:dyDescent="0.3">
      <c r="B657" s="99" t="s">
        <v>796</v>
      </c>
      <c r="C657" s="105" t="s">
        <v>32</v>
      </c>
      <c r="D657" s="146" t="s">
        <v>244</v>
      </c>
      <c r="F657" s="109" t="s">
        <v>3053</v>
      </c>
      <c r="AA657" s="118" t="s">
        <v>3134</v>
      </c>
    </row>
    <row r="658" spans="2:27" x14ac:dyDescent="0.3">
      <c r="B658" s="99" t="s">
        <v>2923</v>
      </c>
      <c r="C658" s="105" t="s">
        <v>259</v>
      </c>
      <c r="D658" s="146" t="s">
        <v>472</v>
      </c>
      <c r="F658" s="109" t="s">
        <v>3054</v>
      </c>
      <c r="AA658" s="118" t="s">
        <v>3135</v>
      </c>
    </row>
    <row r="659" spans="2:27" x14ac:dyDescent="0.3">
      <c r="B659" s="99" t="s">
        <v>2924</v>
      </c>
      <c r="C659" s="105" t="s">
        <v>1063</v>
      </c>
      <c r="D659" s="146" t="s">
        <v>244</v>
      </c>
      <c r="F659" s="109" t="s">
        <v>3055</v>
      </c>
      <c r="AA659" s="118" t="s">
        <v>3136</v>
      </c>
    </row>
    <row r="660" spans="2:27" x14ac:dyDescent="0.3">
      <c r="B660" s="99" t="s">
        <v>2925</v>
      </c>
      <c r="C660" s="105" t="s">
        <v>495</v>
      </c>
      <c r="D660" s="146" t="s">
        <v>244</v>
      </c>
      <c r="F660" s="109" t="s">
        <v>3056</v>
      </c>
      <c r="AA660" s="118" t="s">
        <v>3137</v>
      </c>
    </row>
    <row r="661" spans="2:27" x14ac:dyDescent="0.3">
      <c r="B661" s="99" t="s">
        <v>2926</v>
      </c>
      <c r="C661" s="105" t="s">
        <v>259</v>
      </c>
      <c r="D661" s="145" t="s">
        <v>472</v>
      </c>
      <c r="F661" s="109" t="s">
        <v>3057</v>
      </c>
      <c r="AA661" s="118" t="s">
        <v>3137</v>
      </c>
    </row>
    <row r="662" spans="2:27" x14ac:dyDescent="0.3">
      <c r="B662" s="99" t="s">
        <v>2927</v>
      </c>
      <c r="C662" s="105" t="s">
        <v>259</v>
      </c>
      <c r="D662" s="145" t="s">
        <v>244</v>
      </c>
      <c r="F662" s="109" t="s">
        <v>3058</v>
      </c>
      <c r="AA662" s="118" t="s">
        <v>3138</v>
      </c>
    </row>
    <row r="663" spans="2:27" x14ac:dyDescent="0.3">
      <c r="B663" s="99" t="s">
        <v>2928</v>
      </c>
      <c r="C663" s="105" t="s">
        <v>495</v>
      </c>
      <c r="D663" s="145" t="s">
        <v>472</v>
      </c>
      <c r="F663" s="109" t="s">
        <v>3059</v>
      </c>
      <c r="AA663" s="118" t="s">
        <v>3138</v>
      </c>
    </row>
    <row r="664" spans="2:27" x14ac:dyDescent="0.3">
      <c r="B664" s="99" t="s">
        <v>2929</v>
      </c>
      <c r="C664" s="105" t="s">
        <v>173</v>
      </c>
      <c r="D664" s="145" t="s">
        <v>244</v>
      </c>
      <c r="F664" s="109" t="s">
        <v>3060</v>
      </c>
      <c r="AA664" s="118">
        <v>43961</v>
      </c>
    </row>
    <row r="665" spans="2:27" x14ac:dyDescent="0.3">
      <c r="B665" s="99" t="s">
        <v>2930</v>
      </c>
      <c r="C665" s="105" t="s">
        <v>2968</v>
      </c>
      <c r="D665" s="145" t="s">
        <v>244</v>
      </c>
      <c r="F665" s="109" t="s">
        <v>3061</v>
      </c>
      <c r="AA665" s="118">
        <v>43992</v>
      </c>
    </row>
    <row r="666" spans="2:27" x14ac:dyDescent="0.3">
      <c r="B666" s="99" t="s">
        <v>2931</v>
      </c>
      <c r="C666" s="105" t="s">
        <v>479</v>
      </c>
      <c r="D666" s="145" t="s">
        <v>472</v>
      </c>
      <c r="F666" s="109" t="s">
        <v>3062</v>
      </c>
      <c r="AA666" s="118">
        <v>44022</v>
      </c>
    </row>
    <row r="667" spans="2:27" x14ac:dyDescent="0.3">
      <c r="B667" s="99" t="s">
        <v>2932</v>
      </c>
      <c r="C667" s="105" t="s">
        <v>250</v>
      </c>
      <c r="D667" s="145" t="s">
        <v>472</v>
      </c>
      <c r="F667" s="109" t="s">
        <v>3063</v>
      </c>
      <c r="AA667" s="118">
        <v>44053</v>
      </c>
    </row>
    <row r="668" spans="2:27" x14ac:dyDescent="0.3">
      <c r="B668" s="99" t="s">
        <v>1980</v>
      </c>
      <c r="C668" s="105" t="s">
        <v>259</v>
      </c>
      <c r="D668" s="145" t="s">
        <v>472</v>
      </c>
      <c r="F668" s="109" t="s">
        <v>3064</v>
      </c>
      <c r="AA668" s="118">
        <v>44053</v>
      </c>
    </row>
    <row r="669" spans="2:27" x14ac:dyDescent="0.3">
      <c r="B669" s="99" t="s">
        <v>2933</v>
      </c>
      <c r="C669" s="105" t="s">
        <v>259</v>
      </c>
      <c r="D669" s="145" t="s">
        <v>244</v>
      </c>
      <c r="F669" s="109" t="s">
        <v>3065</v>
      </c>
      <c r="AA669" s="118" t="s">
        <v>3139</v>
      </c>
    </row>
    <row r="670" spans="2:27" x14ac:dyDescent="0.3">
      <c r="B670" s="99" t="s">
        <v>2934</v>
      </c>
      <c r="C670" s="105" t="s">
        <v>478</v>
      </c>
      <c r="D670" s="145" t="s">
        <v>244</v>
      </c>
      <c r="F670" s="109" t="s">
        <v>3066</v>
      </c>
      <c r="AA670" s="118" t="s">
        <v>3139</v>
      </c>
    </row>
    <row r="671" spans="2:27" x14ac:dyDescent="0.3">
      <c r="B671" s="99" t="s">
        <v>2935</v>
      </c>
      <c r="C671" s="105" t="s">
        <v>478</v>
      </c>
      <c r="D671" s="145" t="s">
        <v>244</v>
      </c>
      <c r="F671" s="109" t="s">
        <v>3067</v>
      </c>
      <c r="AA671" s="118" t="s">
        <v>3140</v>
      </c>
    </row>
    <row r="672" spans="2:27" ht="28.8" x14ac:dyDescent="0.3">
      <c r="B672" s="99" t="s">
        <v>2936</v>
      </c>
      <c r="C672" s="105" t="s">
        <v>2966</v>
      </c>
      <c r="D672" s="145" t="s">
        <v>3986</v>
      </c>
      <c r="F672" s="109" t="s">
        <v>3068</v>
      </c>
      <c r="AA672" s="118" t="s">
        <v>3141</v>
      </c>
    </row>
    <row r="673" spans="2:27" x14ac:dyDescent="0.3">
      <c r="B673" s="99" t="s">
        <v>2937</v>
      </c>
      <c r="C673" s="105" t="s">
        <v>479</v>
      </c>
      <c r="D673" s="145" t="s">
        <v>472</v>
      </c>
      <c r="F673" s="109" t="s">
        <v>3069</v>
      </c>
      <c r="AA673" s="118" t="s">
        <v>3142</v>
      </c>
    </row>
    <row r="674" spans="2:27" x14ac:dyDescent="0.3">
      <c r="B674" s="99" t="s">
        <v>2938</v>
      </c>
      <c r="C674" s="105" t="s">
        <v>1062</v>
      </c>
      <c r="D674" s="145" t="s">
        <v>472</v>
      </c>
      <c r="F674" s="109" t="s">
        <v>3070</v>
      </c>
      <c r="AA674" s="118" t="s">
        <v>3143</v>
      </c>
    </row>
    <row r="675" spans="2:27" x14ac:dyDescent="0.3">
      <c r="B675" s="99" t="s">
        <v>2939</v>
      </c>
      <c r="C675" s="105" t="s">
        <v>2969</v>
      </c>
      <c r="D675" s="145" t="s">
        <v>244</v>
      </c>
      <c r="F675" s="109" t="s">
        <v>3071</v>
      </c>
      <c r="AA675" s="118" t="s">
        <v>3144</v>
      </c>
    </row>
    <row r="676" spans="2:27" x14ac:dyDescent="0.3">
      <c r="B676" s="99" t="s">
        <v>2940</v>
      </c>
      <c r="C676" s="105" t="s">
        <v>89</v>
      </c>
      <c r="D676" s="145" t="s">
        <v>472</v>
      </c>
      <c r="F676" s="109" t="s">
        <v>3072</v>
      </c>
      <c r="AA676" s="118" t="s">
        <v>3145</v>
      </c>
    </row>
    <row r="677" spans="2:27" x14ac:dyDescent="0.3">
      <c r="B677" s="99" t="s">
        <v>2941</v>
      </c>
      <c r="C677" s="105" t="s">
        <v>444</v>
      </c>
      <c r="D677" s="145" t="s">
        <v>244</v>
      </c>
      <c r="F677" s="109" t="s">
        <v>3073</v>
      </c>
      <c r="AA677" s="118">
        <v>43932</v>
      </c>
    </row>
    <row r="678" spans="2:27" x14ac:dyDescent="0.3">
      <c r="B678" s="99" t="s">
        <v>2942</v>
      </c>
      <c r="C678" s="105" t="s">
        <v>495</v>
      </c>
      <c r="D678" s="148" t="s">
        <v>244</v>
      </c>
      <c r="F678" s="109" t="s">
        <v>3074</v>
      </c>
      <c r="AA678" s="118">
        <v>43993</v>
      </c>
    </row>
    <row r="679" spans="2:27" x14ac:dyDescent="0.3">
      <c r="B679" s="99" t="s">
        <v>2943</v>
      </c>
      <c r="C679" s="105" t="s">
        <v>219</v>
      </c>
      <c r="D679" s="145" t="s">
        <v>3981</v>
      </c>
      <c r="F679" s="109" t="s">
        <v>3075</v>
      </c>
      <c r="AA679" s="118">
        <v>44085</v>
      </c>
    </row>
    <row r="680" spans="2:27" x14ac:dyDescent="0.3">
      <c r="B680" s="99" t="s">
        <v>1980</v>
      </c>
      <c r="C680" s="105" t="s">
        <v>259</v>
      </c>
      <c r="D680" s="145" t="s">
        <v>244</v>
      </c>
      <c r="F680" s="109" t="s">
        <v>3076</v>
      </c>
      <c r="AA680" s="118">
        <v>44085</v>
      </c>
    </row>
    <row r="681" spans="2:27" x14ac:dyDescent="0.3">
      <c r="B681" s="99" t="s">
        <v>2944</v>
      </c>
      <c r="C681" s="105" t="s">
        <v>2968</v>
      </c>
      <c r="D681" s="145" t="s">
        <v>244</v>
      </c>
      <c r="F681" s="109" t="s">
        <v>3077</v>
      </c>
      <c r="AA681" s="118">
        <v>44146</v>
      </c>
    </row>
    <row r="682" spans="2:27" x14ac:dyDescent="0.3">
      <c r="B682" s="99" t="s">
        <v>2945</v>
      </c>
      <c r="C682" s="105" t="s">
        <v>1062</v>
      </c>
      <c r="D682" s="145" t="s">
        <v>244</v>
      </c>
      <c r="F682" s="109" t="s">
        <v>3078</v>
      </c>
      <c r="AA682" s="118" t="s">
        <v>3146</v>
      </c>
    </row>
    <row r="683" spans="2:27" x14ac:dyDescent="0.3">
      <c r="B683" s="99" t="s">
        <v>1012</v>
      </c>
      <c r="C683" s="105" t="s">
        <v>259</v>
      </c>
      <c r="D683" s="145" t="s">
        <v>244</v>
      </c>
      <c r="F683" s="109" t="s">
        <v>3079</v>
      </c>
      <c r="AA683" s="118" t="s">
        <v>3147</v>
      </c>
    </row>
    <row r="684" spans="2:27" x14ac:dyDescent="0.3">
      <c r="B684" s="99" t="s">
        <v>2946</v>
      </c>
      <c r="C684" s="105" t="s">
        <v>2968</v>
      </c>
      <c r="D684" s="145" t="s">
        <v>244</v>
      </c>
      <c r="F684" s="109" t="s">
        <v>3080</v>
      </c>
      <c r="AA684" s="118" t="s">
        <v>3148</v>
      </c>
    </row>
    <row r="685" spans="2:27" x14ac:dyDescent="0.3">
      <c r="B685" s="99" t="s">
        <v>2947</v>
      </c>
      <c r="C685" s="105" t="s">
        <v>250</v>
      </c>
      <c r="D685" s="145" t="s">
        <v>244</v>
      </c>
      <c r="F685" s="109" t="s">
        <v>3081</v>
      </c>
      <c r="AA685" s="118" t="s">
        <v>3149</v>
      </c>
    </row>
    <row r="686" spans="2:27" x14ac:dyDescent="0.3">
      <c r="B686" s="99" t="s">
        <v>2948</v>
      </c>
      <c r="C686" s="105" t="s">
        <v>495</v>
      </c>
      <c r="D686" s="145" t="s">
        <v>244</v>
      </c>
      <c r="F686" s="109" t="s">
        <v>3082</v>
      </c>
      <c r="AA686" s="118" t="s">
        <v>3149</v>
      </c>
    </row>
    <row r="687" spans="2:27" x14ac:dyDescent="0.3">
      <c r="B687" s="99" t="s">
        <v>2949</v>
      </c>
      <c r="C687" s="105" t="s">
        <v>444</v>
      </c>
      <c r="D687" s="145" t="s">
        <v>244</v>
      </c>
      <c r="F687" s="109" t="s">
        <v>3083</v>
      </c>
      <c r="AA687" s="118" t="s">
        <v>3149</v>
      </c>
    </row>
    <row r="688" spans="2:27" x14ac:dyDescent="0.3">
      <c r="B688" s="99" t="s">
        <v>2950</v>
      </c>
      <c r="C688" s="105" t="s">
        <v>1062</v>
      </c>
      <c r="D688" s="145" t="s">
        <v>651</v>
      </c>
      <c r="F688" s="109" t="s">
        <v>3084</v>
      </c>
      <c r="AA688" s="118" t="s">
        <v>3150</v>
      </c>
    </row>
    <row r="689" spans="2:27" x14ac:dyDescent="0.3">
      <c r="B689" s="99" t="s">
        <v>2951</v>
      </c>
      <c r="C689" s="105" t="s">
        <v>63</v>
      </c>
      <c r="D689" s="145" t="s">
        <v>472</v>
      </c>
      <c r="F689" s="109" t="s">
        <v>3085</v>
      </c>
      <c r="AA689" s="118" t="s">
        <v>3150</v>
      </c>
    </row>
    <row r="690" spans="2:27" x14ac:dyDescent="0.3">
      <c r="B690" s="99" t="s">
        <v>2952</v>
      </c>
      <c r="C690" s="105" t="s">
        <v>1062</v>
      </c>
      <c r="D690" s="145" t="s">
        <v>244</v>
      </c>
      <c r="F690" s="109" t="s">
        <v>3086</v>
      </c>
      <c r="AA690" s="118">
        <v>43842</v>
      </c>
    </row>
    <row r="691" spans="2:27" x14ac:dyDescent="0.3">
      <c r="B691" s="99" t="s">
        <v>2953</v>
      </c>
      <c r="C691" s="105" t="s">
        <v>478</v>
      </c>
      <c r="D691" s="145" t="s">
        <v>244</v>
      </c>
      <c r="F691" s="109" t="s">
        <v>3087</v>
      </c>
      <c r="AA691" s="118">
        <v>43873</v>
      </c>
    </row>
    <row r="692" spans="2:27" ht="28.8" x14ac:dyDescent="0.3">
      <c r="B692" s="99" t="s">
        <v>2954</v>
      </c>
      <c r="C692" s="105" t="s">
        <v>478</v>
      </c>
      <c r="D692" s="145" t="s">
        <v>3987</v>
      </c>
      <c r="F692" s="109" t="s">
        <v>3088</v>
      </c>
      <c r="AA692" s="118">
        <v>43873</v>
      </c>
    </row>
    <row r="693" spans="2:27" x14ac:dyDescent="0.3">
      <c r="B693" s="99" t="s">
        <v>1980</v>
      </c>
      <c r="C693" s="105" t="s">
        <v>259</v>
      </c>
      <c r="D693" s="145" t="s">
        <v>472</v>
      </c>
      <c r="F693" s="109" t="s">
        <v>3089</v>
      </c>
      <c r="AA693" s="118">
        <v>44086</v>
      </c>
    </row>
    <row r="694" spans="2:27" x14ac:dyDescent="0.3">
      <c r="B694" s="99" t="s">
        <v>2955</v>
      </c>
      <c r="C694" s="105" t="s">
        <v>523</v>
      </c>
      <c r="D694" s="145" t="s">
        <v>244</v>
      </c>
      <c r="F694" s="109" t="s">
        <v>3090</v>
      </c>
      <c r="AA694" s="118" t="s">
        <v>3151</v>
      </c>
    </row>
    <row r="695" spans="2:27" ht="28.8" x14ac:dyDescent="0.3">
      <c r="B695" s="99" t="s">
        <v>2956</v>
      </c>
      <c r="C695" s="105" t="s">
        <v>2968</v>
      </c>
      <c r="D695" s="145" t="s">
        <v>1229</v>
      </c>
      <c r="F695" s="109" t="s">
        <v>3091</v>
      </c>
      <c r="AA695" s="118" t="s">
        <v>3152</v>
      </c>
    </row>
    <row r="696" spans="2:27" x14ac:dyDescent="0.3">
      <c r="B696" s="99" t="s">
        <v>2925</v>
      </c>
      <c r="C696" s="105" t="s">
        <v>495</v>
      </c>
      <c r="D696" s="145" t="s">
        <v>472</v>
      </c>
      <c r="F696" s="109" t="s">
        <v>3092</v>
      </c>
      <c r="AA696" s="118" t="s">
        <v>3153</v>
      </c>
    </row>
    <row r="697" spans="2:27" x14ac:dyDescent="0.3">
      <c r="B697" s="99" t="s">
        <v>2957</v>
      </c>
      <c r="C697" s="105" t="s">
        <v>410</v>
      </c>
      <c r="D697" s="145" t="s">
        <v>472</v>
      </c>
      <c r="F697" s="109" t="s">
        <v>3093</v>
      </c>
      <c r="AA697" s="118" t="s">
        <v>3154</v>
      </c>
    </row>
    <row r="698" spans="2:27" x14ac:dyDescent="0.3">
      <c r="B698" s="99" t="s">
        <v>2958</v>
      </c>
      <c r="C698" s="105" t="s">
        <v>495</v>
      </c>
      <c r="D698" s="145" t="s">
        <v>244</v>
      </c>
      <c r="F698" s="109" t="s">
        <v>3094</v>
      </c>
      <c r="AA698" s="118" t="s">
        <v>3155</v>
      </c>
    </row>
    <row r="699" spans="2:27" x14ac:dyDescent="0.3">
      <c r="B699" s="99" t="s">
        <v>2959</v>
      </c>
      <c r="C699" s="105" t="s">
        <v>410</v>
      </c>
      <c r="D699" s="145" t="s">
        <v>244</v>
      </c>
      <c r="F699" s="109" t="s">
        <v>3095</v>
      </c>
      <c r="AA699" s="118" t="s">
        <v>3155</v>
      </c>
    </row>
    <row r="700" spans="2:27" x14ac:dyDescent="0.3">
      <c r="B700" s="99" t="s">
        <v>2960</v>
      </c>
      <c r="C700" s="105" t="s">
        <v>1991</v>
      </c>
      <c r="D700" s="145" t="s">
        <v>244</v>
      </c>
      <c r="F700" s="109" t="s">
        <v>3096</v>
      </c>
      <c r="AA700" s="118" t="s">
        <v>3156</v>
      </c>
    </row>
    <row r="701" spans="2:27" x14ac:dyDescent="0.3">
      <c r="B701" s="99" t="s">
        <v>2961</v>
      </c>
      <c r="C701" s="105" t="s">
        <v>173</v>
      </c>
      <c r="D701" s="145" t="s">
        <v>244</v>
      </c>
      <c r="F701" s="109" t="s">
        <v>3097</v>
      </c>
      <c r="AA701" s="118" t="s">
        <v>3157</v>
      </c>
    </row>
    <row r="702" spans="2:27" x14ac:dyDescent="0.3">
      <c r="B702" s="99" t="s">
        <v>2962</v>
      </c>
      <c r="C702" s="105" t="s">
        <v>1063</v>
      </c>
      <c r="D702" s="145" t="s">
        <v>244</v>
      </c>
      <c r="F702" s="109" t="s">
        <v>3098</v>
      </c>
      <c r="AA702" s="118" t="s">
        <v>3157</v>
      </c>
    </row>
    <row r="703" spans="2:27" ht="27.6" x14ac:dyDescent="0.3">
      <c r="B703" s="97" t="s">
        <v>3158</v>
      </c>
      <c r="C703" s="103" t="s">
        <v>410</v>
      </c>
      <c r="D703" s="145" t="s">
        <v>244</v>
      </c>
      <c r="F703" s="100" t="s">
        <v>3365</v>
      </c>
      <c r="AA703" s="116">
        <v>44378</v>
      </c>
    </row>
    <row r="704" spans="2:27" ht="27.6" x14ac:dyDescent="0.3">
      <c r="B704" s="97" t="s">
        <v>3159</v>
      </c>
      <c r="C704" s="103" t="s">
        <v>522</v>
      </c>
      <c r="D704" s="145" t="s">
        <v>244</v>
      </c>
      <c r="F704" s="100" t="s">
        <v>3366</v>
      </c>
      <c r="AA704" s="116">
        <v>44409</v>
      </c>
    </row>
    <row r="705" spans="2:27" x14ac:dyDescent="0.3">
      <c r="B705" s="97" t="s">
        <v>3160</v>
      </c>
      <c r="C705" s="103" t="s">
        <v>184</v>
      </c>
      <c r="D705" s="145" t="s">
        <v>244</v>
      </c>
      <c r="F705" s="100" t="s">
        <v>3367</v>
      </c>
      <c r="AA705" s="116">
        <v>44501</v>
      </c>
    </row>
    <row r="706" spans="2:27" ht="28.8" x14ac:dyDescent="0.3">
      <c r="B706" s="97" t="s">
        <v>3161</v>
      </c>
      <c r="C706" s="103" t="s">
        <v>259</v>
      </c>
      <c r="D706" s="145" t="s">
        <v>3988</v>
      </c>
      <c r="F706" s="100" t="s">
        <v>3368</v>
      </c>
      <c r="AA706" s="116">
        <v>44501</v>
      </c>
    </row>
    <row r="707" spans="2:27" x14ac:dyDescent="0.3">
      <c r="B707" s="97" t="s">
        <v>912</v>
      </c>
      <c r="C707" s="103" t="s">
        <v>410</v>
      </c>
      <c r="D707" s="145" t="s">
        <v>651</v>
      </c>
      <c r="F707" s="100" t="s">
        <v>3369</v>
      </c>
      <c r="AA707" s="116" t="s">
        <v>3559</v>
      </c>
    </row>
    <row r="708" spans="2:27" x14ac:dyDescent="0.3">
      <c r="B708" s="97" t="s">
        <v>323</v>
      </c>
      <c r="C708" s="103" t="s">
        <v>250</v>
      </c>
      <c r="D708" s="145" t="s">
        <v>244</v>
      </c>
      <c r="F708" s="100" t="s">
        <v>3370</v>
      </c>
      <c r="AA708" s="116" t="s">
        <v>3559</v>
      </c>
    </row>
    <row r="709" spans="2:27" x14ac:dyDescent="0.3">
      <c r="B709" s="97" t="s">
        <v>3162</v>
      </c>
      <c r="C709" s="103" t="s">
        <v>259</v>
      </c>
      <c r="D709" s="145" t="s">
        <v>244</v>
      </c>
      <c r="F709" s="100" t="s">
        <v>3371</v>
      </c>
      <c r="AA709" s="116" t="s">
        <v>3560</v>
      </c>
    </row>
    <row r="710" spans="2:27" x14ac:dyDescent="0.3">
      <c r="B710" s="97" t="s">
        <v>3163</v>
      </c>
      <c r="C710" s="103" t="s">
        <v>440</v>
      </c>
      <c r="D710" s="145" t="s">
        <v>244</v>
      </c>
      <c r="F710" s="100" t="s">
        <v>3372</v>
      </c>
      <c r="AA710" s="116" t="s">
        <v>3561</v>
      </c>
    </row>
    <row r="711" spans="2:27" x14ac:dyDescent="0.3">
      <c r="B711" s="97" t="s">
        <v>3164</v>
      </c>
      <c r="C711" s="103" t="s">
        <v>63</v>
      </c>
      <c r="D711" s="145" t="s">
        <v>472</v>
      </c>
      <c r="F711" s="100" t="s">
        <v>3373</v>
      </c>
      <c r="AA711" s="116" t="s">
        <v>3561</v>
      </c>
    </row>
    <row r="712" spans="2:27" x14ac:dyDescent="0.3">
      <c r="B712" s="97" t="s">
        <v>3165</v>
      </c>
      <c r="C712" s="103" t="s">
        <v>1060</v>
      </c>
      <c r="D712" s="145" t="s">
        <v>472</v>
      </c>
      <c r="F712" s="100" t="s">
        <v>3374</v>
      </c>
      <c r="AA712" s="116" t="s">
        <v>3562</v>
      </c>
    </row>
    <row r="713" spans="2:27" x14ac:dyDescent="0.3">
      <c r="B713" s="97" t="s">
        <v>3166</v>
      </c>
      <c r="C713" s="103" t="s">
        <v>530</v>
      </c>
      <c r="D713" s="145" t="s">
        <v>244</v>
      </c>
      <c r="F713" s="100" t="s">
        <v>3375</v>
      </c>
      <c r="AA713" s="116" t="s">
        <v>3563</v>
      </c>
    </row>
    <row r="714" spans="2:27" x14ac:dyDescent="0.3">
      <c r="B714" s="97" t="s">
        <v>3167</v>
      </c>
      <c r="C714" s="103" t="s">
        <v>32</v>
      </c>
      <c r="D714" s="145" t="s">
        <v>472</v>
      </c>
      <c r="F714" s="100" t="s">
        <v>3376</v>
      </c>
      <c r="AA714" s="116" t="s">
        <v>3564</v>
      </c>
    </row>
    <row r="715" spans="2:27" x14ac:dyDescent="0.3">
      <c r="B715" s="97" t="s">
        <v>3168</v>
      </c>
      <c r="C715" s="103" t="s">
        <v>2132</v>
      </c>
      <c r="D715" s="145" t="s">
        <v>472</v>
      </c>
      <c r="F715" s="100" t="s">
        <v>3377</v>
      </c>
      <c r="AA715" s="116" t="s">
        <v>3564</v>
      </c>
    </row>
    <row r="716" spans="2:27" x14ac:dyDescent="0.3">
      <c r="B716" s="97" t="s">
        <v>3169</v>
      </c>
      <c r="C716" s="103" t="s">
        <v>173</v>
      </c>
      <c r="D716" s="145" t="s">
        <v>244</v>
      </c>
      <c r="F716" s="100" t="s">
        <v>3378</v>
      </c>
      <c r="AA716" s="116">
        <v>44198</v>
      </c>
    </row>
    <row r="717" spans="2:27" x14ac:dyDescent="0.3">
      <c r="B717" s="97" t="s">
        <v>3170</v>
      </c>
      <c r="C717" s="103" t="s">
        <v>250</v>
      </c>
      <c r="F717" s="100" t="s">
        <v>3379</v>
      </c>
      <c r="AA717" s="116">
        <v>44229</v>
      </c>
    </row>
    <row r="718" spans="2:27" x14ac:dyDescent="0.3">
      <c r="B718" s="97" t="s">
        <v>3171</v>
      </c>
      <c r="C718" s="103" t="s">
        <v>219</v>
      </c>
      <c r="F718" s="100" t="s">
        <v>3380</v>
      </c>
      <c r="AA718" s="116">
        <v>44257</v>
      </c>
    </row>
    <row r="719" spans="2:27" x14ac:dyDescent="0.3">
      <c r="B719" s="99" t="s">
        <v>3172</v>
      </c>
      <c r="C719" s="105" t="s">
        <v>32</v>
      </c>
      <c r="F719" s="109" t="s">
        <v>3381</v>
      </c>
      <c r="AA719" s="118">
        <v>44318</v>
      </c>
    </row>
    <row r="720" spans="2:27" x14ac:dyDescent="0.3">
      <c r="B720" s="99" t="s">
        <v>3173</v>
      </c>
      <c r="C720" s="105" t="s">
        <v>758</v>
      </c>
      <c r="F720" s="109" t="s">
        <v>3382</v>
      </c>
      <c r="AA720" s="118">
        <v>44471</v>
      </c>
    </row>
    <row r="721" spans="2:27" x14ac:dyDescent="0.3">
      <c r="B721" s="99" t="s">
        <v>3174</v>
      </c>
      <c r="C721" s="105" t="s">
        <v>63</v>
      </c>
      <c r="F721" s="109" t="s">
        <v>3383</v>
      </c>
      <c r="AA721" s="118">
        <v>44471</v>
      </c>
    </row>
    <row r="722" spans="2:27" x14ac:dyDescent="0.3">
      <c r="B722" s="99" t="s">
        <v>3175</v>
      </c>
      <c r="C722" s="105" t="s">
        <v>259</v>
      </c>
      <c r="F722" s="109" t="s">
        <v>3384</v>
      </c>
      <c r="AA722" s="118">
        <v>44502</v>
      </c>
    </row>
    <row r="723" spans="2:27" x14ac:dyDescent="0.3">
      <c r="B723" s="99" t="s">
        <v>3176</v>
      </c>
      <c r="C723" s="105" t="s">
        <v>444</v>
      </c>
      <c r="F723" s="109" t="s">
        <v>3385</v>
      </c>
      <c r="AA723" s="118" t="s">
        <v>3565</v>
      </c>
    </row>
    <row r="724" spans="2:27" x14ac:dyDescent="0.3">
      <c r="B724" s="99" t="s">
        <v>3177</v>
      </c>
      <c r="C724" s="105" t="s">
        <v>1062</v>
      </c>
      <c r="F724" s="109" t="s">
        <v>3386</v>
      </c>
      <c r="AA724" s="118" t="s">
        <v>3566</v>
      </c>
    </row>
    <row r="725" spans="2:27" x14ac:dyDescent="0.3">
      <c r="B725" s="99" t="s">
        <v>3178</v>
      </c>
      <c r="C725" s="105" t="s">
        <v>907</v>
      </c>
      <c r="F725" s="109" t="s">
        <v>3387</v>
      </c>
      <c r="AA725" s="118" t="s">
        <v>3566</v>
      </c>
    </row>
    <row r="726" spans="2:27" x14ac:dyDescent="0.3">
      <c r="B726" s="99" t="s">
        <v>989</v>
      </c>
      <c r="C726" s="105" t="s">
        <v>410</v>
      </c>
      <c r="F726" s="109" t="s">
        <v>3388</v>
      </c>
      <c r="AA726" s="118" t="s">
        <v>3566</v>
      </c>
    </row>
    <row r="727" spans="2:27" x14ac:dyDescent="0.3">
      <c r="B727" s="99" t="s">
        <v>3179</v>
      </c>
      <c r="C727" s="105" t="s">
        <v>495</v>
      </c>
      <c r="F727" s="109" t="s">
        <v>3389</v>
      </c>
      <c r="AA727" s="118" t="s">
        <v>3567</v>
      </c>
    </row>
    <row r="728" spans="2:27" x14ac:dyDescent="0.3">
      <c r="B728" s="99" t="s">
        <v>3180</v>
      </c>
      <c r="C728" s="105" t="s">
        <v>410</v>
      </c>
      <c r="F728" s="109" t="s">
        <v>3390</v>
      </c>
      <c r="AA728" s="118" t="s">
        <v>3567</v>
      </c>
    </row>
    <row r="729" spans="2:27" x14ac:dyDescent="0.3">
      <c r="B729" s="99" t="s">
        <v>3181</v>
      </c>
      <c r="C729" s="105" t="s">
        <v>259</v>
      </c>
      <c r="F729" s="109" t="s">
        <v>3391</v>
      </c>
      <c r="AA729" s="118" t="s">
        <v>3568</v>
      </c>
    </row>
    <row r="730" spans="2:27" x14ac:dyDescent="0.3">
      <c r="B730" s="99" t="s">
        <v>3182</v>
      </c>
      <c r="C730" s="105" t="s">
        <v>219</v>
      </c>
      <c r="F730" s="109" t="s">
        <v>3392</v>
      </c>
      <c r="AA730" s="118" t="s">
        <v>3569</v>
      </c>
    </row>
    <row r="731" spans="2:27" x14ac:dyDescent="0.3">
      <c r="B731" s="99" t="s">
        <v>3183</v>
      </c>
      <c r="C731" s="105" t="s">
        <v>410</v>
      </c>
      <c r="F731" s="109" t="s">
        <v>3393</v>
      </c>
      <c r="AA731" s="118" t="s">
        <v>3570</v>
      </c>
    </row>
    <row r="732" spans="2:27" x14ac:dyDescent="0.3">
      <c r="B732" s="135"/>
      <c r="C732" s="139"/>
      <c r="F732" s="141"/>
      <c r="AA732" s="142"/>
    </row>
    <row r="733" spans="2:27" x14ac:dyDescent="0.3">
      <c r="B733" s="135" t="s">
        <v>3184</v>
      </c>
      <c r="C733" s="139" t="s">
        <v>3355</v>
      </c>
      <c r="F733" s="141" t="s">
        <v>3394</v>
      </c>
      <c r="AA733" s="142">
        <v>44199</v>
      </c>
    </row>
    <row r="734" spans="2:27" x14ac:dyDescent="0.3">
      <c r="B734" s="135" t="s">
        <v>3185</v>
      </c>
      <c r="C734" s="139" t="s">
        <v>328</v>
      </c>
      <c r="F734" s="141" t="s">
        <v>3395</v>
      </c>
      <c r="AA734" s="142">
        <v>44199</v>
      </c>
    </row>
    <row r="735" spans="2:27" x14ac:dyDescent="0.3">
      <c r="B735" s="135" t="s">
        <v>3186</v>
      </c>
      <c r="C735" s="139" t="s">
        <v>3355</v>
      </c>
      <c r="F735" s="141" t="s">
        <v>3396</v>
      </c>
      <c r="AA735" s="142">
        <v>44199</v>
      </c>
    </row>
    <row r="736" spans="2:27" x14ac:dyDescent="0.3">
      <c r="B736" s="135" t="s">
        <v>3187</v>
      </c>
      <c r="C736" s="139" t="s">
        <v>410</v>
      </c>
      <c r="F736" s="141" t="s">
        <v>3397</v>
      </c>
      <c r="AA736" s="142">
        <v>44199</v>
      </c>
    </row>
    <row r="737" spans="2:27" x14ac:dyDescent="0.3">
      <c r="B737" s="135" t="s">
        <v>3188</v>
      </c>
      <c r="C737" s="139" t="s">
        <v>3356</v>
      </c>
      <c r="F737" s="141" t="s">
        <v>3398</v>
      </c>
      <c r="AA737" s="142">
        <v>44199</v>
      </c>
    </row>
    <row r="738" spans="2:27" x14ac:dyDescent="0.3">
      <c r="B738" s="135" t="s">
        <v>3189</v>
      </c>
      <c r="C738" s="139" t="s">
        <v>219</v>
      </c>
      <c r="F738" s="141" t="s">
        <v>3399</v>
      </c>
      <c r="AA738" s="142">
        <v>44258</v>
      </c>
    </row>
    <row r="739" spans="2:27" x14ac:dyDescent="0.3">
      <c r="B739" s="135" t="s">
        <v>3190</v>
      </c>
      <c r="C739" s="139" t="s">
        <v>758</v>
      </c>
      <c r="F739" s="141" t="s">
        <v>3400</v>
      </c>
      <c r="AA739" s="142">
        <v>44289</v>
      </c>
    </row>
    <row r="740" spans="2:27" x14ac:dyDescent="0.3">
      <c r="B740" s="135" t="s">
        <v>3191</v>
      </c>
      <c r="C740" s="139" t="s">
        <v>328</v>
      </c>
      <c r="F740" s="141" t="s">
        <v>3401</v>
      </c>
      <c r="AA740" s="142">
        <v>44289</v>
      </c>
    </row>
    <row r="741" spans="2:27" x14ac:dyDescent="0.3">
      <c r="B741" s="135" t="s">
        <v>3192</v>
      </c>
      <c r="C741" s="139" t="s">
        <v>1221</v>
      </c>
      <c r="F741" s="141" t="s">
        <v>3402</v>
      </c>
      <c r="AA741" s="142">
        <v>44289</v>
      </c>
    </row>
    <row r="742" spans="2:27" ht="24" x14ac:dyDescent="0.3">
      <c r="B742" s="135" t="s">
        <v>3193</v>
      </c>
      <c r="C742" s="139" t="s">
        <v>410</v>
      </c>
      <c r="F742" s="141" t="s">
        <v>3403</v>
      </c>
      <c r="AA742" s="142">
        <v>44472</v>
      </c>
    </row>
    <row r="743" spans="2:27" x14ac:dyDescent="0.3">
      <c r="B743" s="135" t="s">
        <v>3194</v>
      </c>
      <c r="C743" s="139" t="s">
        <v>173</v>
      </c>
      <c r="F743" s="141" t="s">
        <v>3404</v>
      </c>
      <c r="AA743" s="142">
        <v>44533</v>
      </c>
    </row>
    <row r="744" spans="2:27" x14ac:dyDescent="0.3">
      <c r="B744" s="135" t="s">
        <v>3195</v>
      </c>
      <c r="C744" s="139" t="s">
        <v>495</v>
      </c>
      <c r="F744" s="141" t="s">
        <v>3405</v>
      </c>
      <c r="AA744" s="142">
        <v>44533</v>
      </c>
    </row>
    <row r="745" spans="2:27" x14ac:dyDescent="0.3">
      <c r="B745" s="135" t="s">
        <v>3196</v>
      </c>
      <c r="C745" s="139" t="s">
        <v>1063</v>
      </c>
      <c r="F745" s="141" t="s">
        <v>3406</v>
      </c>
      <c r="AA745" s="142">
        <v>44533</v>
      </c>
    </row>
    <row r="746" spans="2:27" x14ac:dyDescent="0.3">
      <c r="B746" s="135" t="s">
        <v>178</v>
      </c>
      <c r="C746" s="139" t="s">
        <v>3355</v>
      </c>
      <c r="F746" s="141" t="s">
        <v>3407</v>
      </c>
      <c r="AA746" s="142">
        <v>44533</v>
      </c>
    </row>
    <row r="747" spans="2:27" x14ac:dyDescent="0.3">
      <c r="B747" s="135" t="s">
        <v>178</v>
      </c>
      <c r="C747" s="139" t="s">
        <v>3355</v>
      </c>
      <c r="F747" s="141" t="s">
        <v>3408</v>
      </c>
      <c r="AA747" s="142">
        <v>44533</v>
      </c>
    </row>
    <row r="748" spans="2:27" x14ac:dyDescent="0.3">
      <c r="B748" s="135" t="s">
        <v>3197</v>
      </c>
      <c r="C748" s="139" t="s">
        <v>1063</v>
      </c>
      <c r="F748" s="141" t="s">
        <v>3409</v>
      </c>
      <c r="AA748" s="142" t="s">
        <v>3571</v>
      </c>
    </row>
    <row r="749" spans="2:27" x14ac:dyDescent="0.3">
      <c r="B749" s="135" t="s">
        <v>3198</v>
      </c>
      <c r="C749" s="139" t="s">
        <v>352</v>
      </c>
      <c r="F749" s="141" t="s">
        <v>3410</v>
      </c>
      <c r="AA749" s="142" t="s">
        <v>3571</v>
      </c>
    </row>
    <row r="750" spans="2:27" x14ac:dyDescent="0.3">
      <c r="B750" s="135" t="s">
        <v>3199</v>
      </c>
      <c r="C750" s="139" t="s">
        <v>63</v>
      </c>
      <c r="F750" s="141" t="s">
        <v>3411</v>
      </c>
      <c r="AA750" s="142" t="s">
        <v>3572</v>
      </c>
    </row>
    <row r="751" spans="2:27" x14ac:dyDescent="0.3">
      <c r="B751" s="135" t="s">
        <v>178</v>
      </c>
      <c r="C751" s="139" t="s">
        <v>3355</v>
      </c>
      <c r="F751" s="141" t="s">
        <v>3412</v>
      </c>
      <c r="AA751" s="142" t="s">
        <v>3572</v>
      </c>
    </row>
    <row r="752" spans="2:27" x14ac:dyDescent="0.3">
      <c r="B752" s="135" t="s">
        <v>3200</v>
      </c>
      <c r="C752" s="139" t="s">
        <v>3355</v>
      </c>
      <c r="F752" s="141" t="s">
        <v>3413</v>
      </c>
      <c r="AA752" s="142" t="s">
        <v>3573</v>
      </c>
    </row>
    <row r="753" spans="2:27" x14ac:dyDescent="0.3">
      <c r="B753" s="135" t="s">
        <v>3201</v>
      </c>
      <c r="C753" s="139" t="s">
        <v>495</v>
      </c>
      <c r="F753" s="141" t="s">
        <v>3414</v>
      </c>
      <c r="AA753" s="142" t="s">
        <v>3574</v>
      </c>
    </row>
    <row r="754" spans="2:27" x14ac:dyDescent="0.3">
      <c r="B754" s="135" t="s">
        <v>3202</v>
      </c>
      <c r="C754" s="139" t="s">
        <v>495</v>
      </c>
      <c r="F754" s="141" t="s">
        <v>3415</v>
      </c>
      <c r="AA754" s="142" t="s">
        <v>3574</v>
      </c>
    </row>
    <row r="755" spans="2:27" x14ac:dyDescent="0.3">
      <c r="B755" s="135" t="s">
        <v>3203</v>
      </c>
      <c r="C755" s="139" t="s">
        <v>184</v>
      </c>
      <c r="F755" s="141" t="s">
        <v>3416</v>
      </c>
      <c r="AA755" s="142" t="s">
        <v>3575</v>
      </c>
    </row>
    <row r="756" spans="2:27" x14ac:dyDescent="0.3">
      <c r="B756" s="135" t="s">
        <v>3204</v>
      </c>
      <c r="C756" s="139" t="s">
        <v>530</v>
      </c>
      <c r="F756" s="141" t="s">
        <v>3417</v>
      </c>
      <c r="AA756" s="142" t="s">
        <v>3576</v>
      </c>
    </row>
    <row r="757" spans="2:27" x14ac:dyDescent="0.3">
      <c r="B757" s="135" t="s">
        <v>3205</v>
      </c>
      <c r="C757" s="139" t="s">
        <v>3355</v>
      </c>
      <c r="F757" s="141" t="s">
        <v>3418</v>
      </c>
      <c r="AA757" s="142" t="s">
        <v>3577</v>
      </c>
    </row>
    <row r="758" spans="2:27" x14ac:dyDescent="0.3">
      <c r="B758" s="135" t="s">
        <v>3206</v>
      </c>
      <c r="C758" s="139" t="s">
        <v>410</v>
      </c>
      <c r="F758" s="141" t="s">
        <v>3419</v>
      </c>
      <c r="AA758" s="142">
        <v>44320</v>
      </c>
    </row>
    <row r="759" spans="2:27" x14ac:dyDescent="0.3">
      <c r="B759" s="135" t="s">
        <v>2120</v>
      </c>
      <c r="C759" s="139" t="s">
        <v>114</v>
      </c>
      <c r="F759" s="141" t="s">
        <v>3420</v>
      </c>
      <c r="AA759" s="142">
        <v>44351</v>
      </c>
    </row>
    <row r="760" spans="2:27" x14ac:dyDescent="0.3">
      <c r="B760" s="135" t="s">
        <v>2120</v>
      </c>
      <c r="C760" s="139" t="s">
        <v>114</v>
      </c>
      <c r="F760" s="141" t="s">
        <v>3421</v>
      </c>
      <c r="AA760" s="142">
        <v>44351</v>
      </c>
    </row>
    <row r="761" spans="2:27" x14ac:dyDescent="0.3">
      <c r="B761" s="135" t="s">
        <v>218</v>
      </c>
      <c r="C761" s="139" t="s">
        <v>219</v>
      </c>
      <c r="F761" s="141" t="s">
        <v>3422</v>
      </c>
      <c r="AA761" s="142">
        <v>44412</v>
      </c>
    </row>
    <row r="762" spans="2:27" x14ac:dyDescent="0.3">
      <c r="B762" s="135" t="s">
        <v>3207</v>
      </c>
      <c r="C762" s="139" t="s">
        <v>3357</v>
      </c>
      <c r="F762" s="141" t="s">
        <v>3423</v>
      </c>
      <c r="AA762" s="142">
        <v>44412</v>
      </c>
    </row>
    <row r="763" spans="2:27" x14ac:dyDescent="0.3">
      <c r="B763" s="135" t="s">
        <v>3208</v>
      </c>
      <c r="C763" s="139" t="s">
        <v>3357</v>
      </c>
      <c r="F763" s="141" t="s">
        <v>3424</v>
      </c>
      <c r="AA763" s="142">
        <v>44381</v>
      </c>
    </row>
    <row r="764" spans="2:27" x14ac:dyDescent="0.3">
      <c r="B764" s="135" t="s">
        <v>3209</v>
      </c>
      <c r="C764" s="139" t="s">
        <v>160</v>
      </c>
      <c r="F764" s="141" t="s">
        <v>3425</v>
      </c>
      <c r="AA764" s="142">
        <v>44534</v>
      </c>
    </row>
    <row r="765" spans="2:27" x14ac:dyDescent="0.3">
      <c r="B765" s="135" t="s">
        <v>3210</v>
      </c>
      <c r="C765" s="139" t="s">
        <v>63</v>
      </c>
      <c r="F765" s="141" t="s">
        <v>3426</v>
      </c>
      <c r="AA765" s="142" t="s">
        <v>3578</v>
      </c>
    </row>
    <row r="766" spans="2:27" x14ac:dyDescent="0.3">
      <c r="B766" s="135" t="s">
        <v>3211</v>
      </c>
      <c r="C766" s="139" t="s">
        <v>410</v>
      </c>
      <c r="F766" s="141" t="s">
        <v>3427</v>
      </c>
      <c r="AA766" s="142" t="s">
        <v>3579</v>
      </c>
    </row>
    <row r="767" spans="2:27" x14ac:dyDescent="0.3">
      <c r="B767" s="135" t="s">
        <v>3212</v>
      </c>
      <c r="C767" s="139" t="s">
        <v>410</v>
      </c>
      <c r="F767" s="141" t="s">
        <v>3428</v>
      </c>
      <c r="AA767" s="142" t="s">
        <v>3579</v>
      </c>
    </row>
    <row r="768" spans="2:27" x14ac:dyDescent="0.3">
      <c r="B768" s="135" t="s">
        <v>3213</v>
      </c>
      <c r="C768" s="139" t="s">
        <v>63</v>
      </c>
      <c r="F768" s="141" t="s">
        <v>3429</v>
      </c>
      <c r="AA768" s="142" t="s">
        <v>3580</v>
      </c>
    </row>
    <row r="769" spans="2:27" x14ac:dyDescent="0.3">
      <c r="B769" s="135" t="s">
        <v>3214</v>
      </c>
      <c r="C769" s="139" t="s">
        <v>410</v>
      </c>
      <c r="F769" s="141" t="s">
        <v>3430</v>
      </c>
      <c r="AA769" s="142" t="s">
        <v>3581</v>
      </c>
    </row>
    <row r="770" spans="2:27" x14ac:dyDescent="0.3">
      <c r="B770" s="135" t="s">
        <v>3215</v>
      </c>
      <c r="C770" s="139" t="s">
        <v>410</v>
      </c>
      <c r="F770" s="141" t="s">
        <v>3431</v>
      </c>
      <c r="AA770" s="142" t="s">
        <v>3582</v>
      </c>
    </row>
    <row r="771" spans="2:27" x14ac:dyDescent="0.3">
      <c r="B771" s="135" t="s">
        <v>3216</v>
      </c>
      <c r="C771" s="139" t="s">
        <v>250</v>
      </c>
      <c r="F771" s="141" t="s">
        <v>3432</v>
      </c>
      <c r="AA771" s="142" t="s">
        <v>3582</v>
      </c>
    </row>
    <row r="772" spans="2:27" x14ac:dyDescent="0.3">
      <c r="B772" s="135" t="s">
        <v>3217</v>
      </c>
      <c r="C772" s="139" t="s">
        <v>410</v>
      </c>
      <c r="F772" s="141" t="s">
        <v>3433</v>
      </c>
      <c r="AA772" s="142" t="s">
        <v>3582</v>
      </c>
    </row>
    <row r="773" spans="2:27" x14ac:dyDescent="0.3">
      <c r="B773" s="135" t="s">
        <v>3218</v>
      </c>
      <c r="C773" s="139" t="s">
        <v>478</v>
      </c>
      <c r="F773" s="141" t="s">
        <v>3434</v>
      </c>
      <c r="AA773" s="142" t="s">
        <v>3583</v>
      </c>
    </row>
    <row r="774" spans="2:27" x14ac:dyDescent="0.3">
      <c r="B774" s="135" t="s">
        <v>3219</v>
      </c>
      <c r="C774" s="139">
        <v>11</v>
      </c>
      <c r="F774" s="141" t="s">
        <v>3435</v>
      </c>
      <c r="AA774" s="142" t="s">
        <v>3583</v>
      </c>
    </row>
    <row r="775" spans="2:27" x14ac:dyDescent="0.3">
      <c r="B775" s="135" t="s">
        <v>3220</v>
      </c>
      <c r="C775" s="139" t="s">
        <v>3358</v>
      </c>
      <c r="F775" s="141" t="s">
        <v>3436</v>
      </c>
      <c r="AA775" s="142" t="s">
        <v>3584</v>
      </c>
    </row>
    <row r="776" spans="2:27" x14ac:dyDescent="0.3">
      <c r="B776" s="135" t="s">
        <v>3221</v>
      </c>
      <c r="C776" s="139" t="s">
        <v>101</v>
      </c>
      <c r="F776" s="141" t="s">
        <v>3437</v>
      </c>
      <c r="AA776" s="142">
        <v>44260</v>
      </c>
    </row>
    <row r="777" spans="2:27" x14ac:dyDescent="0.3">
      <c r="B777" s="135" t="s">
        <v>178</v>
      </c>
      <c r="C777" s="139" t="s">
        <v>1219</v>
      </c>
      <c r="F777" s="141" t="s">
        <v>3438</v>
      </c>
      <c r="AA777" s="142">
        <v>44260</v>
      </c>
    </row>
    <row r="778" spans="2:27" ht="24" x14ac:dyDescent="0.3">
      <c r="B778" s="135" t="s">
        <v>3222</v>
      </c>
      <c r="C778" s="139" t="s">
        <v>352</v>
      </c>
      <c r="F778" s="141" t="s">
        <v>3439</v>
      </c>
      <c r="AA778" s="142" t="s">
        <v>3585</v>
      </c>
    </row>
    <row r="779" spans="2:27" x14ac:dyDescent="0.3">
      <c r="B779" s="135" t="s">
        <v>3223</v>
      </c>
      <c r="C779" s="139" t="s">
        <v>479</v>
      </c>
      <c r="F779" s="141" t="s">
        <v>3440</v>
      </c>
      <c r="AA779" s="142" t="s">
        <v>3585</v>
      </c>
    </row>
    <row r="780" spans="2:27" x14ac:dyDescent="0.3">
      <c r="B780" s="135" t="s">
        <v>3224</v>
      </c>
      <c r="C780" s="139" t="s">
        <v>145</v>
      </c>
      <c r="F780" s="141" t="s">
        <v>3441</v>
      </c>
      <c r="AA780" s="142" t="s">
        <v>3585</v>
      </c>
    </row>
    <row r="781" spans="2:27" ht="24" x14ac:dyDescent="0.3">
      <c r="B781" s="135" t="s">
        <v>3225</v>
      </c>
      <c r="C781" s="139" t="s">
        <v>250</v>
      </c>
      <c r="F781" s="141" t="s">
        <v>3442</v>
      </c>
      <c r="AA781" s="142" t="s">
        <v>3586</v>
      </c>
    </row>
    <row r="782" spans="2:27" x14ac:dyDescent="0.3">
      <c r="B782" s="135" t="s">
        <v>3226</v>
      </c>
      <c r="C782" s="139" t="s">
        <v>1062</v>
      </c>
      <c r="F782" s="141" t="s">
        <v>3443</v>
      </c>
      <c r="AA782" s="142" t="s">
        <v>3587</v>
      </c>
    </row>
    <row r="783" spans="2:27" x14ac:dyDescent="0.3">
      <c r="B783" s="135" t="s">
        <v>3227</v>
      </c>
      <c r="C783" s="139" t="s">
        <v>410</v>
      </c>
      <c r="F783" s="141" t="s">
        <v>3444</v>
      </c>
      <c r="AA783" s="142" t="s">
        <v>3588</v>
      </c>
    </row>
    <row r="784" spans="2:27" x14ac:dyDescent="0.3">
      <c r="B784" s="135" t="s">
        <v>3228</v>
      </c>
      <c r="C784" s="139" t="s">
        <v>3359</v>
      </c>
      <c r="F784" s="141" t="s">
        <v>3445</v>
      </c>
      <c r="AA784" s="142" t="s">
        <v>3588</v>
      </c>
    </row>
    <row r="785" spans="2:27" x14ac:dyDescent="0.3">
      <c r="B785" s="135" t="s">
        <v>3229</v>
      </c>
      <c r="C785" s="139" t="s">
        <v>63</v>
      </c>
      <c r="F785" s="141" t="s">
        <v>3446</v>
      </c>
      <c r="AA785" s="142" t="s">
        <v>3588</v>
      </c>
    </row>
    <row r="786" spans="2:27" x14ac:dyDescent="0.3">
      <c r="B786" s="135" t="s">
        <v>3230</v>
      </c>
      <c r="C786" s="139" t="s">
        <v>479</v>
      </c>
      <c r="F786" s="141" t="s">
        <v>3447</v>
      </c>
      <c r="AA786" s="142" t="s">
        <v>3588</v>
      </c>
    </row>
    <row r="787" spans="2:27" x14ac:dyDescent="0.3">
      <c r="B787" s="135" t="s">
        <v>323</v>
      </c>
      <c r="C787" s="139" t="s">
        <v>173</v>
      </c>
      <c r="F787" s="141" t="s">
        <v>3448</v>
      </c>
      <c r="AA787" s="142" t="s">
        <v>3589</v>
      </c>
    </row>
    <row r="788" spans="2:27" x14ac:dyDescent="0.3">
      <c r="B788" s="135" t="s">
        <v>3231</v>
      </c>
      <c r="C788" s="139" t="s">
        <v>256</v>
      </c>
      <c r="F788" s="141" t="s">
        <v>3449</v>
      </c>
      <c r="AA788" s="142" t="s">
        <v>3589</v>
      </c>
    </row>
    <row r="789" spans="2:27" x14ac:dyDescent="0.3">
      <c r="B789" s="135" t="s">
        <v>3232</v>
      </c>
      <c r="C789" s="139" t="s">
        <v>1062</v>
      </c>
      <c r="F789" s="141" t="s">
        <v>3450</v>
      </c>
      <c r="AA789" s="142" t="s">
        <v>3589</v>
      </c>
    </row>
    <row r="790" spans="2:27" x14ac:dyDescent="0.3">
      <c r="B790" s="135" t="s">
        <v>3233</v>
      </c>
      <c r="C790" s="139" t="s">
        <v>352</v>
      </c>
      <c r="F790" s="141" t="s">
        <v>3451</v>
      </c>
      <c r="AA790" s="142" t="s">
        <v>3590</v>
      </c>
    </row>
    <row r="791" spans="2:27" x14ac:dyDescent="0.3">
      <c r="B791" s="135" t="s">
        <v>3234</v>
      </c>
      <c r="C791" s="139" t="s">
        <v>495</v>
      </c>
      <c r="F791" s="141" t="s">
        <v>3452</v>
      </c>
      <c r="AA791" s="142" t="s">
        <v>3591</v>
      </c>
    </row>
    <row r="792" spans="2:27" x14ac:dyDescent="0.3">
      <c r="B792" s="135" t="s">
        <v>3235</v>
      </c>
      <c r="C792" s="139" t="s">
        <v>478</v>
      </c>
      <c r="F792" s="141" t="s">
        <v>3453</v>
      </c>
      <c r="AA792" s="142" t="s">
        <v>3591</v>
      </c>
    </row>
    <row r="793" spans="2:27" x14ac:dyDescent="0.3">
      <c r="B793" s="135" t="s">
        <v>3236</v>
      </c>
      <c r="C793" s="139" t="s">
        <v>522</v>
      </c>
      <c r="F793" s="141" t="s">
        <v>3454</v>
      </c>
      <c r="AA793" s="142" t="s">
        <v>3591</v>
      </c>
    </row>
    <row r="794" spans="2:27" x14ac:dyDescent="0.3">
      <c r="B794" s="135" t="s">
        <v>3237</v>
      </c>
      <c r="C794" s="139" t="s">
        <v>410</v>
      </c>
      <c r="F794" s="141" t="s">
        <v>3455</v>
      </c>
      <c r="AA794" s="142" t="s">
        <v>3592</v>
      </c>
    </row>
    <row r="795" spans="2:27" x14ac:dyDescent="0.3">
      <c r="B795" s="135" t="s">
        <v>3238</v>
      </c>
      <c r="C795" s="139">
        <v>6</v>
      </c>
      <c r="F795" s="141" t="s">
        <v>3456</v>
      </c>
      <c r="AA795" s="142" t="s">
        <v>3593</v>
      </c>
    </row>
    <row r="796" spans="2:27" x14ac:dyDescent="0.3">
      <c r="B796" s="135" t="s">
        <v>3239</v>
      </c>
      <c r="C796" s="139" t="s">
        <v>495</v>
      </c>
      <c r="F796" s="141" t="s">
        <v>3457</v>
      </c>
      <c r="AA796" s="142">
        <v>44202</v>
      </c>
    </row>
    <row r="797" spans="2:27" x14ac:dyDescent="0.3">
      <c r="B797" s="135" t="s">
        <v>3240</v>
      </c>
      <c r="C797" s="139" t="s">
        <v>184</v>
      </c>
      <c r="F797" s="141" t="s">
        <v>3458</v>
      </c>
      <c r="AA797" s="142">
        <v>44233</v>
      </c>
    </row>
    <row r="798" spans="2:27" x14ac:dyDescent="0.3">
      <c r="B798" s="135" t="s">
        <v>1071</v>
      </c>
      <c r="C798" s="139" t="s">
        <v>907</v>
      </c>
      <c r="F798" s="141" t="s">
        <v>3459</v>
      </c>
      <c r="AA798" s="142">
        <v>44202</v>
      </c>
    </row>
    <row r="799" spans="2:27" ht="24" x14ac:dyDescent="0.3">
      <c r="B799" s="135" t="s">
        <v>3241</v>
      </c>
      <c r="C799" s="139" t="s">
        <v>410</v>
      </c>
      <c r="F799" s="141" t="s">
        <v>3460</v>
      </c>
      <c r="AA799" s="142">
        <v>44233</v>
      </c>
    </row>
    <row r="800" spans="2:27" x14ac:dyDescent="0.3">
      <c r="B800" s="135" t="s">
        <v>3242</v>
      </c>
      <c r="C800" s="139" t="s">
        <v>259</v>
      </c>
      <c r="F800" s="141" t="s">
        <v>3461</v>
      </c>
      <c r="AA800" s="142">
        <v>44261</v>
      </c>
    </row>
    <row r="801" spans="2:27" x14ac:dyDescent="0.3">
      <c r="B801" s="135" t="s">
        <v>3243</v>
      </c>
      <c r="C801" s="139" t="s">
        <v>1062</v>
      </c>
      <c r="F801" s="141" t="s">
        <v>3462</v>
      </c>
      <c r="AA801" s="142">
        <v>44383</v>
      </c>
    </row>
    <row r="802" spans="2:27" x14ac:dyDescent="0.3">
      <c r="B802" s="135" t="s">
        <v>3244</v>
      </c>
      <c r="C802" s="139" t="s">
        <v>479</v>
      </c>
      <c r="F802" s="141" t="s">
        <v>3463</v>
      </c>
      <c r="AA802" s="142">
        <v>44414</v>
      </c>
    </row>
    <row r="803" spans="2:27" x14ac:dyDescent="0.3">
      <c r="B803" s="135" t="s">
        <v>3245</v>
      </c>
      <c r="C803" s="139" t="s">
        <v>3359</v>
      </c>
      <c r="F803" s="141" t="s">
        <v>3464</v>
      </c>
      <c r="AA803" s="142">
        <v>44475</v>
      </c>
    </row>
    <row r="804" spans="2:27" x14ac:dyDescent="0.3">
      <c r="B804" s="135" t="s">
        <v>3246</v>
      </c>
      <c r="C804" s="139" t="s">
        <v>410</v>
      </c>
      <c r="F804" s="141" t="s">
        <v>3465</v>
      </c>
      <c r="AA804" s="142">
        <v>44475</v>
      </c>
    </row>
    <row r="805" spans="2:27" x14ac:dyDescent="0.3">
      <c r="B805" s="135" t="s">
        <v>3247</v>
      </c>
      <c r="C805" s="139" t="s">
        <v>478</v>
      </c>
      <c r="F805" s="141" t="s">
        <v>3466</v>
      </c>
      <c r="AA805" s="142">
        <v>44506</v>
      </c>
    </row>
    <row r="806" spans="2:27" x14ac:dyDescent="0.3">
      <c r="B806" s="135" t="s">
        <v>1083</v>
      </c>
      <c r="C806" s="139" t="s">
        <v>1219</v>
      </c>
      <c r="F806" s="141" t="s">
        <v>3467</v>
      </c>
      <c r="AA806" s="142" t="s">
        <v>3594</v>
      </c>
    </row>
    <row r="807" spans="2:27" x14ac:dyDescent="0.3">
      <c r="B807" s="135" t="s">
        <v>3248</v>
      </c>
      <c r="C807" s="139" t="s">
        <v>440</v>
      </c>
      <c r="F807" s="141" t="s">
        <v>3468</v>
      </c>
      <c r="AA807" s="142" t="s">
        <v>3594</v>
      </c>
    </row>
    <row r="808" spans="2:27" x14ac:dyDescent="0.3">
      <c r="B808" s="135" t="s">
        <v>3249</v>
      </c>
      <c r="C808" s="139" t="s">
        <v>479</v>
      </c>
      <c r="F808" s="141" t="s">
        <v>3469</v>
      </c>
      <c r="AA808" s="142" t="s">
        <v>3594</v>
      </c>
    </row>
    <row r="809" spans="2:27" x14ac:dyDescent="0.3">
      <c r="B809" s="135" t="s">
        <v>3250</v>
      </c>
      <c r="C809" s="139" t="s">
        <v>2131</v>
      </c>
      <c r="F809" s="141" t="s">
        <v>3470</v>
      </c>
      <c r="AA809" s="142" t="s">
        <v>3595</v>
      </c>
    </row>
    <row r="810" spans="2:27" x14ac:dyDescent="0.3">
      <c r="B810" s="136" t="s">
        <v>3251</v>
      </c>
      <c r="C810" s="136" t="s">
        <v>476</v>
      </c>
      <c r="F810" s="136">
        <v>210600108</v>
      </c>
      <c r="AA810" s="136" t="s">
        <v>3596</v>
      </c>
    </row>
    <row r="811" spans="2:27" x14ac:dyDescent="0.3">
      <c r="B811" s="135" t="s">
        <v>3252</v>
      </c>
      <c r="C811" s="139" t="s">
        <v>184</v>
      </c>
      <c r="F811" s="141" t="s">
        <v>3471</v>
      </c>
      <c r="AA811" s="142" t="s">
        <v>3597</v>
      </c>
    </row>
    <row r="812" spans="2:27" ht="24" x14ac:dyDescent="0.3">
      <c r="B812" s="137" t="s">
        <v>3253</v>
      </c>
      <c r="C812" s="140" t="s">
        <v>377</v>
      </c>
      <c r="F812" s="140">
        <v>210600109</v>
      </c>
      <c r="AA812" s="140" t="s">
        <v>3598</v>
      </c>
    </row>
    <row r="813" spans="2:27" x14ac:dyDescent="0.3">
      <c r="B813" s="136" t="s">
        <v>3254</v>
      </c>
      <c r="C813" s="136" t="s">
        <v>3360</v>
      </c>
      <c r="F813" s="136">
        <v>210600110</v>
      </c>
      <c r="AA813" s="136" t="s">
        <v>3599</v>
      </c>
    </row>
    <row r="814" spans="2:27" x14ac:dyDescent="0.3">
      <c r="B814" s="136" t="s">
        <v>3255</v>
      </c>
      <c r="C814" s="136" t="s">
        <v>476</v>
      </c>
      <c r="F814" s="136" t="s">
        <v>3472</v>
      </c>
      <c r="AA814" s="136" t="s">
        <v>3600</v>
      </c>
    </row>
    <row r="815" spans="2:27" x14ac:dyDescent="0.3">
      <c r="B815" s="136" t="s">
        <v>3256</v>
      </c>
      <c r="C815" s="136" t="s">
        <v>476</v>
      </c>
      <c r="F815" s="136">
        <v>210600111</v>
      </c>
      <c r="AA815" s="136" t="s">
        <v>3601</v>
      </c>
    </row>
    <row r="816" spans="2:27" x14ac:dyDescent="0.3">
      <c r="B816" s="138" t="s">
        <v>3257</v>
      </c>
      <c r="C816" s="136" t="s">
        <v>495</v>
      </c>
      <c r="F816" s="136">
        <v>2106000112</v>
      </c>
      <c r="AA816" s="136" t="s">
        <v>3602</v>
      </c>
    </row>
    <row r="817" spans="2:27" x14ac:dyDescent="0.3">
      <c r="B817" s="138" t="s">
        <v>3257</v>
      </c>
      <c r="C817" s="136" t="s">
        <v>495</v>
      </c>
      <c r="F817" s="136">
        <v>2106000113</v>
      </c>
      <c r="AA817" s="136" t="s">
        <v>3602</v>
      </c>
    </row>
    <row r="818" spans="2:27" x14ac:dyDescent="0.3">
      <c r="B818" s="135" t="s">
        <v>1980</v>
      </c>
      <c r="C818" s="139" t="s">
        <v>259</v>
      </c>
      <c r="F818" s="141" t="s">
        <v>3473</v>
      </c>
      <c r="AA818" s="142" t="s">
        <v>3603</v>
      </c>
    </row>
    <row r="819" spans="2:27" x14ac:dyDescent="0.3">
      <c r="B819" s="135" t="s">
        <v>3258</v>
      </c>
      <c r="C819" s="139" t="s">
        <v>145</v>
      </c>
      <c r="F819" s="141" t="s">
        <v>3474</v>
      </c>
      <c r="AA819" s="142">
        <v>44323</v>
      </c>
    </row>
    <row r="820" spans="2:27" x14ac:dyDescent="0.3">
      <c r="B820" s="135" t="s">
        <v>3259</v>
      </c>
      <c r="C820" s="139" t="s">
        <v>410</v>
      </c>
      <c r="F820" s="141" t="s">
        <v>3475</v>
      </c>
      <c r="AA820" s="142">
        <v>44323</v>
      </c>
    </row>
    <row r="821" spans="2:27" x14ac:dyDescent="0.3">
      <c r="B821" s="135" t="s">
        <v>3260</v>
      </c>
      <c r="C821" s="139" t="s">
        <v>495</v>
      </c>
      <c r="F821" s="141" t="s">
        <v>3476</v>
      </c>
      <c r="AA821" s="142" t="s">
        <v>3604</v>
      </c>
    </row>
    <row r="822" spans="2:27" x14ac:dyDescent="0.3">
      <c r="B822" s="135" t="s">
        <v>3261</v>
      </c>
      <c r="C822" s="139" t="s">
        <v>410</v>
      </c>
      <c r="F822" s="141" t="s">
        <v>3477</v>
      </c>
      <c r="AA822" s="142">
        <v>44384</v>
      </c>
    </row>
    <row r="823" spans="2:27" x14ac:dyDescent="0.3">
      <c r="B823" s="135" t="s">
        <v>3262</v>
      </c>
      <c r="C823" s="139" t="s">
        <v>114</v>
      </c>
      <c r="F823" s="141" t="s">
        <v>3478</v>
      </c>
      <c r="AA823" s="142">
        <v>44446</v>
      </c>
    </row>
    <row r="824" spans="2:27" x14ac:dyDescent="0.3">
      <c r="B824" s="135" t="s">
        <v>3263</v>
      </c>
      <c r="C824" s="139" t="s">
        <v>259</v>
      </c>
      <c r="F824" s="141" t="s">
        <v>3479</v>
      </c>
      <c r="AA824" s="142" t="s">
        <v>3605</v>
      </c>
    </row>
    <row r="825" spans="2:27" x14ac:dyDescent="0.3">
      <c r="B825" s="135" t="s">
        <v>3264</v>
      </c>
      <c r="C825" s="139" t="s">
        <v>184</v>
      </c>
      <c r="F825" s="141" t="s">
        <v>3480</v>
      </c>
      <c r="AA825" s="142" t="s">
        <v>3605</v>
      </c>
    </row>
    <row r="826" spans="2:27" x14ac:dyDescent="0.3">
      <c r="B826" s="135" t="s">
        <v>3265</v>
      </c>
      <c r="C826" s="139" t="s">
        <v>1062</v>
      </c>
      <c r="F826" s="141" t="s">
        <v>3481</v>
      </c>
      <c r="AA826" s="142" t="s">
        <v>3606</v>
      </c>
    </row>
    <row r="827" spans="2:27" x14ac:dyDescent="0.3">
      <c r="B827" s="135" t="s">
        <v>3266</v>
      </c>
      <c r="C827" s="139" t="s">
        <v>410</v>
      </c>
      <c r="F827" s="141" t="s">
        <v>3482</v>
      </c>
      <c r="AA827" s="142" t="s">
        <v>3607</v>
      </c>
    </row>
    <row r="828" spans="2:27" x14ac:dyDescent="0.3">
      <c r="B828" s="135" t="s">
        <v>323</v>
      </c>
      <c r="C828" s="139" t="s">
        <v>63</v>
      </c>
      <c r="F828" s="141" t="s">
        <v>3483</v>
      </c>
      <c r="AA828" s="142">
        <v>44537</v>
      </c>
    </row>
    <row r="829" spans="2:27" x14ac:dyDescent="0.3">
      <c r="B829" s="135" t="s">
        <v>3267</v>
      </c>
      <c r="C829" s="139" t="s">
        <v>174</v>
      </c>
      <c r="F829" s="141" t="s">
        <v>3484</v>
      </c>
      <c r="AA829" s="142" t="s">
        <v>3608</v>
      </c>
    </row>
    <row r="830" spans="2:27" x14ac:dyDescent="0.3">
      <c r="B830" s="135" t="s">
        <v>3268</v>
      </c>
      <c r="C830" s="139" t="s">
        <v>145</v>
      </c>
      <c r="F830" s="141" t="s">
        <v>3485</v>
      </c>
      <c r="AA830" s="142" t="s">
        <v>3609</v>
      </c>
    </row>
    <row r="831" spans="2:27" x14ac:dyDescent="0.3">
      <c r="B831" s="135" t="s">
        <v>3269</v>
      </c>
      <c r="C831" s="139" t="s">
        <v>259</v>
      </c>
      <c r="F831" s="141" t="s">
        <v>3486</v>
      </c>
      <c r="AA831" s="142">
        <v>44263</v>
      </c>
    </row>
    <row r="832" spans="2:27" x14ac:dyDescent="0.3">
      <c r="B832" s="135" t="s">
        <v>3270</v>
      </c>
      <c r="C832" s="139" t="s">
        <v>250</v>
      </c>
      <c r="F832" s="141" t="s">
        <v>3487</v>
      </c>
      <c r="AA832" s="142">
        <v>44263</v>
      </c>
    </row>
    <row r="833" spans="2:27" x14ac:dyDescent="0.3">
      <c r="B833" s="135" t="s">
        <v>3271</v>
      </c>
      <c r="C833" s="139" t="s">
        <v>410</v>
      </c>
      <c r="F833" s="141" t="s">
        <v>3488</v>
      </c>
      <c r="AA833" s="142">
        <v>44294</v>
      </c>
    </row>
    <row r="834" spans="2:27" x14ac:dyDescent="0.3">
      <c r="B834" s="135" t="s">
        <v>3271</v>
      </c>
      <c r="C834" s="139" t="s">
        <v>410</v>
      </c>
      <c r="F834" s="141" t="s">
        <v>3489</v>
      </c>
      <c r="AA834" s="142">
        <v>44294</v>
      </c>
    </row>
    <row r="835" spans="2:27" x14ac:dyDescent="0.3">
      <c r="B835" s="135" t="s">
        <v>3272</v>
      </c>
      <c r="C835" s="139" t="s">
        <v>476</v>
      </c>
      <c r="F835" s="141" t="s">
        <v>3490</v>
      </c>
      <c r="AA835" s="142" t="s">
        <v>3610</v>
      </c>
    </row>
    <row r="836" spans="2:27" x14ac:dyDescent="0.3">
      <c r="B836" s="135" t="s">
        <v>3273</v>
      </c>
      <c r="C836" s="139" t="s">
        <v>219</v>
      </c>
      <c r="F836" s="141" t="s">
        <v>3491</v>
      </c>
      <c r="AA836" s="142" t="s">
        <v>3611</v>
      </c>
    </row>
    <row r="837" spans="2:27" x14ac:dyDescent="0.3">
      <c r="B837" s="135" t="s">
        <v>3274</v>
      </c>
      <c r="C837" s="139" t="s">
        <v>1063</v>
      </c>
      <c r="F837" s="141" t="s">
        <v>3492</v>
      </c>
      <c r="AA837" s="142" t="s">
        <v>3611</v>
      </c>
    </row>
    <row r="838" spans="2:27" x14ac:dyDescent="0.3">
      <c r="B838" s="135" t="s">
        <v>3275</v>
      </c>
      <c r="C838" s="139" t="s">
        <v>444</v>
      </c>
      <c r="F838" s="141" t="s">
        <v>3493</v>
      </c>
      <c r="AA838" s="142" t="s">
        <v>3611</v>
      </c>
    </row>
    <row r="839" spans="2:27" x14ac:dyDescent="0.3">
      <c r="B839" s="135" t="s">
        <v>3276</v>
      </c>
      <c r="C839" s="139" t="s">
        <v>410</v>
      </c>
      <c r="F839" s="141" t="s">
        <v>3494</v>
      </c>
      <c r="AA839" s="142" t="s">
        <v>3612</v>
      </c>
    </row>
    <row r="840" spans="2:27" x14ac:dyDescent="0.3">
      <c r="B840" s="135" t="s">
        <v>3277</v>
      </c>
      <c r="C840" s="139" t="s">
        <v>410</v>
      </c>
      <c r="F840" s="141" t="s">
        <v>3495</v>
      </c>
      <c r="AA840" s="142" t="s">
        <v>3613</v>
      </c>
    </row>
    <row r="841" spans="2:27" x14ac:dyDescent="0.3">
      <c r="B841" s="135" t="s">
        <v>2885</v>
      </c>
      <c r="C841" s="139" t="s">
        <v>410</v>
      </c>
      <c r="F841" s="141" t="s">
        <v>3496</v>
      </c>
      <c r="AA841" s="142" t="s">
        <v>3613</v>
      </c>
    </row>
    <row r="842" spans="2:27" x14ac:dyDescent="0.3">
      <c r="B842" s="135" t="s">
        <v>3278</v>
      </c>
      <c r="C842" s="139" t="s">
        <v>410</v>
      </c>
      <c r="F842" s="141" t="s">
        <v>3497</v>
      </c>
      <c r="AA842" s="142" t="s">
        <v>3614</v>
      </c>
    </row>
    <row r="843" spans="2:27" x14ac:dyDescent="0.3">
      <c r="B843" s="135" t="s">
        <v>3279</v>
      </c>
      <c r="C843" s="139" t="s">
        <v>495</v>
      </c>
      <c r="F843" s="141" t="s">
        <v>3498</v>
      </c>
      <c r="AA843" s="142">
        <v>44205</v>
      </c>
    </row>
    <row r="844" spans="2:27" x14ac:dyDescent="0.3">
      <c r="B844" s="135" t="s">
        <v>3280</v>
      </c>
      <c r="C844" s="139" t="s">
        <v>1063</v>
      </c>
      <c r="F844" s="141" t="s">
        <v>3499</v>
      </c>
      <c r="AA844" s="142">
        <v>44236</v>
      </c>
    </row>
    <row r="845" spans="2:27" x14ac:dyDescent="0.3">
      <c r="B845" s="136" t="s">
        <v>3281</v>
      </c>
      <c r="C845" s="136" t="s">
        <v>479</v>
      </c>
      <c r="F845" s="136" t="s">
        <v>3500</v>
      </c>
      <c r="AA845" s="136" t="s">
        <v>3615</v>
      </c>
    </row>
    <row r="846" spans="2:27" x14ac:dyDescent="0.3">
      <c r="B846" s="135" t="s">
        <v>3282</v>
      </c>
      <c r="C846" s="139" t="s">
        <v>410</v>
      </c>
      <c r="F846" s="141" t="s">
        <v>3501</v>
      </c>
      <c r="AA846" s="142">
        <v>44264</v>
      </c>
    </row>
    <row r="847" spans="2:27" x14ac:dyDescent="0.3">
      <c r="B847" s="137" t="s">
        <v>3283</v>
      </c>
      <c r="C847" s="140" t="s">
        <v>63</v>
      </c>
      <c r="F847" s="140">
        <v>210900142</v>
      </c>
      <c r="AA847" s="143">
        <v>44264</v>
      </c>
    </row>
    <row r="848" spans="2:27" x14ac:dyDescent="0.3">
      <c r="B848" s="136" t="s">
        <v>3284</v>
      </c>
      <c r="C848" s="136" t="s">
        <v>173</v>
      </c>
      <c r="F848" s="136">
        <v>210900143</v>
      </c>
      <c r="AA848" s="144">
        <v>44448</v>
      </c>
    </row>
    <row r="849" spans="2:27" x14ac:dyDescent="0.3">
      <c r="B849" s="136" t="s">
        <v>3285</v>
      </c>
      <c r="C849" s="136" t="s">
        <v>758</v>
      </c>
      <c r="F849" s="136">
        <v>210900144</v>
      </c>
      <c r="AA849" s="144" t="s">
        <v>3616</v>
      </c>
    </row>
    <row r="850" spans="2:27" x14ac:dyDescent="0.3">
      <c r="B850" s="136" t="s">
        <v>3286</v>
      </c>
      <c r="C850" s="136" t="s">
        <v>478</v>
      </c>
      <c r="F850" s="136">
        <v>210900145</v>
      </c>
      <c r="AA850" s="136" t="s">
        <v>3616</v>
      </c>
    </row>
    <row r="851" spans="2:27" x14ac:dyDescent="0.3">
      <c r="B851" s="136" t="s">
        <v>3287</v>
      </c>
      <c r="C851" s="136" t="s">
        <v>3361</v>
      </c>
      <c r="F851" s="136">
        <v>210900146</v>
      </c>
      <c r="AA851" s="136" t="s">
        <v>3617</v>
      </c>
    </row>
    <row r="852" spans="2:27" x14ac:dyDescent="0.3">
      <c r="B852" s="136" t="s">
        <v>3288</v>
      </c>
      <c r="C852" s="136" t="s">
        <v>259</v>
      </c>
      <c r="F852" s="136">
        <v>210900147</v>
      </c>
      <c r="AA852" s="136" t="s">
        <v>3618</v>
      </c>
    </row>
    <row r="853" spans="2:27" x14ac:dyDescent="0.3">
      <c r="B853" s="135" t="s">
        <v>3289</v>
      </c>
      <c r="C853" s="139" t="s">
        <v>250</v>
      </c>
      <c r="F853" s="141" t="s">
        <v>3502</v>
      </c>
      <c r="AA853" s="142" t="s">
        <v>3619</v>
      </c>
    </row>
    <row r="854" spans="2:27" x14ac:dyDescent="0.3">
      <c r="B854" s="135" t="s">
        <v>3290</v>
      </c>
      <c r="C854" s="139" t="s">
        <v>410</v>
      </c>
      <c r="F854" s="141" t="s">
        <v>3503</v>
      </c>
      <c r="AA854" s="142" t="s">
        <v>3615</v>
      </c>
    </row>
    <row r="855" spans="2:27" x14ac:dyDescent="0.3">
      <c r="B855" s="135" t="s">
        <v>3291</v>
      </c>
      <c r="C855" s="139" t="s">
        <v>478</v>
      </c>
      <c r="F855" s="141" t="s">
        <v>3504</v>
      </c>
      <c r="AA855" s="142" t="s">
        <v>3615</v>
      </c>
    </row>
    <row r="856" spans="2:27" x14ac:dyDescent="0.3">
      <c r="B856" s="135" t="s">
        <v>3292</v>
      </c>
      <c r="C856" s="139" t="s">
        <v>444</v>
      </c>
      <c r="F856" s="141" t="s">
        <v>3505</v>
      </c>
      <c r="AA856" s="142" t="s">
        <v>3615</v>
      </c>
    </row>
    <row r="857" spans="2:27" x14ac:dyDescent="0.3">
      <c r="B857" s="135" t="s">
        <v>3293</v>
      </c>
      <c r="C857" s="139" t="s">
        <v>410</v>
      </c>
      <c r="F857" s="141" t="s">
        <v>3506</v>
      </c>
      <c r="AA857" s="142" t="s">
        <v>3620</v>
      </c>
    </row>
    <row r="858" spans="2:27" x14ac:dyDescent="0.3">
      <c r="B858" s="135" t="s">
        <v>3294</v>
      </c>
      <c r="C858" s="139" t="s">
        <v>495</v>
      </c>
      <c r="F858" s="141" t="s">
        <v>3507</v>
      </c>
      <c r="AA858" s="142" t="s">
        <v>3620</v>
      </c>
    </row>
    <row r="859" spans="2:27" x14ac:dyDescent="0.3">
      <c r="B859" s="135" t="s">
        <v>323</v>
      </c>
      <c r="C859" s="139" t="s">
        <v>259</v>
      </c>
      <c r="F859" s="141" t="s">
        <v>3508</v>
      </c>
      <c r="AA859" s="142" t="s">
        <v>3621</v>
      </c>
    </row>
    <row r="860" spans="2:27" x14ac:dyDescent="0.3">
      <c r="B860" s="135" t="s">
        <v>3295</v>
      </c>
      <c r="C860" s="139" t="s">
        <v>3362</v>
      </c>
      <c r="F860" s="141" t="s">
        <v>3509</v>
      </c>
      <c r="AA860" s="142" t="s">
        <v>3621</v>
      </c>
    </row>
    <row r="861" spans="2:27" x14ac:dyDescent="0.3">
      <c r="B861" s="135" t="s">
        <v>3296</v>
      </c>
      <c r="C861" s="139" t="s">
        <v>328</v>
      </c>
      <c r="F861" s="141" t="s">
        <v>3510</v>
      </c>
      <c r="AA861" s="142" t="s">
        <v>3622</v>
      </c>
    </row>
    <row r="862" spans="2:27" x14ac:dyDescent="0.3">
      <c r="B862" s="135" t="s">
        <v>773</v>
      </c>
      <c r="C862" s="139" t="s">
        <v>410</v>
      </c>
      <c r="F862" s="141" t="s">
        <v>3511</v>
      </c>
      <c r="AA862" s="142">
        <v>44326</v>
      </c>
    </row>
    <row r="863" spans="2:27" x14ac:dyDescent="0.3">
      <c r="B863" s="135" t="s">
        <v>3297</v>
      </c>
      <c r="C863" s="139" t="s">
        <v>174</v>
      </c>
      <c r="F863" s="141" t="s">
        <v>3512</v>
      </c>
      <c r="AA863" s="142">
        <v>44296</v>
      </c>
    </row>
    <row r="864" spans="2:27" x14ac:dyDescent="0.3">
      <c r="B864" s="135" t="s">
        <v>3298</v>
      </c>
      <c r="C864" s="139" t="s">
        <v>476</v>
      </c>
      <c r="F864" s="141" t="s">
        <v>3513</v>
      </c>
      <c r="AA864" s="142" t="s">
        <v>3623</v>
      </c>
    </row>
    <row r="865" spans="2:27" x14ac:dyDescent="0.3">
      <c r="B865" s="135" t="s">
        <v>3299</v>
      </c>
      <c r="C865" s="139" t="s">
        <v>444</v>
      </c>
      <c r="F865" s="141" t="s">
        <v>3514</v>
      </c>
      <c r="AA865" s="142" t="s">
        <v>3624</v>
      </c>
    </row>
    <row r="866" spans="2:27" x14ac:dyDescent="0.3">
      <c r="B866" s="135" t="s">
        <v>3300</v>
      </c>
      <c r="C866" s="139" t="s">
        <v>410</v>
      </c>
      <c r="F866" s="141" t="s">
        <v>3515</v>
      </c>
      <c r="AA866" s="142">
        <v>44387</v>
      </c>
    </row>
    <row r="867" spans="2:27" x14ac:dyDescent="0.3">
      <c r="B867" s="135" t="s">
        <v>3301</v>
      </c>
      <c r="C867" s="139" t="s">
        <v>495</v>
      </c>
      <c r="F867" s="141" t="s">
        <v>3516</v>
      </c>
      <c r="AA867" s="142">
        <v>44387</v>
      </c>
    </row>
    <row r="868" spans="2:27" x14ac:dyDescent="0.3">
      <c r="B868" s="135" t="s">
        <v>1980</v>
      </c>
      <c r="C868" s="139" t="s">
        <v>259</v>
      </c>
      <c r="F868" s="141" t="s">
        <v>3517</v>
      </c>
      <c r="AA868" s="142">
        <v>44387</v>
      </c>
    </row>
    <row r="869" spans="2:27" x14ac:dyDescent="0.3">
      <c r="B869" s="135" t="s">
        <v>1980</v>
      </c>
      <c r="C869" s="139" t="s">
        <v>259</v>
      </c>
      <c r="F869" s="141" t="s">
        <v>3518</v>
      </c>
      <c r="AA869" s="142">
        <v>44387</v>
      </c>
    </row>
    <row r="870" spans="2:27" x14ac:dyDescent="0.3">
      <c r="B870" s="135" t="s">
        <v>1980</v>
      </c>
      <c r="C870" s="139" t="s">
        <v>259</v>
      </c>
      <c r="F870" s="141" t="s">
        <v>3519</v>
      </c>
      <c r="AA870" s="142">
        <v>44387</v>
      </c>
    </row>
    <row r="871" spans="2:27" x14ac:dyDescent="0.3">
      <c r="B871" s="135" t="s">
        <v>3302</v>
      </c>
      <c r="C871" s="139" t="s">
        <v>907</v>
      </c>
      <c r="F871" s="141" t="s">
        <v>3520</v>
      </c>
      <c r="AA871" s="142">
        <v>44418</v>
      </c>
    </row>
    <row r="872" spans="2:27" x14ac:dyDescent="0.3">
      <c r="B872" s="135" t="s">
        <v>3303</v>
      </c>
      <c r="C872" s="139" t="s">
        <v>410</v>
      </c>
      <c r="F872" s="141" t="s">
        <v>3521</v>
      </c>
      <c r="AA872" s="142">
        <v>44418</v>
      </c>
    </row>
    <row r="873" spans="2:27" x14ac:dyDescent="0.3">
      <c r="B873" s="135" t="s">
        <v>2867</v>
      </c>
      <c r="C873" s="139" t="s">
        <v>2132</v>
      </c>
      <c r="F873" s="141" t="s">
        <v>3522</v>
      </c>
      <c r="AA873" s="142">
        <v>44357</v>
      </c>
    </row>
    <row r="874" spans="2:27" x14ac:dyDescent="0.3">
      <c r="B874" s="135" t="s">
        <v>2867</v>
      </c>
      <c r="C874" s="139" t="s">
        <v>2132</v>
      </c>
      <c r="F874" s="141" t="s">
        <v>3523</v>
      </c>
      <c r="AA874" s="142">
        <v>44357</v>
      </c>
    </row>
    <row r="875" spans="2:27" x14ac:dyDescent="0.3">
      <c r="B875" s="135" t="s">
        <v>2867</v>
      </c>
      <c r="C875" s="139" t="s">
        <v>2132</v>
      </c>
      <c r="F875" s="141" t="s">
        <v>3524</v>
      </c>
      <c r="AA875" s="142">
        <v>44357</v>
      </c>
    </row>
    <row r="876" spans="2:27" x14ac:dyDescent="0.3">
      <c r="B876" s="135" t="s">
        <v>2867</v>
      </c>
      <c r="C876" s="139" t="s">
        <v>2132</v>
      </c>
      <c r="F876" s="141" t="s">
        <v>3525</v>
      </c>
      <c r="AA876" s="142">
        <v>44357</v>
      </c>
    </row>
    <row r="877" spans="2:27" x14ac:dyDescent="0.3">
      <c r="B877" s="135" t="s">
        <v>2867</v>
      </c>
      <c r="C877" s="139" t="s">
        <v>2132</v>
      </c>
      <c r="F877" s="141" t="s">
        <v>3526</v>
      </c>
      <c r="AA877" s="142">
        <v>44357</v>
      </c>
    </row>
    <row r="878" spans="2:27" x14ac:dyDescent="0.3">
      <c r="B878" s="135" t="s">
        <v>3304</v>
      </c>
      <c r="C878" s="139" t="s">
        <v>495</v>
      </c>
      <c r="F878" s="141" t="s">
        <v>3527</v>
      </c>
      <c r="AA878" s="142">
        <v>44510</v>
      </c>
    </row>
    <row r="879" spans="2:27" x14ac:dyDescent="0.3">
      <c r="B879" s="138" t="s">
        <v>3305</v>
      </c>
      <c r="C879" s="136" t="s">
        <v>410</v>
      </c>
      <c r="F879" s="136">
        <v>211000174</v>
      </c>
      <c r="AA879" s="144">
        <v>44540</v>
      </c>
    </row>
    <row r="880" spans="2:27" ht="24" x14ac:dyDescent="0.3">
      <c r="B880" s="135" t="s">
        <v>3306</v>
      </c>
      <c r="C880" s="139" t="s">
        <v>495</v>
      </c>
      <c r="F880" s="141" t="s">
        <v>3528</v>
      </c>
      <c r="AA880" s="142" t="s">
        <v>3625</v>
      </c>
    </row>
    <row r="881" spans="2:27" x14ac:dyDescent="0.3">
      <c r="B881" s="137" t="s">
        <v>3307</v>
      </c>
      <c r="C881" s="140" t="s">
        <v>32</v>
      </c>
      <c r="F881" s="140">
        <v>211000176</v>
      </c>
      <c r="AA881" s="143" t="s">
        <v>3625</v>
      </c>
    </row>
    <row r="882" spans="2:27" x14ac:dyDescent="0.3">
      <c r="B882" s="136" t="s">
        <v>3308</v>
      </c>
      <c r="C882" s="136" t="s">
        <v>410</v>
      </c>
      <c r="F882" s="136">
        <v>211000177</v>
      </c>
      <c r="AA882" s="144" t="s">
        <v>3625</v>
      </c>
    </row>
    <row r="883" spans="2:27" x14ac:dyDescent="0.3">
      <c r="B883" s="136" t="s">
        <v>3309</v>
      </c>
      <c r="C883" s="136" t="s">
        <v>1062</v>
      </c>
      <c r="F883" s="136">
        <v>211000178</v>
      </c>
      <c r="AA883" s="144" t="s">
        <v>3626</v>
      </c>
    </row>
    <row r="884" spans="2:27" x14ac:dyDescent="0.3">
      <c r="B884" s="138" t="s">
        <v>1980</v>
      </c>
      <c r="C884" s="136" t="s">
        <v>259</v>
      </c>
      <c r="F884" s="136">
        <v>211000179</v>
      </c>
      <c r="AA884" s="136" t="s">
        <v>3627</v>
      </c>
    </row>
    <row r="885" spans="2:27" x14ac:dyDescent="0.3">
      <c r="B885" s="138" t="s">
        <v>3310</v>
      </c>
      <c r="C885" s="136" t="s">
        <v>495</v>
      </c>
      <c r="F885" s="136">
        <v>211000180</v>
      </c>
      <c r="AA885" s="136" t="s">
        <v>3627</v>
      </c>
    </row>
    <row r="886" spans="2:27" x14ac:dyDescent="0.3">
      <c r="B886" s="136" t="s">
        <v>3311</v>
      </c>
      <c r="C886" s="136" t="s">
        <v>410</v>
      </c>
      <c r="F886" s="136">
        <v>211000181</v>
      </c>
      <c r="AA886" s="136" t="s">
        <v>3628</v>
      </c>
    </row>
    <row r="887" spans="2:27" x14ac:dyDescent="0.3">
      <c r="B887" s="137" t="s">
        <v>3312</v>
      </c>
      <c r="C887" s="140" t="s">
        <v>1063</v>
      </c>
      <c r="F887" s="140">
        <v>211000182</v>
      </c>
      <c r="AA887" s="143" t="s">
        <v>3629</v>
      </c>
    </row>
    <row r="888" spans="2:27" x14ac:dyDescent="0.3">
      <c r="B888" s="136" t="s">
        <v>3313</v>
      </c>
      <c r="C888" s="136" t="s">
        <v>1061</v>
      </c>
      <c r="F888" s="136">
        <v>211000183</v>
      </c>
      <c r="AA888" s="144" t="s">
        <v>3630</v>
      </c>
    </row>
    <row r="889" spans="2:27" x14ac:dyDescent="0.3">
      <c r="B889" s="136" t="s">
        <v>3314</v>
      </c>
      <c r="C889" s="136" t="s">
        <v>410</v>
      </c>
      <c r="F889" s="136">
        <v>211000184</v>
      </c>
      <c r="AA889" s="144" t="s">
        <v>3630</v>
      </c>
    </row>
    <row r="890" spans="2:27" x14ac:dyDescent="0.3">
      <c r="B890" s="135" t="s">
        <v>3315</v>
      </c>
      <c r="C890" s="139" t="s">
        <v>478</v>
      </c>
      <c r="F890" s="141" t="s">
        <v>3529</v>
      </c>
      <c r="AA890" s="142">
        <v>44266</v>
      </c>
    </row>
    <row r="891" spans="2:27" x14ac:dyDescent="0.3">
      <c r="B891" s="135" t="s">
        <v>3316</v>
      </c>
      <c r="C891" s="139" t="s">
        <v>250</v>
      </c>
      <c r="F891" s="141" t="s">
        <v>3530</v>
      </c>
      <c r="AA891" s="142">
        <v>44450</v>
      </c>
    </row>
    <row r="892" spans="2:27" x14ac:dyDescent="0.3">
      <c r="B892" s="135" t="s">
        <v>3317</v>
      </c>
      <c r="C892" s="139" t="s">
        <v>444</v>
      </c>
      <c r="F892" s="141" t="s">
        <v>3531</v>
      </c>
      <c r="AA892" s="142">
        <v>44419</v>
      </c>
    </row>
    <row r="893" spans="2:27" x14ac:dyDescent="0.3">
      <c r="B893" s="135" t="s">
        <v>3318</v>
      </c>
      <c r="C893" s="139" t="s">
        <v>410</v>
      </c>
      <c r="F893" s="141" t="s">
        <v>3532</v>
      </c>
      <c r="AA893" s="142">
        <v>44450</v>
      </c>
    </row>
    <row r="894" spans="2:27" x14ac:dyDescent="0.3">
      <c r="B894" s="135" t="s">
        <v>3319</v>
      </c>
      <c r="C894" s="139" t="s">
        <v>410</v>
      </c>
      <c r="F894" s="141" t="s">
        <v>3533</v>
      </c>
      <c r="AA894" s="142">
        <v>44450</v>
      </c>
    </row>
    <row r="895" spans="2:27" x14ac:dyDescent="0.3">
      <c r="B895" s="135" t="s">
        <v>3320</v>
      </c>
      <c r="C895" s="139" t="s">
        <v>410</v>
      </c>
      <c r="F895" s="141" t="s">
        <v>3534</v>
      </c>
      <c r="AA895" s="142">
        <v>44480</v>
      </c>
    </row>
    <row r="896" spans="2:27" x14ac:dyDescent="0.3">
      <c r="B896" s="135" t="s">
        <v>3321</v>
      </c>
      <c r="C896" s="139" t="s">
        <v>410</v>
      </c>
      <c r="F896" s="141" t="s">
        <v>3535</v>
      </c>
      <c r="AA896" s="142">
        <v>44511</v>
      </c>
    </row>
    <row r="897" spans="2:27" x14ac:dyDescent="0.3">
      <c r="B897" s="135" t="s">
        <v>3322</v>
      </c>
      <c r="C897" s="139" t="s">
        <v>479</v>
      </c>
      <c r="F897" s="141" t="s">
        <v>3536</v>
      </c>
      <c r="AA897" s="142">
        <v>44480</v>
      </c>
    </row>
    <row r="898" spans="2:27" x14ac:dyDescent="0.3">
      <c r="B898" s="135" t="s">
        <v>3323</v>
      </c>
      <c r="C898" s="139" t="s">
        <v>114</v>
      </c>
      <c r="F898" s="141" t="s">
        <v>3537</v>
      </c>
      <c r="AA898" s="142">
        <v>44511</v>
      </c>
    </row>
    <row r="899" spans="2:27" ht="24" x14ac:dyDescent="0.3">
      <c r="B899" s="135" t="s">
        <v>3324</v>
      </c>
      <c r="C899" s="139" t="s">
        <v>145</v>
      </c>
      <c r="F899" s="141" t="s">
        <v>3538</v>
      </c>
      <c r="AA899" s="142">
        <v>44511</v>
      </c>
    </row>
    <row r="900" spans="2:27" x14ac:dyDescent="0.3">
      <c r="B900" s="135" t="s">
        <v>3325</v>
      </c>
      <c r="C900" s="139" t="s">
        <v>410</v>
      </c>
      <c r="F900" s="141" t="s">
        <v>3539</v>
      </c>
      <c r="AA900" s="142">
        <v>44511</v>
      </c>
    </row>
    <row r="901" spans="2:27" x14ac:dyDescent="0.3">
      <c r="B901" s="135" t="s">
        <v>1076</v>
      </c>
      <c r="C901" s="139" t="s">
        <v>63</v>
      </c>
      <c r="F901" s="141" t="s">
        <v>3540</v>
      </c>
      <c r="AA901" s="142" t="s">
        <v>3631</v>
      </c>
    </row>
    <row r="902" spans="2:27" x14ac:dyDescent="0.3">
      <c r="B902" s="135" t="s">
        <v>3326</v>
      </c>
      <c r="C902" s="139" t="s">
        <v>495</v>
      </c>
      <c r="F902" s="141" t="s">
        <v>3541</v>
      </c>
      <c r="AA902" s="142" t="s">
        <v>3632</v>
      </c>
    </row>
    <row r="903" spans="2:27" x14ac:dyDescent="0.3">
      <c r="B903" s="135" t="s">
        <v>3327</v>
      </c>
      <c r="C903" s="139" t="s">
        <v>1063</v>
      </c>
      <c r="F903" s="141" t="s">
        <v>3542</v>
      </c>
      <c r="AA903" s="142" t="s">
        <v>3632</v>
      </c>
    </row>
    <row r="904" spans="2:27" x14ac:dyDescent="0.3">
      <c r="B904" s="135" t="s">
        <v>3328</v>
      </c>
      <c r="C904" s="139" t="s">
        <v>259</v>
      </c>
      <c r="F904" s="141" t="s">
        <v>3543</v>
      </c>
      <c r="AA904" s="142" t="s">
        <v>3633</v>
      </c>
    </row>
    <row r="905" spans="2:27" x14ac:dyDescent="0.3">
      <c r="B905" s="138" t="s">
        <v>3329</v>
      </c>
      <c r="C905" s="136" t="s">
        <v>250</v>
      </c>
      <c r="F905" s="136">
        <v>211100200</v>
      </c>
      <c r="AA905" s="144" t="s">
        <v>3634</v>
      </c>
    </row>
    <row r="906" spans="2:27" x14ac:dyDescent="0.3">
      <c r="B906" s="135" t="s">
        <v>3330</v>
      </c>
      <c r="C906" s="139" t="s">
        <v>495</v>
      </c>
      <c r="F906" s="141" t="s">
        <v>3544</v>
      </c>
      <c r="AA906" s="142" t="s">
        <v>3635</v>
      </c>
    </row>
    <row r="907" spans="2:27" x14ac:dyDescent="0.3">
      <c r="B907" s="137" t="s">
        <v>3331</v>
      </c>
      <c r="C907" s="140" t="s">
        <v>495</v>
      </c>
      <c r="F907" s="140">
        <v>211100202</v>
      </c>
      <c r="AA907" s="143" t="s">
        <v>3635</v>
      </c>
    </row>
    <row r="908" spans="2:27" x14ac:dyDescent="0.3">
      <c r="B908" s="136" t="s">
        <v>3332</v>
      </c>
      <c r="C908" s="136" t="s">
        <v>495</v>
      </c>
      <c r="F908" s="136">
        <v>211100203</v>
      </c>
      <c r="AA908" s="144" t="s">
        <v>3635</v>
      </c>
    </row>
    <row r="909" spans="2:27" ht="24.6" x14ac:dyDescent="0.3">
      <c r="B909" s="138" t="s">
        <v>3333</v>
      </c>
      <c r="C909" s="136" t="s">
        <v>410</v>
      </c>
      <c r="F909" s="136">
        <v>211100204</v>
      </c>
      <c r="AA909" s="144" t="s">
        <v>3635</v>
      </c>
    </row>
    <row r="910" spans="2:27" x14ac:dyDescent="0.3">
      <c r="B910" s="138" t="s">
        <v>3334</v>
      </c>
      <c r="C910" s="136" t="s">
        <v>410</v>
      </c>
      <c r="F910" s="136">
        <v>211100205</v>
      </c>
      <c r="AA910" s="136" t="s">
        <v>3636</v>
      </c>
    </row>
    <row r="911" spans="2:27" x14ac:dyDescent="0.3">
      <c r="B911" s="138" t="s">
        <v>3335</v>
      </c>
      <c r="C911" s="136" t="s">
        <v>495</v>
      </c>
      <c r="F911" s="136">
        <v>211100206</v>
      </c>
      <c r="AA911" s="136" t="s">
        <v>3636</v>
      </c>
    </row>
    <row r="912" spans="2:27" x14ac:dyDescent="0.3">
      <c r="B912" s="136" t="s">
        <v>3336</v>
      </c>
      <c r="C912" s="136" t="s">
        <v>410</v>
      </c>
      <c r="F912" s="136">
        <v>211100207</v>
      </c>
      <c r="AA912" s="136" t="s">
        <v>3637</v>
      </c>
    </row>
    <row r="913" spans="2:27" x14ac:dyDescent="0.3">
      <c r="B913" s="137" t="s">
        <v>3337</v>
      </c>
      <c r="C913" s="140" t="s">
        <v>410</v>
      </c>
      <c r="F913" s="140">
        <v>211100208</v>
      </c>
      <c r="AA913" s="143" t="s">
        <v>3637</v>
      </c>
    </row>
    <row r="914" spans="2:27" x14ac:dyDescent="0.3">
      <c r="B914" s="136" t="s">
        <v>3338</v>
      </c>
      <c r="C914" s="136" t="s">
        <v>495</v>
      </c>
      <c r="F914" s="136">
        <v>211100209</v>
      </c>
      <c r="AA914" s="144" t="s">
        <v>3638</v>
      </c>
    </row>
    <row r="915" spans="2:27" x14ac:dyDescent="0.3">
      <c r="B915" s="136" t="s">
        <v>3339</v>
      </c>
      <c r="C915" s="136" t="s">
        <v>259</v>
      </c>
      <c r="F915" s="136">
        <v>211100210</v>
      </c>
      <c r="AA915" s="144" t="s">
        <v>3638</v>
      </c>
    </row>
    <row r="916" spans="2:27" x14ac:dyDescent="0.3">
      <c r="B916" s="136" t="s">
        <v>3340</v>
      </c>
      <c r="C916" s="136" t="s">
        <v>250</v>
      </c>
      <c r="F916" s="136">
        <v>211100211</v>
      </c>
      <c r="AA916" s="144" t="s">
        <v>3639</v>
      </c>
    </row>
    <row r="917" spans="2:27" x14ac:dyDescent="0.3">
      <c r="B917" s="136" t="s">
        <v>3341</v>
      </c>
      <c r="C917" s="136" t="s">
        <v>184</v>
      </c>
      <c r="F917" s="136">
        <v>211100212</v>
      </c>
      <c r="AA917" s="144" t="s">
        <v>3640</v>
      </c>
    </row>
    <row r="918" spans="2:27" x14ac:dyDescent="0.3">
      <c r="B918" s="136" t="s">
        <v>3342</v>
      </c>
      <c r="C918" s="136" t="s">
        <v>3363</v>
      </c>
      <c r="F918" s="136">
        <v>211200213</v>
      </c>
      <c r="AA918" s="144">
        <v>44208</v>
      </c>
    </row>
    <row r="919" spans="2:27" x14ac:dyDescent="0.3">
      <c r="B919" s="135" t="s">
        <v>3343</v>
      </c>
      <c r="C919" s="139" t="s">
        <v>377</v>
      </c>
      <c r="F919" s="141" t="s">
        <v>3545</v>
      </c>
      <c r="AA919" s="142">
        <v>44208</v>
      </c>
    </row>
    <row r="920" spans="2:27" x14ac:dyDescent="0.3">
      <c r="B920" s="135" t="s">
        <v>178</v>
      </c>
      <c r="C920" s="139" t="s">
        <v>259</v>
      </c>
      <c r="F920" s="141" t="s">
        <v>3546</v>
      </c>
      <c r="AA920" s="142">
        <v>44208</v>
      </c>
    </row>
    <row r="921" spans="2:27" x14ac:dyDescent="0.3">
      <c r="B921" s="135" t="s">
        <v>3344</v>
      </c>
      <c r="C921" s="139" t="s">
        <v>495</v>
      </c>
      <c r="F921" s="141" t="s">
        <v>3547</v>
      </c>
      <c r="AA921" s="142">
        <v>44359</v>
      </c>
    </row>
    <row r="922" spans="2:27" x14ac:dyDescent="0.3">
      <c r="B922" s="135" t="s">
        <v>3345</v>
      </c>
      <c r="C922" s="139" t="s">
        <v>3364</v>
      </c>
      <c r="F922" s="141" t="s">
        <v>3548</v>
      </c>
      <c r="AA922" s="142">
        <v>44359</v>
      </c>
    </row>
    <row r="923" spans="2:27" x14ac:dyDescent="0.3">
      <c r="B923" s="135" t="s">
        <v>178</v>
      </c>
      <c r="C923" s="139" t="s">
        <v>259</v>
      </c>
      <c r="F923" s="141" t="s">
        <v>3549</v>
      </c>
      <c r="AA923" s="142">
        <v>44389</v>
      </c>
    </row>
    <row r="924" spans="2:27" x14ac:dyDescent="0.3">
      <c r="B924" s="135" t="s">
        <v>3346</v>
      </c>
      <c r="C924" s="139" t="s">
        <v>250</v>
      </c>
      <c r="F924" s="141" t="s">
        <v>3550</v>
      </c>
      <c r="AA924" s="142">
        <v>44389</v>
      </c>
    </row>
    <row r="925" spans="2:27" x14ac:dyDescent="0.3">
      <c r="B925" s="135" t="s">
        <v>3347</v>
      </c>
      <c r="C925" s="139" t="s">
        <v>145</v>
      </c>
      <c r="F925" s="141" t="s">
        <v>3551</v>
      </c>
      <c r="AA925" s="142">
        <v>44481</v>
      </c>
    </row>
    <row r="926" spans="2:27" x14ac:dyDescent="0.3">
      <c r="B926" s="135" t="s">
        <v>3348</v>
      </c>
      <c r="C926" s="139" t="s">
        <v>410</v>
      </c>
      <c r="F926" s="141" t="s">
        <v>3552</v>
      </c>
      <c r="AA926" s="142" t="s">
        <v>3641</v>
      </c>
    </row>
    <row r="927" spans="2:27" x14ac:dyDescent="0.3">
      <c r="B927" s="135" t="s">
        <v>3349</v>
      </c>
      <c r="C927" s="139" t="s">
        <v>444</v>
      </c>
      <c r="F927" s="141" t="s">
        <v>3553</v>
      </c>
      <c r="AA927" s="142" t="s">
        <v>3642</v>
      </c>
    </row>
    <row r="928" spans="2:27" x14ac:dyDescent="0.3">
      <c r="B928" s="135" t="s">
        <v>3350</v>
      </c>
      <c r="C928" s="139" t="s">
        <v>758</v>
      </c>
      <c r="F928" s="141" t="s">
        <v>3554</v>
      </c>
      <c r="AA928" s="142" t="s">
        <v>3642</v>
      </c>
    </row>
    <row r="929" spans="2:27" x14ac:dyDescent="0.3">
      <c r="B929" s="135" t="s">
        <v>3351</v>
      </c>
      <c r="C929" s="139" t="s">
        <v>350</v>
      </c>
      <c r="F929" s="141" t="s">
        <v>3555</v>
      </c>
      <c r="AA929" s="142" t="s">
        <v>3643</v>
      </c>
    </row>
    <row r="930" spans="2:27" x14ac:dyDescent="0.3">
      <c r="B930" s="135" t="s">
        <v>3352</v>
      </c>
      <c r="C930" s="139" t="s">
        <v>3364</v>
      </c>
      <c r="F930" s="141" t="s">
        <v>3556</v>
      </c>
      <c r="AA930" s="142" t="s">
        <v>3644</v>
      </c>
    </row>
    <row r="931" spans="2:27" x14ac:dyDescent="0.3">
      <c r="B931" s="135" t="s">
        <v>3353</v>
      </c>
      <c r="C931" s="139" t="s">
        <v>410</v>
      </c>
      <c r="F931" s="141" t="s">
        <v>3557</v>
      </c>
      <c r="AA931" s="142" t="s">
        <v>3645</v>
      </c>
    </row>
    <row r="932" spans="2:27" x14ac:dyDescent="0.3">
      <c r="B932" s="135" t="s">
        <v>3354</v>
      </c>
      <c r="C932" s="139" t="s">
        <v>410</v>
      </c>
      <c r="F932" s="141" t="s">
        <v>3558</v>
      </c>
      <c r="AA932" s="142" t="s">
        <v>3646</v>
      </c>
    </row>
    <row r="933" spans="2:27" ht="43.2" x14ac:dyDescent="0.3">
      <c r="B933" s="145" t="s">
        <v>3662</v>
      </c>
      <c r="C933" s="145" t="s">
        <v>3770</v>
      </c>
      <c r="F933" s="146">
        <v>14010001</v>
      </c>
    </row>
    <row r="934" spans="2:27" ht="28.8" x14ac:dyDescent="0.3">
      <c r="B934" s="145" t="s">
        <v>3663</v>
      </c>
      <c r="C934" s="145" t="s">
        <v>3771</v>
      </c>
      <c r="F934" s="146" t="s">
        <v>3838</v>
      </c>
    </row>
    <row r="935" spans="2:27" x14ac:dyDescent="0.3">
      <c r="B935" s="145" t="s">
        <v>3650</v>
      </c>
      <c r="C935" s="145" t="s">
        <v>63</v>
      </c>
      <c r="F935" s="146" t="s">
        <v>3839</v>
      </c>
    </row>
    <row r="936" spans="2:27" ht="28.8" x14ac:dyDescent="0.3">
      <c r="B936" s="145" t="s">
        <v>3664</v>
      </c>
      <c r="C936" s="145" t="s">
        <v>3772</v>
      </c>
      <c r="F936" s="146" t="s">
        <v>3840</v>
      </c>
    </row>
    <row r="937" spans="2:27" x14ac:dyDescent="0.3">
      <c r="B937" s="145" t="s">
        <v>3665</v>
      </c>
      <c r="C937" s="145" t="s">
        <v>3773</v>
      </c>
      <c r="F937" s="146" t="s">
        <v>3841</v>
      </c>
    </row>
    <row r="938" spans="2:27" x14ac:dyDescent="0.3">
      <c r="B938" s="145" t="s">
        <v>3651</v>
      </c>
      <c r="C938" s="145" t="s">
        <v>3774</v>
      </c>
      <c r="F938" s="146" t="s">
        <v>3842</v>
      </c>
    </row>
    <row r="939" spans="2:27" ht="28.8" x14ac:dyDescent="0.3">
      <c r="B939" s="145" t="s">
        <v>3649</v>
      </c>
      <c r="C939" s="145" t="s">
        <v>3775</v>
      </c>
      <c r="F939" s="146" t="s">
        <v>3843</v>
      </c>
    </row>
    <row r="940" spans="2:27" ht="28.8" x14ac:dyDescent="0.3">
      <c r="B940" s="145" t="s">
        <v>3666</v>
      </c>
      <c r="C940" s="145" t="s">
        <v>3776</v>
      </c>
      <c r="F940" s="146" t="s">
        <v>3844</v>
      </c>
    </row>
    <row r="941" spans="2:27" x14ac:dyDescent="0.3">
      <c r="B941" s="145" t="s">
        <v>3667</v>
      </c>
      <c r="C941" s="145" t="s">
        <v>3777</v>
      </c>
      <c r="F941" s="146" t="s">
        <v>3845</v>
      </c>
    </row>
    <row r="942" spans="2:27" ht="28.8" x14ac:dyDescent="0.3">
      <c r="B942" s="145" t="s">
        <v>3653</v>
      </c>
      <c r="C942" s="145" t="s">
        <v>3778</v>
      </c>
      <c r="F942" s="146" t="s">
        <v>3846</v>
      </c>
    </row>
    <row r="943" spans="2:27" ht="28.8" x14ac:dyDescent="0.3">
      <c r="B943" s="145" t="s">
        <v>3668</v>
      </c>
      <c r="C943" s="145" t="s">
        <v>3779</v>
      </c>
      <c r="F943" s="146" t="s">
        <v>3847</v>
      </c>
    </row>
    <row r="944" spans="2:27" x14ac:dyDescent="0.3">
      <c r="B944" s="145" t="s">
        <v>196</v>
      </c>
      <c r="C944" s="145" t="s">
        <v>63</v>
      </c>
      <c r="F944" s="146" t="s">
        <v>3848</v>
      </c>
    </row>
    <row r="945" spans="2:6" x14ac:dyDescent="0.3">
      <c r="B945" s="145" t="s">
        <v>3669</v>
      </c>
      <c r="C945" s="145" t="s">
        <v>3780</v>
      </c>
      <c r="F945" s="146" t="s">
        <v>3849</v>
      </c>
    </row>
    <row r="946" spans="2:6" x14ac:dyDescent="0.3">
      <c r="B946" s="145" t="s">
        <v>3670</v>
      </c>
      <c r="C946" s="145" t="s">
        <v>219</v>
      </c>
      <c r="F946" s="146" t="s">
        <v>3850</v>
      </c>
    </row>
    <row r="947" spans="2:6" ht="43.2" x14ac:dyDescent="0.3">
      <c r="B947" s="145" t="s">
        <v>3671</v>
      </c>
      <c r="C947" s="145" t="s">
        <v>3781</v>
      </c>
      <c r="F947" s="146" t="s">
        <v>3851</v>
      </c>
    </row>
    <row r="948" spans="2:6" ht="28.8" x14ac:dyDescent="0.3">
      <c r="B948" s="145" t="s">
        <v>1048</v>
      </c>
      <c r="C948" s="145" t="s">
        <v>3782</v>
      </c>
      <c r="F948" s="146" t="s">
        <v>3852</v>
      </c>
    </row>
    <row r="949" spans="2:6" ht="28.8" x14ac:dyDescent="0.3">
      <c r="B949" s="145" t="s">
        <v>3672</v>
      </c>
      <c r="C949" s="145" t="s">
        <v>3783</v>
      </c>
      <c r="F949" s="146" t="s">
        <v>3853</v>
      </c>
    </row>
    <row r="950" spans="2:6" x14ac:dyDescent="0.3">
      <c r="B950" s="145" t="s">
        <v>3673</v>
      </c>
      <c r="C950" s="145" t="s">
        <v>3784</v>
      </c>
      <c r="F950" s="146" t="s">
        <v>3854</v>
      </c>
    </row>
    <row r="951" spans="2:6" ht="43.2" x14ac:dyDescent="0.3">
      <c r="B951" s="145" t="s">
        <v>3674</v>
      </c>
      <c r="C951" s="145" t="s">
        <v>3785</v>
      </c>
      <c r="F951" s="146" t="s">
        <v>3855</v>
      </c>
    </row>
    <row r="952" spans="2:6" ht="28.8" x14ac:dyDescent="0.3">
      <c r="B952" s="145" t="s">
        <v>3675</v>
      </c>
      <c r="C952" s="145" t="s">
        <v>3786</v>
      </c>
      <c r="F952" s="146" t="s">
        <v>3856</v>
      </c>
    </row>
    <row r="953" spans="2:6" ht="28.8" x14ac:dyDescent="0.3">
      <c r="B953" s="145" t="s">
        <v>3676</v>
      </c>
      <c r="C953" s="145" t="s">
        <v>3787</v>
      </c>
      <c r="F953" s="146" t="s">
        <v>3857</v>
      </c>
    </row>
    <row r="954" spans="2:6" ht="28.8" x14ac:dyDescent="0.3">
      <c r="B954" s="145" t="s">
        <v>3677</v>
      </c>
      <c r="C954" s="145" t="s">
        <v>3788</v>
      </c>
      <c r="F954" s="146" t="s">
        <v>3858</v>
      </c>
    </row>
    <row r="955" spans="2:6" ht="28.8" x14ac:dyDescent="0.3">
      <c r="B955" s="145" t="s">
        <v>3678</v>
      </c>
      <c r="C955" s="145" t="s">
        <v>3789</v>
      </c>
      <c r="F955" s="146" t="s">
        <v>3859</v>
      </c>
    </row>
    <row r="956" spans="2:6" ht="28.8" x14ac:dyDescent="0.3">
      <c r="B956" s="145" t="s">
        <v>3654</v>
      </c>
      <c r="C956" s="145" t="s">
        <v>3790</v>
      </c>
      <c r="F956" s="146" t="s">
        <v>3860</v>
      </c>
    </row>
    <row r="957" spans="2:6" x14ac:dyDescent="0.3">
      <c r="B957" s="145" t="s">
        <v>3679</v>
      </c>
      <c r="C957" s="145" t="s">
        <v>495</v>
      </c>
      <c r="F957" s="146" t="s">
        <v>3861</v>
      </c>
    </row>
    <row r="958" spans="2:6" ht="28.8" x14ac:dyDescent="0.3">
      <c r="B958" s="145" t="s">
        <v>3680</v>
      </c>
      <c r="C958" s="145" t="s">
        <v>3791</v>
      </c>
      <c r="F958" s="146" t="s">
        <v>3862</v>
      </c>
    </row>
    <row r="959" spans="2:6" ht="28.8" x14ac:dyDescent="0.3">
      <c r="B959" s="145" t="s">
        <v>3681</v>
      </c>
      <c r="C959" s="145" t="s">
        <v>3792</v>
      </c>
      <c r="F959" s="146" t="s">
        <v>3863</v>
      </c>
    </row>
    <row r="960" spans="2:6" x14ac:dyDescent="0.3">
      <c r="B960" s="145" t="s">
        <v>1037</v>
      </c>
      <c r="C960" s="145" t="s">
        <v>522</v>
      </c>
      <c r="F960" s="146" t="s">
        <v>3864</v>
      </c>
    </row>
    <row r="961" spans="2:6" ht="28.8" x14ac:dyDescent="0.3">
      <c r="B961" s="145" t="s">
        <v>3682</v>
      </c>
      <c r="C961" s="145" t="s">
        <v>3793</v>
      </c>
      <c r="F961" s="146" t="s">
        <v>3865</v>
      </c>
    </row>
    <row r="962" spans="2:6" x14ac:dyDescent="0.3">
      <c r="B962" s="145" t="s">
        <v>3683</v>
      </c>
      <c r="C962" s="145" t="s">
        <v>3794</v>
      </c>
      <c r="F962" s="146" t="s">
        <v>3866</v>
      </c>
    </row>
    <row r="963" spans="2:6" ht="28.8" x14ac:dyDescent="0.3">
      <c r="B963" s="145" t="s">
        <v>3684</v>
      </c>
      <c r="C963" s="145" t="s">
        <v>3795</v>
      </c>
      <c r="F963" s="146" t="s">
        <v>3867</v>
      </c>
    </row>
    <row r="964" spans="2:6" x14ac:dyDescent="0.3">
      <c r="B964" s="145" t="s">
        <v>3685</v>
      </c>
      <c r="C964" s="145" t="s">
        <v>219</v>
      </c>
      <c r="F964" s="146" t="s">
        <v>3868</v>
      </c>
    </row>
    <row r="965" spans="2:6" ht="43.2" x14ac:dyDescent="0.3">
      <c r="B965" s="145" t="s">
        <v>3686</v>
      </c>
      <c r="C965" s="145" t="s">
        <v>3796</v>
      </c>
      <c r="F965" s="146" t="s">
        <v>3869</v>
      </c>
    </row>
    <row r="966" spans="2:6" ht="28.8" x14ac:dyDescent="0.3">
      <c r="B966" s="145" t="s">
        <v>3687</v>
      </c>
      <c r="C966" s="145" t="s">
        <v>3797</v>
      </c>
      <c r="F966" s="146" t="s">
        <v>3870</v>
      </c>
    </row>
    <row r="967" spans="2:6" ht="43.2" x14ac:dyDescent="0.3">
      <c r="B967" s="145" t="s">
        <v>3688</v>
      </c>
      <c r="C967" s="145" t="s">
        <v>3798</v>
      </c>
      <c r="F967" s="146" t="s">
        <v>3871</v>
      </c>
    </row>
    <row r="968" spans="2:6" ht="28.8" x14ac:dyDescent="0.3">
      <c r="B968" s="145" t="s">
        <v>3689</v>
      </c>
      <c r="C968" s="145" t="s">
        <v>3799</v>
      </c>
      <c r="F968" s="146" t="s">
        <v>3872</v>
      </c>
    </row>
    <row r="969" spans="2:6" ht="28.8" x14ac:dyDescent="0.3">
      <c r="B969" s="145" t="s">
        <v>3690</v>
      </c>
      <c r="C969" s="145" t="s">
        <v>3800</v>
      </c>
      <c r="F969" s="146" t="s">
        <v>3873</v>
      </c>
    </row>
    <row r="970" spans="2:6" ht="28.8" x14ac:dyDescent="0.3">
      <c r="B970" s="145" t="s">
        <v>3691</v>
      </c>
      <c r="C970" s="145" t="s">
        <v>3801</v>
      </c>
      <c r="F970" s="146" t="s">
        <v>3874</v>
      </c>
    </row>
    <row r="971" spans="2:6" x14ac:dyDescent="0.3">
      <c r="B971" s="145" t="s">
        <v>3692</v>
      </c>
      <c r="C971" s="145" t="s">
        <v>3661</v>
      </c>
      <c r="F971" s="146" t="s">
        <v>3875</v>
      </c>
    </row>
    <row r="972" spans="2:6" ht="28.8" x14ac:dyDescent="0.3">
      <c r="B972" s="145" t="s">
        <v>3693</v>
      </c>
      <c r="C972" s="145" t="s">
        <v>3802</v>
      </c>
      <c r="F972" s="146" t="s">
        <v>3876</v>
      </c>
    </row>
    <row r="973" spans="2:6" x14ac:dyDescent="0.3">
      <c r="B973" s="145" t="s">
        <v>1057</v>
      </c>
      <c r="C973" s="145" t="s">
        <v>89</v>
      </c>
      <c r="F973" s="146" t="s">
        <v>3877</v>
      </c>
    </row>
    <row r="974" spans="2:6" ht="28.8" x14ac:dyDescent="0.3">
      <c r="B974" s="145" t="s">
        <v>1161</v>
      </c>
      <c r="C974" s="145" t="s">
        <v>3803</v>
      </c>
      <c r="F974" s="146" t="s">
        <v>3878</v>
      </c>
    </row>
    <row r="975" spans="2:6" x14ac:dyDescent="0.3">
      <c r="B975" s="145" t="s">
        <v>1040</v>
      </c>
      <c r="C975" s="145" t="s">
        <v>3804</v>
      </c>
      <c r="F975" s="146" t="s">
        <v>3879</v>
      </c>
    </row>
    <row r="976" spans="2:6" ht="43.2" x14ac:dyDescent="0.3">
      <c r="B976" s="145" t="s">
        <v>3694</v>
      </c>
      <c r="C976" s="145" t="s">
        <v>3805</v>
      </c>
      <c r="F976" s="146" t="s">
        <v>3880</v>
      </c>
    </row>
    <row r="977" spans="2:6" x14ac:dyDescent="0.3">
      <c r="B977" s="145" t="s">
        <v>3289</v>
      </c>
      <c r="C977" s="145" t="s">
        <v>3806</v>
      </c>
      <c r="F977" s="146" t="s">
        <v>3881</v>
      </c>
    </row>
    <row r="978" spans="2:6" x14ac:dyDescent="0.3">
      <c r="B978" s="145" t="s">
        <v>1179</v>
      </c>
      <c r="C978" s="145" t="s">
        <v>89</v>
      </c>
      <c r="F978" s="146" t="s">
        <v>3882</v>
      </c>
    </row>
    <row r="979" spans="2:6" ht="28.8" x14ac:dyDescent="0.3">
      <c r="B979" s="145" t="s">
        <v>3695</v>
      </c>
      <c r="C979" s="145" t="s">
        <v>3807</v>
      </c>
      <c r="F979" s="146" t="s">
        <v>3883</v>
      </c>
    </row>
    <row r="980" spans="2:6" x14ac:dyDescent="0.3">
      <c r="B980" s="145" t="s">
        <v>1036</v>
      </c>
      <c r="C980" s="145" t="s">
        <v>1991</v>
      </c>
      <c r="F980" s="146" t="s">
        <v>3884</v>
      </c>
    </row>
    <row r="981" spans="2:6" x14ac:dyDescent="0.3">
      <c r="B981" s="145" t="s">
        <v>3696</v>
      </c>
      <c r="C981" s="145" t="s">
        <v>249</v>
      </c>
      <c r="F981" s="146" t="s">
        <v>3885</v>
      </c>
    </row>
    <row r="982" spans="2:6" ht="28.8" x14ac:dyDescent="0.3">
      <c r="B982" s="145" t="s">
        <v>3697</v>
      </c>
      <c r="C982" s="145" t="s">
        <v>3808</v>
      </c>
      <c r="F982" s="146" t="s">
        <v>3886</v>
      </c>
    </row>
    <row r="983" spans="2:6" ht="28.8" x14ac:dyDescent="0.3">
      <c r="B983" s="145" t="s">
        <v>3698</v>
      </c>
      <c r="C983" s="145" t="s">
        <v>3809</v>
      </c>
      <c r="F983" s="146" t="s">
        <v>3887</v>
      </c>
    </row>
    <row r="984" spans="2:6" x14ac:dyDescent="0.3">
      <c r="B984" s="145" t="s">
        <v>3699</v>
      </c>
      <c r="C984" s="145" t="s">
        <v>80</v>
      </c>
      <c r="F984" s="146" t="s">
        <v>3888</v>
      </c>
    </row>
    <row r="985" spans="2:6" x14ac:dyDescent="0.3">
      <c r="B985" s="145" t="s">
        <v>3700</v>
      </c>
      <c r="C985" s="145" t="s">
        <v>3810</v>
      </c>
      <c r="F985" s="146" t="s">
        <v>3889</v>
      </c>
    </row>
    <row r="986" spans="2:6" x14ac:dyDescent="0.3">
      <c r="B986" s="145" t="s">
        <v>3701</v>
      </c>
      <c r="C986" s="145" t="s">
        <v>3811</v>
      </c>
      <c r="F986" s="146" t="s">
        <v>3890</v>
      </c>
    </row>
    <row r="987" spans="2:6" x14ac:dyDescent="0.3">
      <c r="B987" s="145" t="s">
        <v>3659</v>
      </c>
      <c r="C987" s="145" t="s">
        <v>3812</v>
      </c>
      <c r="F987" s="146" t="s">
        <v>3891</v>
      </c>
    </row>
    <row r="988" spans="2:6" ht="28.8" x14ac:dyDescent="0.3">
      <c r="B988" s="145" t="s">
        <v>3702</v>
      </c>
      <c r="C988" s="145" t="s">
        <v>3813</v>
      </c>
      <c r="F988" s="146" t="s">
        <v>3892</v>
      </c>
    </row>
    <row r="989" spans="2:6" x14ac:dyDescent="0.3">
      <c r="B989" s="145" t="s">
        <v>3647</v>
      </c>
      <c r="C989" s="145" t="s">
        <v>3814</v>
      </c>
      <c r="F989" s="146" t="s">
        <v>3893</v>
      </c>
    </row>
    <row r="990" spans="2:6" ht="28.8" x14ac:dyDescent="0.3">
      <c r="B990" s="145" t="s">
        <v>3703</v>
      </c>
      <c r="C990" s="145" t="s">
        <v>3815</v>
      </c>
      <c r="F990" s="146" t="s">
        <v>3894</v>
      </c>
    </row>
    <row r="991" spans="2:6" x14ac:dyDescent="0.3">
      <c r="B991" s="145" t="s">
        <v>3704</v>
      </c>
      <c r="C991" s="145" t="s">
        <v>184</v>
      </c>
      <c r="F991" s="146" t="s">
        <v>3895</v>
      </c>
    </row>
    <row r="992" spans="2:6" x14ac:dyDescent="0.3">
      <c r="B992" s="145" t="s">
        <v>3705</v>
      </c>
      <c r="C992" s="145" t="s">
        <v>3661</v>
      </c>
      <c r="F992" s="146" t="s">
        <v>3896</v>
      </c>
    </row>
    <row r="993" spans="2:6" x14ac:dyDescent="0.3">
      <c r="B993" s="145" t="s">
        <v>3706</v>
      </c>
      <c r="C993" s="145" t="s">
        <v>3660</v>
      </c>
      <c r="F993" s="146" t="s">
        <v>3897</v>
      </c>
    </row>
    <row r="994" spans="2:6" ht="28.8" x14ac:dyDescent="0.3">
      <c r="B994" s="145" t="s">
        <v>3707</v>
      </c>
      <c r="C994" s="145" t="s">
        <v>3816</v>
      </c>
      <c r="F994" s="146" t="s">
        <v>3898</v>
      </c>
    </row>
    <row r="995" spans="2:6" ht="28.8" x14ac:dyDescent="0.3">
      <c r="B995" s="145" t="s">
        <v>3708</v>
      </c>
      <c r="C995" s="145" t="s">
        <v>3817</v>
      </c>
      <c r="F995" s="146" t="s">
        <v>3899</v>
      </c>
    </row>
    <row r="996" spans="2:6" ht="28.8" x14ac:dyDescent="0.3">
      <c r="B996" s="145" t="s">
        <v>3709</v>
      </c>
      <c r="C996" s="145" t="s">
        <v>3818</v>
      </c>
      <c r="F996" s="146" t="s">
        <v>3900</v>
      </c>
    </row>
    <row r="997" spans="2:6" x14ac:dyDescent="0.3">
      <c r="B997" s="145" t="s">
        <v>3710</v>
      </c>
      <c r="C997" s="145" t="s">
        <v>495</v>
      </c>
      <c r="F997" s="146" t="s">
        <v>3901</v>
      </c>
    </row>
    <row r="998" spans="2:6" x14ac:dyDescent="0.3">
      <c r="B998" s="145" t="s">
        <v>3711</v>
      </c>
      <c r="C998" s="145" t="s">
        <v>173</v>
      </c>
      <c r="F998" s="146" t="s">
        <v>3902</v>
      </c>
    </row>
    <row r="999" spans="2:6" x14ac:dyDescent="0.3">
      <c r="B999" s="145" t="s">
        <v>3712</v>
      </c>
      <c r="C999" s="145" t="s">
        <v>3819</v>
      </c>
      <c r="F999" s="146" t="s">
        <v>3903</v>
      </c>
    </row>
    <row r="1000" spans="2:6" ht="28.8" x14ac:dyDescent="0.3">
      <c r="B1000" s="145" t="s">
        <v>3713</v>
      </c>
      <c r="C1000" s="145" t="s">
        <v>3820</v>
      </c>
      <c r="F1000" s="146" t="s">
        <v>3904</v>
      </c>
    </row>
    <row r="1001" spans="2:6" x14ac:dyDescent="0.3">
      <c r="B1001" s="145" t="s">
        <v>3714</v>
      </c>
      <c r="C1001" s="145" t="s">
        <v>444</v>
      </c>
      <c r="F1001" s="146" t="s">
        <v>3905</v>
      </c>
    </row>
    <row r="1002" spans="2:6" x14ac:dyDescent="0.3">
      <c r="B1002" s="145" t="s">
        <v>3652</v>
      </c>
      <c r="C1002" s="145" t="s">
        <v>3821</v>
      </c>
      <c r="F1002" s="146" t="s">
        <v>3906</v>
      </c>
    </row>
    <row r="1003" spans="2:6" x14ac:dyDescent="0.3">
      <c r="B1003" s="145" t="s">
        <v>1141</v>
      </c>
      <c r="C1003" s="145" t="s">
        <v>3822</v>
      </c>
      <c r="F1003" s="146" t="s">
        <v>3907</v>
      </c>
    </row>
    <row r="1004" spans="2:6" x14ac:dyDescent="0.3">
      <c r="B1004" s="145" t="s">
        <v>3715</v>
      </c>
      <c r="C1004" s="145" t="s">
        <v>495</v>
      </c>
      <c r="F1004" s="146" t="s">
        <v>3908</v>
      </c>
    </row>
    <row r="1005" spans="2:6" ht="28.8" x14ac:dyDescent="0.3">
      <c r="B1005" s="145" t="s">
        <v>3716</v>
      </c>
      <c r="C1005" s="145" t="s">
        <v>3823</v>
      </c>
      <c r="F1005" s="146" t="s">
        <v>3909</v>
      </c>
    </row>
    <row r="1006" spans="2:6" x14ac:dyDescent="0.3">
      <c r="B1006" s="145" t="s">
        <v>500</v>
      </c>
      <c r="C1006" s="145" t="s">
        <v>63</v>
      </c>
      <c r="F1006" s="146" t="s">
        <v>3910</v>
      </c>
    </row>
    <row r="1007" spans="2:6" x14ac:dyDescent="0.3">
      <c r="B1007" s="145" t="s">
        <v>3658</v>
      </c>
      <c r="C1007" s="145" t="s">
        <v>3824</v>
      </c>
      <c r="F1007" s="146" t="s">
        <v>3911</v>
      </c>
    </row>
    <row r="1008" spans="2:6" x14ac:dyDescent="0.3">
      <c r="B1008" s="145" t="s">
        <v>3717</v>
      </c>
      <c r="C1008" s="145" t="s">
        <v>444</v>
      </c>
      <c r="F1008" s="146" t="s">
        <v>3912</v>
      </c>
    </row>
    <row r="1009" spans="2:6" x14ac:dyDescent="0.3">
      <c r="B1009" s="145" t="s">
        <v>3718</v>
      </c>
      <c r="C1009" s="145" t="s">
        <v>410</v>
      </c>
      <c r="F1009" s="146" t="s">
        <v>3913</v>
      </c>
    </row>
    <row r="1010" spans="2:6" ht="28.8" x14ac:dyDescent="0.3">
      <c r="B1010" s="145" t="s">
        <v>3719</v>
      </c>
      <c r="C1010" s="145" t="s">
        <v>3825</v>
      </c>
      <c r="F1010" s="146" t="s">
        <v>3914</v>
      </c>
    </row>
    <row r="1011" spans="2:6" ht="28.8" x14ac:dyDescent="0.3">
      <c r="B1011" s="145" t="s">
        <v>3720</v>
      </c>
      <c r="C1011" s="145" t="s">
        <v>3826</v>
      </c>
      <c r="F1011" s="146" t="s">
        <v>3915</v>
      </c>
    </row>
    <row r="1012" spans="2:6" x14ac:dyDescent="0.3">
      <c r="B1012" s="145" t="s">
        <v>3721</v>
      </c>
      <c r="C1012" s="145" t="s">
        <v>444</v>
      </c>
      <c r="F1012" s="146" t="s">
        <v>3916</v>
      </c>
    </row>
    <row r="1013" spans="2:6" x14ac:dyDescent="0.3">
      <c r="B1013" s="146" t="s">
        <v>2079</v>
      </c>
      <c r="C1013" s="146" t="s">
        <v>145</v>
      </c>
      <c r="F1013" s="146" t="s">
        <v>3917</v>
      </c>
    </row>
    <row r="1014" spans="2:6" ht="28.8" x14ac:dyDescent="0.3">
      <c r="B1014" s="146" t="s">
        <v>3722</v>
      </c>
      <c r="C1014" s="146" t="s">
        <v>3827</v>
      </c>
      <c r="F1014" s="146" t="s">
        <v>3918</v>
      </c>
    </row>
    <row r="1015" spans="2:6" x14ac:dyDescent="0.3">
      <c r="B1015" s="146" t="s">
        <v>3723</v>
      </c>
      <c r="C1015" s="146" t="s">
        <v>3828</v>
      </c>
      <c r="F1015" s="146" t="s">
        <v>3919</v>
      </c>
    </row>
    <row r="1016" spans="2:6" ht="28.8" x14ac:dyDescent="0.3">
      <c r="B1016" s="146" t="s">
        <v>3655</v>
      </c>
      <c r="C1016" s="146" t="s">
        <v>3829</v>
      </c>
      <c r="F1016" s="146" t="s">
        <v>3920</v>
      </c>
    </row>
    <row r="1017" spans="2:6" x14ac:dyDescent="0.3">
      <c r="B1017" s="146" t="s">
        <v>3657</v>
      </c>
      <c r="C1017" s="146" t="s">
        <v>439</v>
      </c>
      <c r="F1017" s="146" t="s">
        <v>3921</v>
      </c>
    </row>
    <row r="1018" spans="2:6" ht="28.8" x14ac:dyDescent="0.3">
      <c r="B1018" s="146" t="s">
        <v>3724</v>
      </c>
      <c r="C1018" s="146" t="s">
        <v>3830</v>
      </c>
      <c r="F1018" s="146" t="s">
        <v>3922</v>
      </c>
    </row>
    <row r="1019" spans="2:6" x14ac:dyDescent="0.3">
      <c r="B1019" s="146" t="s">
        <v>3725</v>
      </c>
      <c r="C1019" s="146" t="s">
        <v>3822</v>
      </c>
      <c r="F1019" s="146" t="s">
        <v>3923</v>
      </c>
    </row>
    <row r="1020" spans="2:6" x14ac:dyDescent="0.3">
      <c r="B1020" s="145" t="s">
        <v>3726</v>
      </c>
      <c r="C1020" s="145" t="s">
        <v>259</v>
      </c>
      <c r="F1020" s="146" t="s">
        <v>3924</v>
      </c>
    </row>
    <row r="1021" spans="2:6" ht="28.8" x14ac:dyDescent="0.3">
      <c r="B1021" s="145" t="s">
        <v>3691</v>
      </c>
      <c r="C1021" s="145" t="s">
        <v>3831</v>
      </c>
      <c r="F1021" s="146" t="s">
        <v>3925</v>
      </c>
    </row>
    <row r="1022" spans="2:6" x14ac:dyDescent="0.3">
      <c r="B1022" s="145" t="s">
        <v>3727</v>
      </c>
      <c r="C1022" s="145" t="s">
        <v>114</v>
      </c>
      <c r="F1022" s="146" t="s">
        <v>3926</v>
      </c>
    </row>
    <row r="1023" spans="2:6" ht="28.8" x14ac:dyDescent="0.3">
      <c r="B1023" s="145" t="s">
        <v>3728</v>
      </c>
      <c r="C1023" s="145" t="s">
        <v>145</v>
      </c>
      <c r="F1023" s="146" t="s">
        <v>3927</v>
      </c>
    </row>
    <row r="1024" spans="2:6" ht="28.8" x14ac:dyDescent="0.3">
      <c r="B1024" s="147" t="s">
        <v>3729</v>
      </c>
      <c r="C1024" s="145" t="s">
        <v>3832</v>
      </c>
      <c r="F1024" s="146" t="s">
        <v>3928</v>
      </c>
    </row>
    <row r="1025" spans="2:6" x14ac:dyDescent="0.3">
      <c r="B1025" s="145" t="s">
        <v>3730</v>
      </c>
      <c r="C1025" s="145" t="s">
        <v>444</v>
      </c>
      <c r="F1025" s="146" t="s">
        <v>3929</v>
      </c>
    </row>
    <row r="1026" spans="2:6" x14ac:dyDescent="0.3">
      <c r="B1026" s="145" t="s">
        <v>3730</v>
      </c>
      <c r="C1026" s="145" t="s">
        <v>444</v>
      </c>
      <c r="F1026" s="146" t="s">
        <v>3930</v>
      </c>
    </row>
    <row r="1027" spans="2:6" x14ac:dyDescent="0.3">
      <c r="B1027" s="145" t="s">
        <v>3730</v>
      </c>
      <c r="C1027" s="145" t="s">
        <v>444</v>
      </c>
      <c r="F1027" s="146" t="s">
        <v>3931</v>
      </c>
    </row>
    <row r="1028" spans="2:6" x14ac:dyDescent="0.3">
      <c r="B1028" s="145" t="s">
        <v>3731</v>
      </c>
      <c r="C1028" s="145" t="s">
        <v>3833</v>
      </c>
      <c r="F1028" s="146" t="s">
        <v>3932</v>
      </c>
    </row>
    <row r="1029" spans="2:6" x14ac:dyDescent="0.3">
      <c r="B1029" s="145" t="s">
        <v>3732</v>
      </c>
      <c r="C1029" s="145" t="s">
        <v>3834</v>
      </c>
      <c r="F1029" s="146" t="s">
        <v>3933</v>
      </c>
    </row>
    <row r="1030" spans="2:6" ht="28.8" x14ac:dyDescent="0.3">
      <c r="B1030" s="145" t="s">
        <v>3733</v>
      </c>
      <c r="C1030" s="145" t="s">
        <v>2963</v>
      </c>
      <c r="F1030" s="146" t="s">
        <v>3934</v>
      </c>
    </row>
    <row r="1031" spans="2:6" x14ac:dyDescent="0.3">
      <c r="B1031" s="145" t="s">
        <v>3734</v>
      </c>
      <c r="C1031" s="145" t="s">
        <v>3835</v>
      </c>
      <c r="F1031" s="146" t="s">
        <v>3935</v>
      </c>
    </row>
    <row r="1032" spans="2:6" x14ac:dyDescent="0.3">
      <c r="B1032" s="145" t="s">
        <v>3735</v>
      </c>
      <c r="C1032" s="145" t="s">
        <v>250</v>
      </c>
      <c r="F1032" s="146" t="s">
        <v>3936</v>
      </c>
    </row>
    <row r="1033" spans="2:6" ht="28.8" x14ac:dyDescent="0.3">
      <c r="B1033" s="145" t="s">
        <v>3736</v>
      </c>
      <c r="C1033" s="145" t="s">
        <v>3836</v>
      </c>
      <c r="F1033" s="146" t="s">
        <v>3937</v>
      </c>
    </row>
    <row r="1034" spans="2:6" ht="28.8" x14ac:dyDescent="0.3">
      <c r="B1034" s="145" t="s">
        <v>3737</v>
      </c>
      <c r="C1034" s="145" t="s">
        <v>2963</v>
      </c>
      <c r="F1034" s="146" t="s">
        <v>3938</v>
      </c>
    </row>
    <row r="1035" spans="2:6" x14ac:dyDescent="0.3">
      <c r="B1035" s="145" t="s">
        <v>3738</v>
      </c>
      <c r="C1035" s="145" t="s">
        <v>184</v>
      </c>
      <c r="F1035" s="146" t="s">
        <v>3939</v>
      </c>
    </row>
    <row r="1036" spans="2:6" x14ac:dyDescent="0.3">
      <c r="B1036" s="145" t="s">
        <v>3739</v>
      </c>
      <c r="C1036" s="145" t="s">
        <v>259</v>
      </c>
      <c r="F1036" s="146" t="s">
        <v>3940</v>
      </c>
    </row>
    <row r="1037" spans="2:6" x14ac:dyDescent="0.3">
      <c r="B1037" s="145" t="s">
        <v>3740</v>
      </c>
      <c r="C1037" s="145" t="s">
        <v>410</v>
      </c>
      <c r="F1037" s="146" t="s">
        <v>3941</v>
      </c>
    </row>
    <row r="1038" spans="2:6" x14ac:dyDescent="0.3">
      <c r="B1038" s="145" t="s">
        <v>3741</v>
      </c>
      <c r="C1038" s="145" t="s">
        <v>758</v>
      </c>
      <c r="F1038" s="146" t="s">
        <v>3942</v>
      </c>
    </row>
    <row r="1039" spans="2:6" x14ac:dyDescent="0.3">
      <c r="B1039" s="145" t="s">
        <v>3742</v>
      </c>
      <c r="C1039" s="145" t="s">
        <v>259</v>
      </c>
      <c r="F1039" s="146" t="s">
        <v>3943</v>
      </c>
    </row>
    <row r="1040" spans="2:6" x14ac:dyDescent="0.3">
      <c r="B1040" s="145" t="s">
        <v>1043</v>
      </c>
      <c r="C1040" s="145" t="s">
        <v>495</v>
      </c>
      <c r="F1040" s="146" t="s">
        <v>3944</v>
      </c>
    </row>
    <row r="1041" spans="2:6" x14ac:dyDescent="0.3">
      <c r="B1041" s="145" t="s">
        <v>3743</v>
      </c>
      <c r="C1041" s="145" t="s">
        <v>410</v>
      </c>
      <c r="F1041" s="146" t="s">
        <v>3945</v>
      </c>
    </row>
    <row r="1042" spans="2:6" ht="28.8" x14ac:dyDescent="0.3">
      <c r="B1042" s="145" t="s">
        <v>3744</v>
      </c>
      <c r="C1042" s="145" t="s">
        <v>2963</v>
      </c>
      <c r="F1042" s="146" t="s">
        <v>3946</v>
      </c>
    </row>
    <row r="1043" spans="2:6" x14ac:dyDescent="0.3">
      <c r="B1043" s="145" t="s">
        <v>3745</v>
      </c>
      <c r="C1043" s="145" t="s">
        <v>184</v>
      </c>
      <c r="F1043" s="146" t="s">
        <v>3947</v>
      </c>
    </row>
    <row r="1044" spans="2:6" x14ac:dyDescent="0.3">
      <c r="B1044" s="145" t="s">
        <v>3746</v>
      </c>
      <c r="C1044" s="145" t="s">
        <v>478</v>
      </c>
      <c r="F1044" s="146" t="s">
        <v>3948</v>
      </c>
    </row>
    <row r="1045" spans="2:6" x14ac:dyDescent="0.3">
      <c r="B1045" s="145" t="s">
        <v>3747</v>
      </c>
      <c r="C1045" s="145" t="s">
        <v>410</v>
      </c>
      <c r="F1045" s="146" t="s">
        <v>3949</v>
      </c>
    </row>
    <row r="1046" spans="2:6" x14ac:dyDescent="0.3">
      <c r="B1046" s="145" t="s">
        <v>3748</v>
      </c>
      <c r="C1046" s="145" t="s">
        <v>410</v>
      </c>
      <c r="F1046" s="146" t="s">
        <v>3950</v>
      </c>
    </row>
    <row r="1047" spans="2:6" x14ac:dyDescent="0.3">
      <c r="B1047" s="145" t="s">
        <v>1141</v>
      </c>
      <c r="C1047" s="145" t="s">
        <v>758</v>
      </c>
      <c r="F1047" s="146" t="s">
        <v>3951</v>
      </c>
    </row>
    <row r="1048" spans="2:6" x14ac:dyDescent="0.3">
      <c r="B1048" s="145" t="s">
        <v>3749</v>
      </c>
      <c r="C1048" s="145" t="s">
        <v>259</v>
      </c>
      <c r="F1048" s="146" t="s">
        <v>3952</v>
      </c>
    </row>
    <row r="1049" spans="2:6" x14ac:dyDescent="0.3">
      <c r="B1049" s="145" t="s">
        <v>3750</v>
      </c>
      <c r="C1049" s="145" t="s">
        <v>259</v>
      </c>
      <c r="F1049" s="146" t="s">
        <v>3953</v>
      </c>
    </row>
    <row r="1050" spans="2:6" x14ac:dyDescent="0.3">
      <c r="B1050" s="145" t="s">
        <v>3751</v>
      </c>
      <c r="C1050" s="145" t="s">
        <v>495</v>
      </c>
      <c r="F1050" s="146" t="s">
        <v>3954</v>
      </c>
    </row>
    <row r="1051" spans="2:6" x14ac:dyDescent="0.3">
      <c r="B1051" s="145" t="s">
        <v>3752</v>
      </c>
      <c r="C1051" s="145" t="s">
        <v>250</v>
      </c>
      <c r="F1051" s="146" t="s">
        <v>3955</v>
      </c>
    </row>
    <row r="1052" spans="2:6" x14ac:dyDescent="0.3">
      <c r="B1052" s="145" t="s">
        <v>3656</v>
      </c>
      <c r="C1052" s="145" t="s">
        <v>907</v>
      </c>
      <c r="F1052" s="146" t="s">
        <v>3956</v>
      </c>
    </row>
    <row r="1053" spans="2:6" x14ac:dyDescent="0.3">
      <c r="B1053" s="145" t="s">
        <v>3753</v>
      </c>
      <c r="C1053" s="145" t="s">
        <v>1062</v>
      </c>
      <c r="F1053" s="146" t="s">
        <v>3957</v>
      </c>
    </row>
    <row r="1054" spans="2:6" x14ac:dyDescent="0.3">
      <c r="B1054" s="145" t="s">
        <v>3754</v>
      </c>
      <c r="C1054" s="145" t="s">
        <v>114</v>
      </c>
      <c r="F1054" s="146" t="s">
        <v>3958</v>
      </c>
    </row>
    <row r="1055" spans="2:6" x14ac:dyDescent="0.3">
      <c r="B1055" s="145" t="s">
        <v>3755</v>
      </c>
      <c r="C1055" s="145" t="s">
        <v>114</v>
      </c>
      <c r="F1055" s="146" t="s">
        <v>3959</v>
      </c>
    </row>
    <row r="1056" spans="2:6" x14ac:dyDescent="0.3">
      <c r="B1056" s="145" t="s">
        <v>1035</v>
      </c>
      <c r="C1056" s="145" t="s">
        <v>63</v>
      </c>
      <c r="F1056" s="146" t="s">
        <v>3960</v>
      </c>
    </row>
    <row r="1057" spans="2:6" x14ac:dyDescent="0.3">
      <c r="B1057" s="145" t="s">
        <v>3756</v>
      </c>
      <c r="C1057" s="145" t="s">
        <v>250</v>
      </c>
      <c r="F1057" s="146" t="s">
        <v>3961</v>
      </c>
    </row>
    <row r="1058" spans="2:6" x14ac:dyDescent="0.3">
      <c r="B1058" s="145" t="s">
        <v>3757</v>
      </c>
      <c r="C1058" s="145" t="s">
        <v>173</v>
      </c>
      <c r="F1058" s="146" t="s">
        <v>3962</v>
      </c>
    </row>
    <row r="1059" spans="2:6" x14ac:dyDescent="0.3">
      <c r="B1059" s="145" t="s">
        <v>3758</v>
      </c>
      <c r="C1059" s="145" t="s">
        <v>1993</v>
      </c>
      <c r="F1059" s="146" t="s">
        <v>3963</v>
      </c>
    </row>
    <row r="1060" spans="2:6" x14ac:dyDescent="0.3">
      <c r="B1060" s="145" t="s">
        <v>3759</v>
      </c>
      <c r="C1060" s="145" t="s">
        <v>259</v>
      </c>
      <c r="F1060" s="146" t="s">
        <v>3964</v>
      </c>
    </row>
    <row r="1061" spans="2:6" x14ac:dyDescent="0.3">
      <c r="B1061" s="145" t="s">
        <v>3760</v>
      </c>
      <c r="C1061" s="145" t="s">
        <v>1062</v>
      </c>
      <c r="F1061" s="146" t="s">
        <v>3965</v>
      </c>
    </row>
    <row r="1062" spans="2:6" x14ac:dyDescent="0.3">
      <c r="B1062" s="145" t="s">
        <v>3761</v>
      </c>
      <c r="C1062" s="145" t="s">
        <v>184</v>
      </c>
      <c r="F1062" s="146" t="s">
        <v>3966</v>
      </c>
    </row>
    <row r="1063" spans="2:6" x14ac:dyDescent="0.3">
      <c r="B1063" s="145" t="s">
        <v>3762</v>
      </c>
      <c r="C1063" s="145" t="s">
        <v>259</v>
      </c>
      <c r="F1063" s="146" t="s">
        <v>3967</v>
      </c>
    </row>
    <row r="1064" spans="2:6" x14ac:dyDescent="0.3">
      <c r="B1064" s="145" t="s">
        <v>3763</v>
      </c>
      <c r="C1064" s="145" t="s">
        <v>259</v>
      </c>
      <c r="F1064" s="146" t="s">
        <v>3968</v>
      </c>
    </row>
    <row r="1065" spans="2:6" x14ac:dyDescent="0.3">
      <c r="B1065" s="145" t="s">
        <v>3764</v>
      </c>
      <c r="C1065" s="145" t="s">
        <v>410</v>
      </c>
      <c r="F1065" s="146" t="s">
        <v>3969</v>
      </c>
    </row>
    <row r="1066" spans="2:6" ht="28.8" x14ac:dyDescent="0.3">
      <c r="B1066" s="145" t="s">
        <v>3687</v>
      </c>
      <c r="C1066" s="145" t="s">
        <v>758</v>
      </c>
      <c r="F1066" s="146" t="s">
        <v>3970</v>
      </c>
    </row>
    <row r="1067" spans="2:6" x14ac:dyDescent="0.3">
      <c r="B1067" s="145" t="s">
        <v>3765</v>
      </c>
      <c r="C1067" s="145" t="s">
        <v>259</v>
      </c>
      <c r="F1067" s="146" t="s">
        <v>3971</v>
      </c>
    </row>
    <row r="1068" spans="2:6" x14ac:dyDescent="0.3">
      <c r="B1068" s="145" t="s">
        <v>1032</v>
      </c>
      <c r="C1068" s="145" t="s">
        <v>495</v>
      </c>
      <c r="F1068" s="146" t="s">
        <v>3972</v>
      </c>
    </row>
    <row r="1069" spans="2:6" x14ac:dyDescent="0.3">
      <c r="B1069" s="145" t="s">
        <v>3766</v>
      </c>
      <c r="C1069" s="145" t="s">
        <v>3837</v>
      </c>
      <c r="F1069" s="146" t="s">
        <v>3973</v>
      </c>
    </row>
    <row r="1070" spans="2:6" x14ac:dyDescent="0.3">
      <c r="B1070" s="145" t="s">
        <v>3767</v>
      </c>
      <c r="C1070" s="145" t="s">
        <v>250</v>
      </c>
      <c r="F1070" s="146" t="s">
        <v>3974</v>
      </c>
    </row>
    <row r="1071" spans="2:6" x14ac:dyDescent="0.3">
      <c r="B1071" s="145" t="s">
        <v>1045</v>
      </c>
      <c r="C1071" s="145" t="s">
        <v>63</v>
      </c>
      <c r="F1071" s="146" t="s">
        <v>3975</v>
      </c>
    </row>
    <row r="1072" spans="2:6" x14ac:dyDescent="0.3">
      <c r="B1072" s="145" t="s">
        <v>3768</v>
      </c>
      <c r="C1072" s="145" t="s">
        <v>259</v>
      </c>
      <c r="F1072" s="146" t="s">
        <v>3976</v>
      </c>
    </row>
    <row r="1073" spans="2:6" x14ac:dyDescent="0.3">
      <c r="B1073" s="145" t="s">
        <v>3769</v>
      </c>
      <c r="C1073" s="145" t="s">
        <v>439</v>
      </c>
      <c r="F1073" s="146" t="s">
        <v>3977</v>
      </c>
    </row>
    <row r="1074" spans="2:6" x14ac:dyDescent="0.3">
      <c r="B1074" s="145" t="s">
        <v>193</v>
      </c>
      <c r="C1074" s="145" t="s">
        <v>194</v>
      </c>
      <c r="F1074" s="146" t="s">
        <v>3978</v>
      </c>
    </row>
    <row r="1075" spans="2:6" x14ac:dyDescent="0.3">
      <c r="B1075" s="145" t="s">
        <v>3648</v>
      </c>
      <c r="C1075" s="145" t="s">
        <v>1063</v>
      </c>
      <c r="F1075" s="146" t="s">
        <v>3979</v>
      </c>
    </row>
  </sheetData>
  <mergeCells count="27">
    <mergeCell ref="A2:A3"/>
    <mergeCell ref="Y2:Y3"/>
    <mergeCell ref="D2:D3"/>
    <mergeCell ref="R2:R3"/>
    <mergeCell ref="H2:H3"/>
    <mergeCell ref="J2:J3"/>
    <mergeCell ref="S2:S3"/>
    <mergeCell ref="V2:V3"/>
    <mergeCell ref="T2:T3"/>
    <mergeCell ref="K2:K3"/>
    <mergeCell ref="U2:U3"/>
    <mergeCell ref="Z2:Z3"/>
    <mergeCell ref="AA2:AA3"/>
    <mergeCell ref="B2:B3"/>
    <mergeCell ref="C2:C3"/>
    <mergeCell ref="F2:F3"/>
    <mergeCell ref="I2:I3"/>
    <mergeCell ref="N2:N3"/>
    <mergeCell ref="G2:G3"/>
    <mergeCell ref="L2:L3"/>
    <mergeCell ref="O2:O3"/>
    <mergeCell ref="P2:P3"/>
    <mergeCell ref="Q2:Q3"/>
    <mergeCell ref="W2:W3"/>
    <mergeCell ref="X2:X3"/>
    <mergeCell ref="E2:E3"/>
    <mergeCell ref="M2:M3"/>
  </mergeCells>
  <phoneticPr fontId="6" type="noConversion"/>
  <pageMargins left="0.14000000000000001" right="0.13" top="0.74803149606299213" bottom="0.74803149606299213" header="0.31496062992125984" footer="0.31496062992125984"/>
  <pageSetup paperSize="5" orientation="portrait" horizontalDpi="150" verticalDpi="15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886"/>
  <sheetViews>
    <sheetView zoomScale="90" zoomScaleNormal="90" workbookViewId="0">
      <pane ySplit="2" topLeftCell="A98" activePane="bottomLeft" state="frozen"/>
      <selection pane="bottomLeft" activeCell="D127" sqref="D127"/>
    </sheetView>
  </sheetViews>
  <sheetFormatPr defaultColWidth="9.109375" defaultRowHeight="14.4" x14ac:dyDescent="0.3"/>
  <cols>
    <col min="1" max="1" width="4.33203125" style="22" customWidth="1"/>
    <col min="2" max="2" width="31" style="22" customWidth="1"/>
    <col min="3" max="3" width="39.44140625" style="23" customWidth="1"/>
    <col min="4" max="4" width="21.33203125" style="23" customWidth="1"/>
    <col min="5" max="5" width="17" style="23" customWidth="1"/>
    <col min="6" max="6" width="17.44140625" style="23" customWidth="1"/>
    <col min="7" max="7" width="16.109375" style="24" bestFit="1" customWidth="1"/>
    <col min="8" max="8" width="20.44140625" style="36" customWidth="1"/>
    <col min="9" max="9" width="20.5546875" style="45" customWidth="1"/>
    <col min="10" max="10" width="14.44140625" style="22" customWidth="1"/>
    <col min="11" max="12" width="14.44140625" style="25" customWidth="1"/>
    <col min="13" max="13" width="16.109375" style="28" customWidth="1"/>
    <col min="14" max="14" width="12.88671875" style="22" customWidth="1"/>
    <col min="15" max="15" width="16.33203125" style="22" customWidth="1"/>
    <col min="16" max="16384" width="9.109375" style="22"/>
  </cols>
  <sheetData>
    <row r="1" spans="1:13" ht="15" customHeight="1" x14ac:dyDescent="0.3">
      <c r="A1" s="58" t="s">
        <v>13</v>
      </c>
      <c r="B1" s="58" t="s">
        <v>9</v>
      </c>
      <c r="C1" s="58" t="s">
        <v>1</v>
      </c>
      <c r="D1" s="58" t="s">
        <v>15</v>
      </c>
      <c r="E1" s="58" t="s">
        <v>2</v>
      </c>
      <c r="F1" s="58" t="s">
        <v>21</v>
      </c>
      <c r="G1" s="60" t="s">
        <v>11</v>
      </c>
      <c r="H1" s="61" t="s">
        <v>12</v>
      </c>
      <c r="I1" s="63" t="s">
        <v>10</v>
      </c>
      <c r="J1" s="58" t="s">
        <v>23</v>
      </c>
      <c r="K1" s="56" t="s">
        <v>24</v>
      </c>
      <c r="L1" s="56" t="s">
        <v>25</v>
      </c>
      <c r="M1" s="61" t="s">
        <v>6</v>
      </c>
    </row>
    <row r="2" spans="1:13" ht="31.5" customHeight="1" x14ac:dyDescent="0.3">
      <c r="A2" s="59"/>
      <c r="B2" s="59"/>
      <c r="C2" s="59"/>
      <c r="D2" s="59"/>
      <c r="E2" s="59"/>
      <c r="F2" s="59"/>
      <c r="G2" s="57"/>
      <c r="H2" s="62"/>
      <c r="I2" s="64"/>
      <c r="J2" s="59"/>
      <c r="K2" s="57"/>
      <c r="L2" s="57"/>
      <c r="M2" s="62"/>
    </row>
    <row r="4" spans="1:13" ht="28.8" x14ac:dyDescent="0.3">
      <c r="A4" s="19">
        <v>1</v>
      </c>
      <c r="B4" s="19" t="s">
        <v>18</v>
      </c>
      <c r="C4" s="19" t="s">
        <v>16</v>
      </c>
      <c r="D4" s="19" t="s">
        <v>17</v>
      </c>
      <c r="E4" s="19">
        <v>2006000045</v>
      </c>
      <c r="F4" s="21" t="s">
        <v>22</v>
      </c>
      <c r="G4" s="20">
        <v>16438250.75</v>
      </c>
      <c r="H4" s="35" t="s">
        <v>19</v>
      </c>
      <c r="I4" s="44">
        <v>272300001</v>
      </c>
      <c r="J4" s="19">
        <v>31923555</v>
      </c>
      <c r="K4" s="20">
        <v>13684</v>
      </c>
      <c r="L4" s="20">
        <v>1420</v>
      </c>
      <c r="M4" s="38" t="s">
        <v>20</v>
      </c>
    </row>
    <row r="5" spans="1:13" ht="28.8" x14ac:dyDescent="0.3">
      <c r="A5" s="22">
        <v>2</v>
      </c>
      <c r="B5" s="22" t="s">
        <v>36</v>
      </c>
      <c r="C5" s="19" t="s">
        <v>37</v>
      </c>
      <c r="D5" s="19" t="s">
        <v>17</v>
      </c>
      <c r="E5" s="23">
        <v>181000155</v>
      </c>
      <c r="F5" s="21" t="s">
        <v>38</v>
      </c>
      <c r="G5" s="24">
        <v>25132133.699999999</v>
      </c>
      <c r="H5" s="36" t="s">
        <v>39</v>
      </c>
      <c r="I5" s="45">
        <v>272300002</v>
      </c>
      <c r="J5" s="22">
        <v>31923756</v>
      </c>
      <c r="K5" s="25">
        <v>20646</v>
      </c>
      <c r="L5" s="25">
        <v>1418</v>
      </c>
      <c r="M5" s="28" t="s">
        <v>20</v>
      </c>
    </row>
    <row r="6" spans="1:13" x14ac:dyDescent="0.3">
      <c r="A6" s="22">
        <v>3</v>
      </c>
      <c r="B6" s="22" t="s">
        <v>48</v>
      </c>
      <c r="C6" s="19" t="s">
        <v>49</v>
      </c>
      <c r="D6" s="23" t="s">
        <v>50</v>
      </c>
      <c r="E6" s="19">
        <v>21100271</v>
      </c>
      <c r="F6" s="21" t="s">
        <v>51</v>
      </c>
      <c r="G6" s="24">
        <v>1213684.7</v>
      </c>
      <c r="H6" s="37" t="s">
        <v>52</v>
      </c>
      <c r="I6" s="44">
        <v>272300003</v>
      </c>
      <c r="J6" s="22">
        <v>31924739</v>
      </c>
      <c r="K6" s="25">
        <v>3613</v>
      </c>
      <c r="L6" s="25">
        <v>860</v>
      </c>
      <c r="M6" s="28" t="s">
        <v>53</v>
      </c>
    </row>
    <row r="7" spans="1:13" ht="43.2" x14ac:dyDescent="0.3">
      <c r="A7" s="22">
        <v>4</v>
      </c>
      <c r="B7" s="22" t="s">
        <v>56</v>
      </c>
      <c r="C7" s="19" t="s">
        <v>57</v>
      </c>
      <c r="D7" s="19" t="s">
        <v>58</v>
      </c>
      <c r="E7" s="19">
        <v>2103000050</v>
      </c>
      <c r="F7" s="21" t="s">
        <v>59</v>
      </c>
      <c r="G7" s="20">
        <v>7190000</v>
      </c>
      <c r="H7" s="36" t="s">
        <v>60</v>
      </c>
      <c r="I7" s="44">
        <v>272300004</v>
      </c>
      <c r="J7" s="22">
        <v>31924996</v>
      </c>
      <c r="K7" s="25">
        <v>7092</v>
      </c>
      <c r="L7" s="25">
        <v>1160</v>
      </c>
      <c r="M7" s="28" t="s">
        <v>61</v>
      </c>
    </row>
    <row r="8" spans="1:13" x14ac:dyDescent="0.3">
      <c r="A8" s="22">
        <v>5</v>
      </c>
      <c r="B8" s="22" t="s">
        <v>79</v>
      </c>
      <c r="C8" s="19" t="s">
        <v>80</v>
      </c>
      <c r="D8" s="19" t="s">
        <v>81</v>
      </c>
      <c r="E8" s="23">
        <v>220400095</v>
      </c>
      <c r="F8" s="23" t="s">
        <v>82</v>
      </c>
      <c r="G8" s="24">
        <v>2200000</v>
      </c>
      <c r="H8" s="37" t="s">
        <v>52</v>
      </c>
      <c r="I8" s="44">
        <v>272300005</v>
      </c>
      <c r="J8" s="22">
        <v>31925672</v>
      </c>
      <c r="K8" s="25">
        <v>3400</v>
      </c>
      <c r="L8" s="25">
        <v>740</v>
      </c>
      <c r="M8" s="28" t="s">
        <v>83</v>
      </c>
    </row>
    <row r="9" spans="1:13" ht="28.8" x14ac:dyDescent="0.3">
      <c r="A9" s="22">
        <v>6</v>
      </c>
      <c r="B9" s="26" t="s">
        <v>88</v>
      </c>
      <c r="C9" s="19" t="s">
        <v>89</v>
      </c>
      <c r="D9" s="19" t="s">
        <v>90</v>
      </c>
      <c r="E9" s="23">
        <v>220800192</v>
      </c>
      <c r="F9" s="23" t="s">
        <v>91</v>
      </c>
      <c r="G9" s="24">
        <v>1500000</v>
      </c>
      <c r="H9" s="37" t="s">
        <v>52</v>
      </c>
      <c r="I9" s="44">
        <v>272300006</v>
      </c>
      <c r="J9" s="22">
        <v>31925746</v>
      </c>
      <c r="K9" s="25">
        <v>3200</v>
      </c>
      <c r="L9" s="25">
        <v>1222</v>
      </c>
      <c r="M9" s="28" t="s">
        <v>92</v>
      </c>
    </row>
    <row r="10" spans="1:13" x14ac:dyDescent="0.3">
      <c r="A10" s="22">
        <v>7</v>
      </c>
      <c r="B10" s="26" t="s">
        <v>93</v>
      </c>
      <c r="C10" s="19" t="s">
        <v>94</v>
      </c>
      <c r="D10" s="19" t="s">
        <v>95</v>
      </c>
      <c r="E10" s="23">
        <v>2202000030</v>
      </c>
      <c r="F10" s="27" t="s">
        <v>8</v>
      </c>
      <c r="G10" s="20">
        <v>3500000</v>
      </c>
      <c r="H10" s="37" t="s">
        <v>100</v>
      </c>
      <c r="I10" s="44">
        <v>272300007</v>
      </c>
      <c r="J10" s="19">
        <v>31925321</v>
      </c>
      <c r="K10" s="25">
        <v>5900</v>
      </c>
      <c r="L10" s="25">
        <v>790</v>
      </c>
      <c r="M10" s="28" t="s">
        <v>96</v>
      </c>
    </row>
    <row r="11" spans="1:13" ht="28.8" x14ac:dyDescent="0.3">
      <c r="A11" s="22">
        <v>8</v>
      </c>
      <c r="B11" s="26" t="s">
        <v>97</v>
      </c>
      <c r="C11" s="19" t="s">
        <v>54</v>
      </c>
      <c r="D11" s="19" t="s">
        <v>98</v>
      </c>
      <c r="E11" s="23">
        <v>2207000181</v>
      </c>
      <c r="F11" s="27" t="s">
        <v>99</v>
      </c>
      <c r="G11" s="20">
        <v>1578500</v>
      </c>
      <c r="H11" s="37" t="s">
        <v>52</v>
      </c>
      <c r="I11" s="44">
        <v>272300008</v>
      </c>
      <c r="J11" s="19">
        <v>31926023</v>
      </c>
      <c r="K11" s="25">
        <v>3975</v>
      </c>
      <c r="L11" s="25">
        <v>867</v>
      </c>
      <c r="M11" s="28" t="s">
        <v>96</v>
      </c>
    </row>
    <row r="12" spans="1:13" ht="28.8" x14ac:dyDescent="0.3">
      <c r="A12" s="22">
        <v>9</v>
      </c>
      <c r="B12" s="22" t="s">
        <v>131</v>
      </c>
      <c r="C12" s="19" t="s">
        <v>132</v>
      </c>
      <c r="D12" s="19" t="s">
        <v>133</v>
      </c>
      <c r="E12" s="23">
        <v>2111000191</v>
      </c>
      <c r="F12" s="23" t="s">
        <v>134</v>
      </c>
      <c r="G12" s="24">
        <v>7500000</v>
      </c>
      <c r="H12" s="37" t="s">
        <v>135</v>
      </c>
      <c r="I12" s="44">
        <v>272300009</v>
      </c>
      <c r="J12" s="22">
        <v>31927936</v>
      </c>
      <c r="K12" s="25">
        <v>6540</v>
      </c>
      <c r="L12" s="25">
        <v>1554</v>
      </c>
      <c r="M12" s="28" t="s">
        <v>113</v>
      </c>
    </row>
    <row r="13" spans="1:13" ht="28.8" x14ac:dyDescent="0.3">
      <c r="A13" s="22">
        <v>10</v>
      </c>
      <c r="B13" s="22" t="s">
        <v>148</v>
      </c>
      <c r="C13" s="19" t="s">
        <v>149</v>
      </c>
      <c r="D13" s="19" t="s">
        <v>150</v>
      </c>
      <c r="E13" s="23">
        <v>201100112</v>
      </c>
      <c r="F13" s="23" t="s">
        <v>151</v>
      </c>
      <c r="G13" s="24">
        <v>8000000</v>
      </c>
      <c r="H13" s="37" t="s">
        <v>152</v>
      </c>
      <c r="I13" s="44">
        <v>272300010</v>
      </c>
      <c r="J13" s="22">
        <v>31928805</v>
      </c>
      <c r="K13" s="25">
        <v>4050</v>
      </c>
      <c r="L13" s="25">
        <v>782</v>
      </c>
      <c r="M13" s="28" t="s">
        <v>153</v>
      </c>
    </row>
    <row r="14" spans="1:13" x14ac:dyDescent="0.3">
      <c r="A14" s="22">
        <v>11</v>
      </c>
      <c r="B14" s="22" t="s">
        <v>154</v>
      </c>
      <c r="C14" s="19" t="s">
        <v>155</v>
      </c>
      <c r="D14" s="19" t="s">
        <v>156</v>
      </c>
      <c r="E14" s="23">
        <v>220300066</v>
      </c>
      <c r="F14" s="23" t="s">
        <v>157</v>
      </c>
      <c r="G14" s="24">
        <v>1850000</v>
      </c>
      <c r="H14" s="37" t="s">
        <v>158</v>
      </c>
      <c r="I14" s="44">
        <v>272300011</v>
      </c>
      <c r="J14" s="22">
        <v>31929310</v>
      </c>
      <c r="K14" s="25">
        <v>1980</v>
      </c>
      <c r="L14" s="25">
        <v>680</v>
      </c>
      <c r="M14" s="28" t="s">
        <v>159</v>
      </c>
    </row>
    <row r="15" spans="1:13" ht="28.8" x14ac:dyDescent="0.3">
      <c r="A15" s="22">
        <v>12</v>
      </c>
      <c r="B15" s="26" t="s">
        <v>162</v>
      </c>
      <c r="C15" s="19" t="s">
        <v>160</v>
      </c>
      <c r="D15" s="19" t="s">
        <v>161</v>
      </c>
      <c r="E15" s="23">
        <v>220700179</v>
      </c>
      <c r="F15" s="27" t="s">
        <v>163</v>
      </c>
      <c r="G15" s="24">
        <v>1522659</v>
      </c>
      <c r="H15" s="36">
        <v>44835</v>
      </c>
      <c r="I15" s="45">
        <v>272300012</v>
      </c>
      <c r="J15" s="22">
        <v>31929459</v>
      </c>
      <c r="K15" s="25">
        <v>4600</v>
      </c>
      <c r="L15" s="25">
        <v>680</v>
      </c>
      <c r="M15" s="28" t="s">
        <v>159</v>
      </c>
    </row>
    <row r="16" spans="1:13" ht="28.8" x14ac:dyDescent="0.3">
      <c r="A16" s="22">
        <v>13</v>
      </c>
      <c r="B16" s="26" t="s">
        <v>175</v>
      </c>
      <c r="C16" s="19" t="s">
        <v>176</v>
      </c>
      <c r="D16" s="19" t="s">
        <v>150</v>
      </c>
      <c r="E16" s="23">
        <v>210400064</v>
      </c>
      <c r="F16" s="32">
        <v>44307</v>
      </c>
      <c r="G16" s="24">
        <v>16077740.17</v>
      </c>
      <c r="H16" s="37" t="s">
        <v>135</v>
      </c>
      <c r="I16" s="45">
        <v>272300013</v>
      </c>
      <c r="J16" s="22">
        <v>31930149</v>
      </c>
      <c r="K16" s="25">
        <v>13340</v>
      </c>
      <c r="L16" s="25">
        <v>2248</v>
      </c>
      <c r="M16" s="30" t="s">
        <v>177</v>
      </c>
    </row>
    <row r="17" spans="1:19" ht="28.8" x14ac:dyDescent="0.3">
      <c r="A17" s="22">
        <v>14</v>
      </c>
      <c r="B17" s="22" t="s">
        <v>180</v>
      </c>
      <c r="C17" s="19" t="s">
        <v>181</v>
      </c>
      <c r="D17" s="19" t="s">
        <v>182</v>
      </c>
      <c r="E17" s="23">
        <v>220100017</v>
      </c>
      <c r="F17" s="33">
        <v>44586</v>
      </c>
      <c r="G17" s="24">
        <v>3500000</v>
      </c>
      <c r="H17" s="37" t="s">
        <v>183</v>
      </c>
      <c r="I17" s="45">
        <v>272300014</v>
      </c>
      <c r="J17" s="22">
        <v>31930138</v>
      </c>
      <c r="K17" s="25">
        <v>4740</v>
      </c>
      <c r="L17" s="25">
        <v>908</v>
      </c>
      <c r="M17" s="30" t="s">
        <v>177</v>
      </c>
    </row>
    <row r="18" spans="1:19" ht="28.8" x14ac:dyDescent="0.3">
      <c r="A18" s="29" t="s">
        <v>67</v>
      </c>
      <c r="B18" s="22" t="s">
        <v>196</v>
      </c>
      <c r="C18" s="19" t="s">
        <v>197</v>
      </c>
      <c r="D18" s="19" t="s">
        <v>198</v>
      </c>
      <c r="E18" s="23">
        <v>221000246</v>
      </c>
      <c r="F18" s="33">
        <v>44852</v>
      </c>
      <c r="G18" s="24">
        <v>1400000</v>
      </c>
      <c r="H18" s="37" t="s">
        <v>183</v>
      </c>
      <c r="I18" s="45">
        <v>272300015</v>
      </c>
      <c r="J18" s="22">
        <v>31929675</v>
      </c>
      <c r="K18" s="25">
        <v>2560</v>
      </c>
      <c r="L18" s="25">
        <v>880</v>
      </c>
      <c r="M18" s="30" t="s">
        <v>199</v>
      </c>
    </row>
    <row r="19" spans="1:19" x14ac:dyDescent="0.3">
      <c r="A19" s="29" t="s">
        <v>68</v>
      </c>
      <c r="B19" s="22" t="s">
        <v>200</v>
      </c>
      <c r="C19" s="19" t="s">
        <v>204</v>
      </c>
      <c r="D19" s="19" t="s">
        <v>150</v>
      </c>
      <c r="E19" s="23">
        <v>220400097</v>
      </c>
      <c r="F19" s="32">
        <v>44657</v>
      </c>
      <c r="G19" s="24">
        <v>2100000</v>
      </c>
      <c r="H19" s="37" t="s">
        <v>183</v>
      </c>
      <c r="I19" s="45">
        <v>272300016</v>
      </c>
      <c r="J19" s="22">
        <v>31931305</v>
      </c>
      <c r="K19" s="25">
        <v>2220</v>
      </c>
      <c r="L19" s="25">
        <v>477</v>
      </c>
      <c r="M19" s="30" t="s">
        <v>201</v>
      </c>
    </row>
    <row r="20" spans="1:19" ht="28.8" x14ac:dyDescent="0.3">
      <c r="A20" s="29" t="s">
        <v>69</v>
      </c>
      <c r="B20" s="22" t="s">
        <v>200</v>
      </c>
      <c r="C20" s="19" t="s">
        <v>202</v>
      </c>
      <c r="D20" s="19" t="s">
        <v>203</v>
      </c>
      <c r="E20" s="23">
        <v>220400098</v>
      </c>
      <c r="F20" s="32">
        <v>44657</v>
      </c>
      <c r="G20" s="24">
        <v>2600000</v>
      </c>
      <c r="H20" s="37" t="s">
        <v>183</v>
      </c>
      <c r="I20" s="45">
        <v>272300017</v>
      </c>
      <c r="J20" s="22">
        <v>31931306</v>
      </c>
      <c r="K20" s="25">
        <v>2620</v>
      </c>
      <c r="L20" s="25">
        <v>604</v>
      </c>
      <c r="M20" s="30" t="s">
        <v>201</v>
      </c>
    </row>
    <row r="21" spans="1:19" x14ac:dyDescent="0.3">
      <c r="A21" s="29" t="s">
        <v>70</v>
      </c>
      <c r="B21" s="22" t="s">
        <v>220</v>
      </c>
      <c r="C21" s="19" t="s">
        <v>145</v>
      </c>
      <c r="D21" s="19" t="s">
        <v>156</v>
      </c>
      <c r="E21" s="23">
        <v>190700093</v>
      </c>
      <c r="F21" s="33">
        <v>43650</v>
      </c>
      <c r="G21" s="24">
        <v>800000</v>
      </c>
      <c r="H21" s="37" t="s">
        <v>221</v>
      </c>
      <c r="I21" s="45">
        <v>272300018</v>
      </c>
      <c r="J21" s="22">
        <v>31931536</v>
      </c>
      <c r="K21" s="25">
        <v>1000</v>
      </c>
      <c r="L21" s="25">
        <v>948</v>
      </c>
      <c r="M21" s="30" t="s">
        <v>222</v>
      </c>
    </row>
    <row r="22" spans="1:19" ht="28.8" x14ac:dyDescent="0.3">
      <c r="A22" s="29" t="s">
        <v>71</v>
      </c>
      <c r="B22" s="22" t="s">
        <v>239</v>
      </c>
      <c r="C22" s="19" t="s">
        <v>240</v>
      </c>
      <c r="D22" s="19" t="s">
        <v>150</v>
      </c>
      <c r="E22" s="23">
        <v>190700097</v>
      </c>
      <c r="F22" s="32">
        <v>43651</v>
      </c>
      <c r="G22" s="24">
        <v>3725000</v>
      </c>
      <c r="H22" s="37" t="s">
        <v>241</v>
      </c>
      <c r="I22" s="45">
        <v>272300019</v>
      </c>
      <c r="J22" s="22">
        <v>31931681</v>
      </c>
      <c r="K22" s="25">
        <v>4480</v>
      </c>
      <c r="L22" s="25">
        <v>1265</v>
      </c>
      <c r="M22" s="30" t="s">
        <v>222</v>
      </c>
    </row>
    <row r="23" spans="1:19" ht="43.2" x14ac:dyDescent="0.3">
      <c r="A23" s="29" t="s">
        <v>72</v>
      </c>
      <c r="B23" s="22" t="s">
        <v>246</v>
      </c>
      <c r="C23" s="19" t="s">
        <v>249</v>
      </c>
      <c r="D23" s="19" t="s">
        <v>248</v>
      </c>
      <c r="E23" s="23">
        <v>220500129</v>
      </c>
      <c r="F23" s="32">
        <v>44645</v>
      </c>
      <c r="G23" s="24">
        <v>1100000</v>
      </c>
      <c r="H23" s="37" t="s">
        <v>247</v>
      </c>
      <c r="I23" s="45">
        <v>272300020</v>
      </c>
      <c r="J23" s="22">
        <v>31932264</v>
      </c>
      <c r="K23" s="25">
        <v>2400</v>
      </c>
      <c r="L23" s="25">
        <v>904</v>
      </c>
      <c r="M23" s="30" t="s">
        <v>251</v>
      </c>
    </row>
    <row r="24" spans="1:19" ht="28.8" x14ac:dyDescent="0.3">
      <c r="A24" s="29" t="s">
        <v>73</v>
      </c>
      <c r="B24" s="22" t="s">
        <v>252</v>
      </c>
      <c r="C24" s="19" t="s">
        <v>63</v>
      </c>
      <c r="D24" s="19" t="s">
        <v>253</v>
      </c>
      <c r="E24" s="23">
        <v>221000247</v>
      </c>
      <c r="F24" s="27" t="s">
        <v>254</v>
      </c>
      <c r="G24" s="24">
        <v>1200000</v>
      </c>
      <c r="H24" s="36">
        <v>44927</v>
      </c>
      <c r="I24" s="45">
        <v>272300021</v>
      </c>
      <c r="J24" s="22">
        <v>31932033</v>
      </c>
      <c r="K24" s="25">
        <v>1200</v>
      </c>
      <c r="L24" s="25">
        <v>380</v>
      </c>
      <c r="M24" s="30" t="s">
        <v>251</v>
      </c>
    </row>
    <row r="25" spans="1:19" ht="28.8" x14ac:dyDescent="0.3">
      <c r="A25" s="29" t="s">
        <v>74</v>
      </c>
      <c r="B25" s="22" t="s">
        <v>255</v>
      </c>
      <c r="C25" s="19" t="s">
        <v>256</v>
      </c>
      <c r="D25" s="19" t="s">
        <v>257</v>
      </c>
      <c r="E25" s="23">
        <v>220700170</v>
      </c>
      <c r="F25" s="27" t="s">
        <v>258</v>
      </c>
      <c r="G25" s="24">
        <v>3800000</v>
      </c>
      <c r="H25" s="36">
        <v>44896</v>
      </c>
      <c r="I25" s="45">
        <v>272300022</v>
      </c>
      <c r="J25" s="22">
        <v>31931918</v>
      </c>
      <c r="K25" s="25">
        <v>3580</v>
      </c>
      <c r="L25" s="25">
        <v>604</v>
      </c>
      <c r="M25" s="30" t="s">
        <v>278</v>
      </c>
    </row>
    <row r="26" spans="1:19" x14ac:dyDescent="0.3">
      <c r="A26" s="29" t="s">
        <v>75</v>
      </c>
      <c r="B26" s="22" t="s">
        <v>295</v>
      </c>
      <c r="C26" s="19" t="s">
        <v>296</v>
      </c>
      <c r="D26" s="19" t="s">
        <v>297</v>
      </c>
      <c r="E26" s="23">
        <v>220400102</v>
      </c>
      <c r="F26" s="34">
        <v>44664</v>
      </c>
      <c r="G26" s="24">
        <v>517348.18</v>
      </c>
      <c r="H26" s="37" t="s">
        <v>298</v>
      </c>
      <c r="I26" s="45">
        <v>272300023</v>
      </c>
      <c r="J26" s="22">
        <v>31932392</v>
      </c>
      <c r="K26" s="25">
        <v>1000</v>
      </c>
      <c r="L26" s="25">
        <v>280</v>
      </c>
      <c r="M26" s="30" t="s">
        <v>299</v>
      </c>
    </row>
    <row r="27" spans="1:19" ht="28.8" x14ac:dyDescent="0.3">
      <c r="A27" s="29" t="s">
        <v>76</v>
      </c>
      <c r="B27" s="22" t="s">
        <v>346</v>
      </c>
      <c r="C27" s="19" t="s">
        <v>347</v>
      </c>
      <c r="D27" s="19" t="s">
        <v>348</v>
      </c>
      <c r="E27" s="23">
        <v>210500092</v>
      </c>
      <c r="F27" s="33">
        <v>44344</v>
      </c>
      <c r="G27" s="24">
        <v>16000000</v>
      </c>
      <c r="H27" s="36">
        <v>44348</v>
      </c>
      <c r="I27" s="45">
        <v>272300024</v>
      </c>
      <c r="J27" s="22">
        <v>31935066</v>
      </c>
      <c r="K27" s="25">
        <v>13340</v>
      </c>
      <c r="L27" s="25">
        <v>745</v>
      </c>
      <c r="M27" s="30" t="s">
        <v>349</v>
      </c>
    </row>
    <row r="28" spans="1:19" ht="28.8" x14ac:dyDescent="0.3">
      <c r="A28" s="29" t="s">
        <v>77</v>
      </c>
      <c r="B28" s="22" t="s">
        <v>351</v>
      </c>
      <c r="C28" s="19" t="s">
        <v>352</v>
      </c>
      <c r="D28" s="19" t="s">
        <v>353</v>
      </c>
      <c r="E28" s="23">
        <v>221100267</v>
      </c>
      <c r="F28" s="33">
        <v>44893</v>
      </c>
      <c r="G28" s="24">
        <v>800000</v>
      </c>
      <c r="H28" s="36">
        <v>44958</v>
      </c>
      <c r="I28" s="45">
        <v>272300025</v>
      </c>
      <c r="J28" s="22">
        <v>31935152</v>
      </c>
      <c r="K28" s="25">
        <v>800</v>
      </c>
      <c r="L28" s="25">
        <v>250</v>
      </c>
      <c r="M28" s="30" t="s">
        <v>349</v>
      </c>
    </row>
    <row r="29" spans="1:19" x14ac:dyDescent="0.3">
      <c r="A29" s="29" t="s">
        <v>78</v>
      </c>
      <c r="B29" s="22" t="s">
        <v>378</v>
      </c>
      <c r="C29" s="19" t="s">
        <v>379</v>
      </c>
      <c r="D29" s="19" t="s">
        <v>380</v>
      </c>
      <c r="E29" s="23">
        <v>221000245</v>
      </c>
      <c r="F29" s="33">
        <v>44848</v>
      </c>
      <c r="G29" s="24">
        <v>1100000</v>
      </c>
      <c r="H29" s="36" t="s">
        <v>381</v>
      </c>
      <c r="I29" s="45">
        <v>272300026</v>
      </c>
      <c r="J29" s="22">
        <v>31935856</v>
      </c>
      <c r="K29" s="25">
        <v>1600</v>
      </c>
      <c r="L29" s="25">
        <v>280</v>
      </c>
      <c r="M29" s="28" t="s">
        <v>382</v>
      </c>
      <c r="S29" s="22" t="s">
        <v>433</v>
      </c>
    </row>
    <row r="30" spans="1:19" ht="28.8" x14ac:dyDescent="0.3">
      <c r="A30" s="29" t="s">
        <v>84</v>
      </c>
      <c r="B30" s="22" t="s">
        <v>409</v>
      </c>
      <c r="C30" s="19" t="s">
        <v>410</v>
      </c>
      <c r="D30" s="19" t="s">
        <v>411</v>
      </c>
      <c r="E30" s="23">
        <v>2108000138</v>
      </c>
      <c r="F30" s="33">
        <v>44800</v>
      </c>
      <c r="G30" s="24">
        <v>2500000</v>
      </c>
      <c r="H30" s="36" t="s">
        <v>412</v>
      </c>
      <c r="I30" s="45">
        <v>272300027</v>
      </c>
      <c r="J30" s="22">
        <v>31936664</v>
      </c>
      <c r="K30" s="25">
        <v>1040</v>
      </c>
      <c r="L30" s="25">
        <v>280</v>
      </c>
      <c r="M30" s="28" t="s">
        <v>413</v>
      </c>
    </row>
    <row r="31" spans="1:19" ht="28.8" x14ac:dyDescent="0.3">
      <c r="A31" s="29" t="s">
        <v>85</v>
      </c>
      <c r="B31" s="22" t="s">
        <v>417</v>
      </c>
      <c r="C31" s="19" t="s">
        <v>418</v>
      </c>
      <c r="D31" s="19" t="s">
        <v>419</v>
      </c>
      <c r="E31" s="23">
        <v>2208000203</v>
      </c>
      <c r="F31" s="23" t="s">
        <v>420</v>
      </c>
      <c r="G31" s="24">
        <v>3500000</v>
      </c>
      <c r="H31" s="36" t="s">
        <v>381</v>
      </c>
      <c r="I31" s="45">
        <v>272300028</v>
      </c>
      <c r="J31" s="22">
        <v>31937066</v>
      </c>
      <c r="K31" s="25">
        <v>2540</v>
      </c>
      <c r="L31" s="25">
        <v>423</v>
      </c>
      <c r="M31" s="28" t="s">
        <v>413</v>
      </c>
    </row>
    <row r="32" spans="1:19" ht="28.8" x14ac:dyDescent="0.3">
      <c r="A32" s="29" t="s">
        <v>86</v>
      </c>
      <c r="B32" s="22" t="s">
        <v>430</v>
      </c>
      <c r="C32" s="19" t="s">
        <v>431</v>
      </c>
      <c r="D32" s="19" t="s">
        <v>150</v>
      </c>
      <c r="E32" s="23">
        <v>220700164</v>
      </c>
      <c r="F32" s="33">
        <v>44748</v>
      </c>
      <c r="G32" s="24">
        <v>1800000</v>
      </c>
      <c r="H32" s="36" t="s">
        <v>432</v>
      </c>
      <c r="I32" s="45">
        <v>272300029</v>
      </c>
      <c r="J32" s="22">
        <v>31937101</v>
      </c>
      <c r="K32" s="25">
        <v>1980</v>
      </c>
      <c r="L32" s="25">
        <v>645</v>
      </c>
      <c r="M32" s="28" t="s">
        <v>413</v>
      </c>
    </row>
    <row r="33" spans="1:13" ht="28.8" x14ac:dyDescent="0.3">
      <c r="A33" s="29" t="s">
        <v>87</v>
      </c>
      <c r="B33" s="22" t="s">
        <v>434</v>
      </c>
      <c r="C33" s="19" t="s">
        <v>435</v>
      </c>
      <c r="D33" s="19" t="s">
        <v>436</v>
      </c>
      <c r="E33" s="23">
        <v>220100002</v>
      </c>
      <c r="F33" s="33">
        <v>44565</v>
      </c>
      <c r="G33" s="24">
        <v>6896474</v>
      </c>
      <c r="H33" s="37" t="s">
        <v>437</v>
      </c>
      <c r="I33" s="45">
        <v>272300030</v>
      </c>
      <c r="J33" s="22">
        <v>31937778</v>
      </c>
      <c r="K33" s="25">
        <v>7022</v>
      </c>
      <c r="L33" s="25">
        <v>1274</v>
      </c>
      <c r="M33" s="28" t="s">
        <v>438</v>
      </c>
    </row>
    <row r="34" spans="1:13" ht="28.8" x14ac:dyDescent="0.3">
      <c r="A34" s="29" t="s">
        <v>109</v>
      </c>
      <c r="B34" s="22" t="s">
        <v>295</v>
      </c>
      <c r="C34" s="19" t="s">
        <v>445</v>
      </c>
      <c r="D34" s="19" t="s">
        <v>446</v>
      </c>
      <c r="E34" s="23">
        <v>220100006</v>
      </c>
      <c r="F34" s="33">
        <v>44211</v>
      </c>
      <c r="G34" s="24">
        <v>900000</v>
      </c>
      <c r="H34" s="37" t="s">
        <v>447</v>
      </c>
      <c r="I34" s="45">
        <v>272300031</v>
      </c>
      <c r="J34" s="22">
        <v>31938470</v>
      </c>
      <c r="K34" s="25">
        <v>1000</v>
      </c>
      <c r="L34" s="25">
        <v>580</v>
      </c>
      <c r="M34" s="28" t="s">
        <v>448</v>
      </c>
    </row>
    <row r="35" spans="1:13" ht="28.8" x14ac:dyDescent="0.3">
      <c r="A35" s="29" t="s">
        <v>110</v>
      </c>
      <c r="B35" s="22" t="s">
        <v>467</v>
      </c>
      <c r="C35" s="19" t="s">
        <v>89</v>
      </c>
      <c r="D35" s="19" t="s">
        <v>468</v>
      </c>
      <c r="E35" s="23">
        <v>221200290</v>
      </c>
      <c r="F35" s="33">
        <v>44911</v>
      </c>
      <c r="G35" s="24">
        <v>400000</v>
      </c>
      <c r="H35" s="36" t="s">
        <v>381</v>
      </c>
      <c r="I35" s="45">
        <v>272300032</v>
      </c>
      <c r="J35" s="22">
        <v>31938845</v>
      </c>
      <c r="K35" s="25">
        <v>500</v>
      </c>
      <c r="L35" s="25">
        <v>250</v>
      </c>
      <c r="M35" s="28" t="s">
        <v>469</v>
      </c>
    </row>
    <row r="36" spans="1:13" ht="28.8" x14ac:dyDescent="0.3">
      <c r="A36" s="29" t="s">
        <v>111</v>
      </c>
      <c r="B36" s="22" t="s">
        <v>470</v>
      </c>
      <c r="C36" s="19" t="s">
        <v>219</v>
      </c>
      <c r="D36" s="19" t="s">
        <v>443</v>
      </c>
      <c r="E36" s="23">
        <v>230200029</v>
      </c>
      <c r="F36" s="33">
        <v>45268</v>
      </c>
      <c r="G36" s="24">
        <v>3000000</v>
      </c>
      <c r="H36" s="37" t="s">
        <v>437</v>
      </c>
      <c r="I36" s="45">
        <v>272300033</v>
      </c>
      <c r="J36" s="22">
        <v>31939457</v>
      </c>
      <c r="K36" s="25">
        <v>2200</v>
      </c>
      <c r="L36" s="25">
        <v>366</v>
      </c>
      <c r="M36" s="28" t="s">
        <v>469</v>
      </c>
    </row>
    <row r="37" spans="1:13" ht="28.8" x14ac:dyDescent="0.3">
      <c r="A37" s="29" t="s">
        <v>112</v>
      </c>
      <c r="B37" s="26" t="s">
        <v>471</v>
      </c>
      <c r="C37" s="19" t="s">
        <v>250</v>
      </c>
      <c r="D37" s="19" t="s">
        <v>472</v>
      </c>
      <c r="E37" s="23">
        <v>221200132</v>
      </c>
      <c r="F37" s="33">
        <v>44904</v>
      </c>
      <c r="G37" s="24">
        <v>3032000</v>
      </c>
      <c r="H37" s="36" t="s">
        <v>381</v>
      </c>
      <c r="I37" s="45">
        <v>272300034</v>
      </c>
      <c r="J37" s="22">
        <v>31939767</v>
      </c>
      <c r="K37" s="25">
        <v>4220</v>
      </c>
      <c r="L37" s="25">
        <v>682</v>
      </c>
      <c r="M37" s="28" t="s">
        <v>473</v>
      </c>
    </row>
    <row r="38" spans="1:13" x14ac:dyDescent="0.3">
      <c r="A38" s="29" t="s">
        <v>115</v>
      </c>
      <c r="B38" s="22" t="s">
        <v>323</v>
      </c>
      <c r="C38" s="19" t="s">
        <v>474</v>
      </c>
      <c r="D38" s="19" t="s">
        <v>297</v>
      </c>
      <c r="E38" s="23">
        <v>980300020</v>
      </c>
      <c r="F38" s="33">
        <v>35873</v>
      </c>
      <c r="G38" s="24">
        <v>350000</v>
      </c>
      <c r="H38" s="36" t="s">
        <v>475</v>
      </c>
      <c r="I38" s="45">
        <v>272300035</v>
      </c>
      <c r="J38" s="22">
        <v>31939713</v>
      </c>
      <c r="K38" s="25">
        <v>1000</v>
      </c>
      <c r="L38" s="25">
        <v>280</v>
      </c>
      <c r="M38" s="28" t="s">
        <v>473</v>
      </c>
    </row>
    <row r="39" spans="1:13" x14ac:dyDescent="0.3">
      <c r="A39" s="29" t="s">
        <v>116</v>
      </c>
      <c r="B39" s="22" t="s">
        <v>323</v>
      </c>
      <c r="C39" s="19" t="s">
        <v>476</v>
      </c>
      <c r="D39" s="19" t="s">
        <v>297</v>
      </c>
      <c r="E39" s="23">
        <v>900081</v>
      </c>
      <c r="F39" s="33">
        <v>36796</v>
      </c>
      <c r="G39" s="24">
        <v>350000</v>
      </c>
      <c r="H39" s="36" t="s">
        <v>475</v>
      </c>
      <c r="I39" s="45">
        <v>272300036</v>
      </c>
      <c r="J39" s="22">
        <v>31939712</v>
      </c>
      <c r="K39" s="25">
        <v>1000</v>
      </c>
      <c r="L39" s="25">
        <v>280</v>
      </c>
      <c r="M39" s="28" t="s">
        <v>473</v>
      </c>
    </row>
    <row r="40" spans="1:13" ht="28.8" x14ac:dyDescent="0.3">
      <c r="A40" s="29" t="s">
        <v>117</v>
      </c>
      <c r="B40" s="22" t="s">
        <v>477</v>
      </c>
      <c r="C40" s="19" t="s">
        <v>173</v>
      </c>
      <c r="D40" s="19" t="s">
        <v>468</v>
      </c>
      <c r="E40" s="23">
        <v>640887</v>
      </c>
      <c r="F40" s="33">
        <v>44977</v>
      </c>
      <c r="G40" s="24">
        <v>1000000</v>
      </c>
      <c r="H40" s="36" t="s">
        <v>381</v>
      </c>
      <c r="I40" s="45">
        <v>272300037</v>
      </c>
      <c r="J40" s="22">
        <v>31939729</v>
      </c>
      <c r="K40" s="25">
        <v>1000</v>
      </c>
      <c r="L40" s="25">
        <v>280</v>
      </c>
      <c r="M40" s="28" t="s">
        <v>473</v>
      </c>
    </row>
    <row r="41" spans="1:13" x14ac:dyDescent="0.3">
      <c r="A41" s="29" t="s">
        <v>118</v>
      </c>
      <c r="B41" s="22" t="s">
        <v>506</v>
      </c>
      <c r="C41" s="19" t="s">
        <v>114</v>
      </c>
      <c r="D41" s="19" t="s">
        <v>150</v>
      </c>
      <c r="E41" s="23">
        <v>210700119</v>
      </c>
      <c r="F41" s="33">
        <v>44386</v>
      </c>
      <c r="G41" s="24">
        <v>1576316.25</v>
      </c>
      <c r="H41" s="36" t="s">
        <v>507</v>
      </c>
      <c r="I41" s="45">
        <v>272300038</v>
      </c>
      <c r="J41" s="22">
        <v>31940865</v>
      </c>
      <c r="K41" s="25">
        <v>4575</v>
      </c>
      <c r="L41" s="25">
        <v>636</v>
      </c>
      <c r="M41" s="28" t="s">
        <v>508</v>
      </c>
    </row>
    <row r="42" spans="1:13" ht="28.8" x14ac:dyDescent="0.3">
      <c r="A42" s="29" t="s">
        <v>119</v>
      </c>
      <c r="B42" s="26" t="s">
        <v>178</v>
      </c>
      <c r="C42" s="19" t="s">
        <v>509</v>
      </c>
      <c r="D42" s="19" t="s">
        <v>513</v>
      </c>
      <c r="E42" s="23">
        <v>220500118</v>
      </c>
      <c r="F42" s="33">
        <v>44692</v>
      </c>
      <c r="G42" s="20" t="s">
        <v>510</v>
      </c>
      <c r="H42" s="36" t="s">
        <v>183</v>
      </c>
      <c r="I42" s="45">
        <v>272300039</v>
      </c>
      <c r="J42" s="22">
        <v>31941124</v>
      </c>
      <c r="K42" s="25" t="s">
        <v>511</v>
      </c>
      <c r="L42" s="25" t="s">
        <v>512</v>
      </c>
      <c r="M42" s="28" t="s">
        <v>508</v>
      </c>
    </row>
    <row r="43" spans="1:13" ht="28.8" x14ac:dyDescent="0.3">
      <c r="A43" s="29" t="s">
        <v>120</v>
      </c>
      <c r="B43" s="26" t="s">
        <v>178</v>
      </c>
      <c r="C43" s="19" t="s">
        <v>514</v>
      </c>
      <c r="D43" s="19" t="s">
        <v>150</v>
      </c>
      <c r="E43" s="23">
        <v>211200218</v>
      </c>
      <c r="F43" s="33">
        <v>44537</v>
      </c>
      <c r="G43" s="20">
        <v>845135.14</v>
      </c>
      <c r="H43" s="36" t="s">
        <v>183</v>
      </c>
      <c r="I43" s="45">
        <v>272300040</v>
      </c>
      <c r="J43" s="22">
        <v>31941124</v>
      </c>
      <c r="K43" s="25">
        <v>600</v>
      </c>
      <c r="L43" s="25">
        <v>151</v>
      </c>
      <c r="M43" s="28" t="s">
        <v>508</v>
      </c>
    </row>
    <row r="44" spans="1:13" x14ac:dyDescent="0.3">
      <c r="A44" s="29" t="s">
        <v>121</v>
      </c>
      <c r="B44" s="22" t="s">
        <v>515</v>
      </c>
      <c r="C44" s="19" t="s">
        <v>516</v>
      </c>
      <c r="D44" s="19" t="s">
        <v>150</v>
      </c>
      <c r="E44" s="23">
        <v>220500128</v>
      </c>
      <c r="F44" s="33">
        <v>44708</v>
      </c>
      <c r="G44" s="24">
        <v>2000000</v>
      </c>
      <c r="H44" s="36" t="s">
        <v>381</v>
      </c>
      <c r="I44" s="45">
        <v>272300041</v>
      </c>
      <c r="J44" s="22">
        <v>31941462</v>
      </c>
      <c r="K44" s="25">
        <v>2364</v>
      </c>
      <c r="L44" s="25">
        <v>864</v>
      </c>
      <c r="M44" s="28" t="s">
        <v>517</v>
      </c>
    </row>
    <row r="45" spans="1:13" ht="28.8" x14ac:dyDescent="0.3">
      <c r="A45" s="29" t="s">
        <v>122</v>
      </c>
      <c r="B45" s="26" t="s">
        <v>518</v>
      </c>
      <c r="C45" s="19" t="s">
        <v>519</v>
      </c>
      <c r="D45" s="19" t="s">
        <v>133</v>
      </c>
      <c r="E45" s="23">
        <v>220200034</v>
      </c>
      <c r="F45" s="33">
        <v>44603</v>
      </c>
      <c r="G45" s="24">
        <v>6500000</v>
      </c>
      <c r="H45" s="36" t="s">
        <v>520</v>
      </c>
      <c r="I45" s="45">
        <v>272300042</v>
      </c>
      <c r="J45" s="22">
        <v>31941474</v>
      </c>
      <c r="K45" s="25">
        <v>5740</v>
      </c>
      <c r="L45" s="25">
        <v>517</v>
      </c>
      <c r="M45" s="28" t="s">
        <v>521</v>
      </c>
    </row>
    <row r="46" spans="1:13" ht="28.8" x14ac:dyDescent="0.3">
      <c r="A46" s="29" t="s">
        <v>123</v>
      </c>
      <c r="B46" s="26" t="s">
        <v>500</v>
      </c>
      <c r="C46" s="19" t="s">
        <v>63</v>
      </c>
      <c r="D46" s="19" t="s">
        <v>533</v>
      </c>
      <c r="E46" s="19" t="s">
        <v>534</v>
      </c>
      <c r="F46" s="19" t="s">
        <v>535</v>
      </c>
      <c r="G46" s="24">
        <v>5000000</v>
      </c>
      <c r="H46" s="36" t="s">
        <v>520</v>
      </c>
      <c r="I46" s="45">
        <v>272300043</v>
      </c>
      <c r="J46" s="22">
        <v>31942644</v>
      </c>
      <c r="K46" s="25">
        <v>2280</v>
      </c>
      <c r="L46" s="25">
        <v>380</v>
      </c>
      <c r="M46" s="28" t="s">
        <v>536</v>
      </c>
    </row>
    <row r="47" spans="1:13" ht="28.8" x14ac:dyDescent="0.3">
      <c r="A47" s="29" t="s">
        <v>124</v>
      </c>
      <c r="B47" s="26" t="s">
        <v>178</v>
      </c>
      <c r="C47" s="19" t="s">
        <v>538</v>
      </c>
      <c r="D47" s="19" t="s">
        <v>537</v>
      </c>
      <c r="E47" s="23">
        <v>220600150</v>
      </c>
      <c r="F47" s="33">
        <v>44736</v>
      </c>
      <c r="G47" s="24">
        <v>422567.57</v>
      </c>
      <c r="H47" s="36" t="s">
        <v>381</v>
      </c>
      <c r="I47" s="45">
        <v>272300044</v>
      </c>
      <c r="J47" s="22">
        <v>31942603</v>
      </c>
      <c r="K47" s="25">
        <f>600</f>
        <v>600</v>
      </c>
      <c r="L47" s="25">
        <f>151</f>
        <v>151</v>
      </c>
      <c r="M47" s="28" t="s">
        <v>536</v>
      </c>
    </row>
    <row r="48" spans="1:13" ht="28.8" x14ac:dyDescent="0.3">
      <c r="A48" s="29" t="s">
        <v>136</v>
      </c>
      <c r="B48" s="26" t="s">
        <v>178</v>
      </c>
      <c r="C48" s="19" t="s">
        <v>539</v>
      </c>
      <c r="D48" s="19" t="s">
        <v>537</v>
      </c>
      <c r="E48" s="23">
        <v>211000163</v>
      </c>
      <c r="F48" s="33">
        <v>44476</v>
      </c>
      <c r="G48" s="24">
        <v>422567.57</v>
      </c>
      <c r="H48" s="36" t="s">
        <v>540</v>
      </c>
      <c r="I48" s="45">
        <v>272300045</v>
      </c>
      <c r="J48" s="22">
        <v>31942603</v>
      </c>
      <c r="K48" s="25">
        <f>600</f>
        <v>600</v>
      </c>
      <c r="L48" s="25">
        <f>151</f>
        <v>151</v>
      </c>
      <c r="M48" s="28" t="s">
        <v>536</v>
      </c>
    </row>
    <row r="49" spans="1:13" x14ac:dyDescent="0.3">
      <c r="A49" s="29" t="s">
        <v>137</v>
      </c>
      <c r="B49" s="22" t="s">
        <v>541</v>
      </c>
      <c r="C49" s="19" t="s">
        <v>352</v>
      </c>
      <c r="D49" s="19" t="s">
        <v>150</v>
      </c>
      <c r="E49" s="23">
        <v>230100004</v>
      </c>
      <c r="F49" s="33">
        <v>44939</v>
      </c>
      <c r="G49" s="24">
        <v>756698</v>
      </c>
      <c r="H49" s="36" t="s">
        <v>520</v>
      </c>
      <c r="I49" s="45">
        <v>272300046</v>
      </c>
      <c r="J49" s="22">
        <v>31942428</v>
      </c>
      <c r="K49" s="25">
        <v>1000</v>
      </c>
      <c r="L49" s="25">
        <v>580</v>
      </c>
      <c r="M49" s="28" t="s">
        <v>536</v>
      </c>
    </row>
    <row r="50" spans="1:13" x14ac:dyDescent="0.3">
      <c r="A50" s="29" t="s">
        <v>138</v>
      </c>
      <c r="B50" s="22" t="s">
        <v>544</v>
      </c>
      <c r="C50" s="19" t="s">
        <v>545</v>
      </c>
      <c r="D50" s="19" t="s">
        <v>472</v>
      </c>
      <c r="E50" s="23">
        <v>191200180</v>
      </c>
      <c r="F50" s="33">
        <v>43816</v>
      </c>
      <c r="G50" s="24">
        <v>3900000</v>
      </c>
      <c r="H50" s="36" t="s">
        <v>546</v>
      </c>
      <c r="I50" s="45">
        <v>272300047</v>
      </c>
      <c r="J50" s="22">
        <v>31943364</v>
      </c>
      <c r="K50" s="25">
        <v>5100</v>
      </c>
      <c r="L50" s="25">
        <v>694</v>
      </c>
      <c r="M50" s="28" t="s">
        <v>547</v>
      </c>
    </row>
    <row r="51" spans="1:13" x14ac:dyDescent="0.3">
      <c r="A51" s="29" t="s">
        <v>139</v>
      </c>
      <c r="B51" s="22" t="s">
        <v>557</v>
      </c>
      <c r="C51" s="19"/>
      <c r="D51" s="19"/>
      <c r="F51" s="33"/>
      <c r="I51" s="46">
        <v>48</v>
      </c>
    </row>
    <row r="52" spans="1:13" ht="28.8" x14ac:dyDescent="0.3">
      <c r="A52" s="29" t="s">
        <v>140</v>
      </c>
      <c r="B52" s="22" t="s">
        <v>554</v>
      </c>
      <c r="C52" s="19" t="s">
        <v>555</v>
      </c>
      <c r="D52" s="19" t="s">
        <v>443</v>
      </c>
      <c r="E52" s="23">
        <v>221100266</v>
      </c>
      <c r="F52" s="33">
        <v>44893</v>
      </c>
      <c r="G52" s="24">
        <v>3200000</v>
      </c>
      <c r="H52" s="36" t="s">
        <v>556</v>
      </c>
      <c r="I52" s="45">
        <v>272300049</v>
      </c>
      <c r="J52" s="22">
        <v>31943943</v>
      </c>
      <c r="K52" s="25">
        <v>4400</v>
      </c>
      <c r="L52" s="25">
        <v>593</v>
      </c>
      <c r="M52" s="28" t="s">
        <v>558</v>
      </c>
    </row>
    <row r="53" spans="1:13" ht="28.8" x14ac:dyDescent="0.3">
      <c r="A53" s="29" t="s">
        <v>141</v>
      </c>
      <c r="B53" s="26" t="s">
        <v>559</v>
      </c>
      <c r="C53" s="19" t="s">
        <v>560</v>
      </c>
      <c r="D53" s="19" t="s">
        <v>561</v>
      </c>
      <c r="E53" s="23">
        <v>161200131</v>
      </c>
      <c r="F53" s="33">
        <v>42720</v>
      </c>
      <c r="G53" s="24">
        <v>21890032</v>
      </c>
      <c r="H53" s="36" t="s">
        <v>562</v>
      </c>
      <c r="I53" s="45">
        <v>272300050</v>
      </c>
      <c r="J53" s="22">
        <v>31943900</v>
      </c>
      <c r="K53" s="25">
        <v>16552</v>
      </c>
      <c r="L53" s="25">
        <v>1442</v>
      </c>
      <c r="M53" s="28" t="s">
        <v>563</v>
      </c>
    </row>
    <row r="54" spans="1:13" ht="28.8" x14ac:dyDescent="0.3">
      <c r="A54" s="29" t="s">
        <v>142</v>
      </c>
      <c r="B54" s="22" t="s">
        <v>597</v>
      </c>
      <c r="C54" s="19" t="s">
        <v>598</v>
      </c>
      <c r="D54" s="19" t="s">
        <v>599</v>
      </c>
      <c r="E54" s="23">
        <v>220900227</v>
      </c>
      <c r="F54" s="33">
        <v>44818</v>
      </c>
      <c r="G54" s="24">
        <v>5300000</v>
      </c>
      <c r="H54" s="36" t="s">
        <v>600</v>
      </c>
      <c r="I54" s="45">
        <v>272300051</v>
      </c>
      <c r="J54" s="22">
        <v>32538304</v>
      </c>
      <c r="K54" s="25">
        <v>6500</v>
      </c>
      <c r="L54" s="25">
        <v>647</v>
      </c>
      <c r="M54" s="28" t="s">
        <v>601</v>
      </c>
    </row>
    <row r="55" spans="1:13" ht="28.8" x14ac:dyDescent="0.3">
      <c r="A55" s="29" t="s">
        <v>143</v>
      </c>
      <c r="B55" s="22" t="s">
        <v>593</v>
      </c>
      <c r="C55" s="19" t="s">
        <v>594</v>
      </c>
      <c r="D55" s="19" t="s">
        <v>595</v>
      </c>
      <c r="E55" s="23">
        <v>2208000191</v>
      </c>
      <c r="F55" s="33">
        <v>44776</v>
      </c>
      <c r="G55" s="24">
        <v>1600000</v>
      </c>
      <c r="H55" s="36" t="s">
        <v>52</v>
      </c>
      <c r="I55" s="45">
        <v>272300052</v>
      </c>
      <c r="J55" s="22">
        <v>32537383</v>
      </c>
      <c r="K55" s="25">
        <v>1820</v>
      </c>
      <c r="L55" s="25">
        <v>292</v>
      </c>
      <c r="M55" s="28" t="s">
        <v>596</v>
      </c>
    </row>
    <row r="56" spans="1:13" ht="28.8" x14ac:dyDescent="0.3">
      <c r="A56" s="29" t="s">
        <v>185</v>
      </c>
      <c r="B56" s="26" t="s">
        <v>607</v>
      </c>
      <c r="C56" s="19" t="s">
        <v>259</v>
      </c>
      <c r="D56" s="19" t="s">
        <v>472</v>
      </c>
      <c r="E56" s="23">
        <v>221200288</v>
      </c>
      <c r="F56" s="33">
        <v>44909</v>
      </c>
      <c r="G56" s="24">
        <v>818048.6</v>
      </c>
      <c r="H56" s="36" t="s">
        <v>100</v>
      </c>
      <c r="I56" s="45">
        <v>272300053</v>
      </c>
      <c r="J56" s="22">
        <v>32539271</v>
      </c>
      <c r="K56" s="25">
        <v>2800</v>
      </c>
      <c r="L56" s="25">
        <v>527</v>
      </c>
      <c r="M56" s="28" t="s">
        <v>608</v>
      </c>
    </row>
    <row r="57" spans="1:13" ht="28.8" x14ac:dyDescent="0.3">
      <c r="A57" s="29" t="s">
        <v>186</v>
      </c>
      <c r="B57" s="22" t="s">
        <v>611</v>
      </c>
      <c r="C57" s="19" t="s">
        <v>612</v>
      </c>
      <c r="D57" s="19" t="s">
        <v>613</v>
      </c>
      <c r="E57" s="23">
        <v>211000180</v>
      </c>
      <c r="F57" s="33">
        <v>44494</v>
      </c>
      <c r="G57" s="24">
        <v>3100000</v>
      </c>
      <c r="H57" s="36" t="s">
        <v>556</v>
      </c>
      <c r="I57" s="45">
        <v>272300054</v>
      </c>
      <c r="J57" s="22">
        <v>32539583</v>
      </c>
      <c r="K57" s="25">
        <v>3980</v>
      </c>
      <c r="L57" s="25">
        <v>790</v>
      </c>
      <c r="M57" s="28" t="s">
        <v>614</v>
      </c>
    </row>
    <row r="58" spans="1:13" ht="28.8" x14ac:dyDescent="0.3">
      <c r="A58" s="29" t="s">
        <v>187</v>
      </c>
      <c r="B58" s="22" t="s">
        <v>652</v>
      </c>
      <c r="C58" s="19" t="s">
        <v>653</v>
      </c>
      <c r="D58" s="19" t="s">
        <v>654</v>
      </c>
      <c r="E58" s="23">
        <v>210400068</v>
      </c>
      <c r="F58" s="33">
        <v>44314</v>
      </c>
      <c r="G58" s="24">
        <v>10500000</v>
      </c>
      <c r="H58" s="36" t="s">
        <v>600</v>
      </c>
      <c r="I58" s="45">
        <v>272300055</v>
      </c>
      <c r="J58" s="22">
        <v>32539431</v>
      </c>
      <c r="K58" s="25">
        <v>8050</v>
      </c>
      <c r="L58" s="25">
        <v>875</v>
      </c>
      <c r="M58" s="28" t="s">
        <v>614</v>
      </c>
    </row>
    <row r="59" spans="1:13" x14ac:dyDescent="0.3">
      <c r="A59" s="29" t="s">
        <v>188</v>
      </c>
      <c r="B59" s="22" t="s">
        <v>655</v>
      </c>
      <c r="C59" s="19" t="s">
        <v>656</v>
      </c>
      <c r="D59" s="19" t="s">
        <v>472</v>
      </c>
      <c r="E59" s="23">
        <v>230300063</v>
      </c>
      <c r="F59" s="33">
        <v>44999</v>
      </c>
      <c r="G59" s="24">
        <v>146268.15</v>
      </c>
      <c r="H59" s="36" t="s">
        <v>600</v>
      </c>
      <c r="I59" s="45">
        <v>272300056</v>
      </c>
      <c r="J59" s="22">
        <v>32540197</v>
      </c>
      <c r="K59" s="25">
        <v>1000</v>
      </c>
      <c r="L59" s="25">
        <v>280</v>
      </c>
      <c r="M59" s="39" t="s">
        <v>657</v>
      </c>
    </row>
    <row r="60" spans="1:13" x14ac:dyDescent="0.3">
      <c r="A60" s="29" t="s">
        <v>189</v>
      </c>
      <c r="B60" s="22" t="s">
        <v>383</v>
      </c>
      <c r="C60" s="19" t="s">
        <v>673</v>
      </c>
      <c r="D60" s="23" t="s">
        <v>244</v>
      </c>
      <c r="E60" s="23">
        <v>230200039</v>
      </c>
      <c r="F60" s="33">
        <v>44973</v>
      </c>
      <c r="G60" s="24">
        <v>6100264.96</v>
      </c>
      <c r="H60" s="36" t="s">
        <v>674</v>
      </c>
      <c r="I60" s="45">
        <v>272300057</v>
      </c>
      <c r="J60" s="22">
        <v>32541963</v>
      </c>
      <c r="K60" s="25">
        <v>5740</v>
      </c>
      <c r="L60" s="25">
        <v>955</v>
      </c>
      <c r="M60" s="28" t="s">
        <v>675</v>
      </c>
    </row>
    <row r="61" spans="1:13" x14ac:dyDescent="0.3">
      <c r="A61" s="29" t="s">
        <v>190</v>
      </c>
      <c r="B61" s="22" t="s">
        <v>679</v>
      </c>
      <c r="C61" s="19" t="s">
        <v>523</v>
      </c>
      <c r="D61" s="19" t="s">
        <v>244</v>
      </c>
      <c r="E61" s="23">
        <v>171000153</v>
      </c>
      <c r="F61" s="33">
        <v>45211</v>
      </c>
      <c r="G61" s="24">
        <v>1010126.43</v>
      </c>
      <c r="H61" s="36" t="s">
        <v>674</v>
      </c>
      <c r="I61" s="45">
        <v>272300058</v>
      </c>
      <c r="J61" s="22">
        <v>32541865</v>
      </c>
      <c r="K61" s="25">
        <v>1740</v>
      </c>
      <c r="L61" s="25">
        <v>520</v>
      </c>
      <c r="M61" s="28" t="s">
        <v>680</v>
      </c>
    </row>
    <row r="62" spans="1:13" x14ac:dyDescent="0.3">
      <c r="A62" s="29" t="s">
        <v>191</v>
      </c>
      <c r="B62" s="22" t="s">
        <v>41</v>
      </c>
      <c r="C62" s="19" t="s">
        <v>690</v>
      </c>
      <c r="D62" s="19" t="s">
        <v>472</v>
      </c>
      <c r="E62" s="23">
        <v>230100002</v>
      </c>
      <c r="F62" s="33">
        <v>44935</v>
      </c>
      <c r="G62" s="24">
        <v>383281.2</v>
      </c>
      <c r="H62" s="36" t="s">
        <v>556</v>
      </c>
      <c r="I62" s="45">
        <v>272300059</v>
      </c>
      <c r="J62" s="22">
        <v>32543044</v>
      </c>
      <c r="K62" s="25">
        <v>2477</v>
      </c>
      <c r="L62" s="25">
        <v>369</v>
      </c>
      <c r="M62" s="28" t="s">
        <v>691</v>
      </c>
    </row>
    <row r="63" spans="1:13" x14ac:dyDescent="0.3">
      <c r="A63" s="29" t="s">
        <v>192</v>
      </c>
      <c r="B63" s="22" t="s">
        <v>697</v>
      </c>
      <c r="C63" s="19" t="s">
        <v>250</v>
      </c>
      <c r="D63" s="19" t="s">
        <v>273</v>
      </c>
      <c r="E63" s="23">
        <v>220900228</v>
      </c>
      <c r="F63" s="33">
        <v>45183</v>
      </c>
      <c r="G63" s="24">
        <v>1017864.35</v>
      </c>
      <c r="H63" s="36" t="s">
        <v>674</v>
      </c>
      <c r="I63" s="45">
        <v>272300060</v>
      </c>
      <c r="J63" s="22">
        <v>32544596</v>
      </c>
      <c r="K63" s="25">
        <v>1600</v>
      </c>
      <c r="L63" s="25">
        <v>540</v>
      </c>
      <c r="M63" s="28" t="s">
        <v>698</v>
      </c>
    </row>
    <row r="64" spans="1:13" x14ac:dyDescent="0.3">
      <c r="A64" s="29" t="s">
        <v>210</v>
      </c>
      <c r="B64" s="22" t="s">
        <v>699</v>
      </c>
      <c r="C64" s="19" t="s">
        <v>63</v>
      </c>
      <c r="D64" s="19" t="s">
        <v>244</v>
      </c>
      <c r="E64" s="18">
        <v>221100261</v>
      </c>
      <c r="F64" s="33">
        <v>45251</v>
      </c>
      <c r="G64" s="24">
        <v>1500000</v>
      </c>
      <c r="H64" s="36" t="s">
        <v>674</v>
      </c>
      <c r="I64" s="45">
        <v>272300061</v>
      </c>
      <c r="J64" s="22">
        <v>32544859</v>
      </c>
      <c r="K64" s="25">
        <v>2928</v>
      </c>
      <c r="L64" s="25">
        <v>840</v>
      </c>
      <c r="M64" s="28" t="s">
        <v>698</v>
      </c>
    </row>
    <row r="65" spans="1:14" x14ac:dyDescent="0.3">
      <c r="A65" s="29" t="s">
        <v>211</v>
      </c>
      <c r="B65" s="22" t="s">
        <v>414</v>
      </c>
      <c r="C65" s="19" t="s">
        <v>259</v>
      </c>
      <c r="D65" s="19" t="s">
        <v>244</v>
      </c>
      <c r="E65" s="23">
        <v>230200042</v>
      </c>
      <c r="F65" s="33">
        <v>44974</v>
      </c>
      <c r="G65" s="24">
        <v>1238858</v>
      </c>
      <c r="H65" s="36" t="s">
        <v>674</v>
      </c>
      <c r="I65" s="45">
        <v>272300062</v>
      </c>
      <c r="J65" s="22">
        <v>32544490</v>
      </c>
      <c r="K65" s="25">
        <v>1200</v>
      </c>
      <c r="L65" s="25">
        <v>280</v>
      </c>
      <c r="M65" s="28" t="s">
        <v>700</v>
      </c>
    </row>
    <row r="66" spans="1:14" ht="57.6" x14ac:dyDescent="0.3">
      <c r="A66" s="29" t="s">
        <v>212</v>
      </c>
      <c r="B66" s="26" t="s">
        <v>708</v>
      </c>
      <c r="C66" s="19" t="s">
        <v>706</v>
      </c>
      <c r="D66" s="19" t="s">
        <v>244</v>
      </c>
      <c r="E66" s="23">
        <v>2207000173</v>
      </c>
      <c r="F66" s="33">
        <v>44757</v>
      </c>
      <c r="G66" s="20" t="s">
        <v>707</v>
      </c>
      <c r="H66" s="36" t="s">
        <v>52</v>
      </c>
      <c r="I66" s="45">
        <v>272300063</v>
      </c>
      <c r="J66" s="29" t="s">
        <v>710</v>
      </c>
      <c r="K66" s="25">
        <f>1080*30</f>
        <v>32400</v>
      </c>
      <c r="L66" s="25">
        <f>280*30</f>
        <v>8400</v>
      </c>
      <c r="M66" s="28" t="s">
        <v>709</v>
      </c>
      <c r="N66" s="40">
        <f t="shared" ref="N66:N76" si="0">K66+L66</f>
        <v>40800</v>
      </c>
    </row>
    <row r="67" spans="1:14" ht="43.2" x14ac:dyDescent="0.3">
      <c r="A67" s="29" t="s">
        <v>213</v>
      </c>
      <c r="B67" s="26" t="s">
        <v>722</v>
      </c>
      <c r="C67" s="19" t="s">
        <v>721</v>
      </c>
      <c r="D67" s="19" t="s">
        <v>244</v>
      </c>
      <c r="E67" s="23">
        <v>220700175</v>
      </c>
      <c r="F67" s="33">
        <v>44757</v>
      </c>
      <c r="G67" s="20" t="s">
        <v>707</v>
      </c>
      <c r="H67" s="36" t="s">
        <v>52</v>
      </c>
      <c r="I67" s="45">
        <v>272300064</v>
      </c>
      <c r="J67" s="29" t="s">
        <v>711</v>
      </c>
      <c r="K67" s="25">
        <f>1080*2</f>
        <v>2160</v>
      </c>
      <c r="L67" s="25">
        <f>280*2</f>
        <v>560</v>
      </c>
      <c r="M67" s="28" t="s">
        <v>698</v>
      </c>
      <c r="N67" s="40">
        <f t="shared" si="0"/>
        <v>2720</v>
      </c>
    </row>
    <row r="68" spans="1:14" ht="158.4" x14ac:dyDescent="0.3">
      <c r="A68" s="29" t="s">
        <v>214</v>
      </c>
      <c r="B68" s="26" t="s">
        <v>723</v>
      </c>
      <c r="C68" s="19" t="s">
        <v>724</v>
      </c>
      <c r="D68" s="19" t="s">
        <v>244</v>
      </c>
      <c r="E68" s="23">
        <v>220700172</v>
      </c>
      <c r="F68" s="33">
        <v>44757</v>
      </c>
      <c r="G68" s="20" t="s">
        <v>707</v>
      </c>
      <c r="H68" s="36" t="s">
        <v>52</v>
      </c>
      <c r="I68" s="47" t="s">
        <v>730</v>
      </c>
      <c r="J68" s="29" t="s">
        <v>712</v>
      </c>
      <c r="K68" s="25">
        <f>1080*80</f>
        <v>86400</v>
      </c>
      <c r="L68" s="25">
        <f>280*80</f>
        <v>22400</v>
      </c>
      <c r="M68" s="28" t="s">
        <v>698</v>
      </c>
      <c r="N68" s="40">
        <f t="shared" si="0"/>
        <v>108800</v>
      </c>
    </row>
    <row r="69" spans="1:14" ht="28.8" x14ac:dyDescent="0.3">
      <c r="A69" s="29" t="s">
        <v>215</v>
      </c>
      <c r="B69" s="26" t="s">
        <v>728</v>
      </c>
      <c r="C69" s="19" t="s">
        <v>729</v>
      </c>
      <c r="D69" s="19" t="s">
        <v>244</v>
      </c>
      <c r="E69" s="23">
        <v>220800198</v>
      </c>
      <c r="F69" s="33">
        <v>44781</v>
      </c>
      <c r="G69" s="20">
        <v>386561.01</v>
      </c>
      <c r="H69" s="36" t="s">
        <v>52</v>
      </c>
      <c r="I69" s="47" t="s">
        <v>731</v>
      </c>
      <c r="J69" s="29" t="s">
        <v>713</v>
      </c>
      <c r="K69" s="25">
        <f>1080*3</f>
        <v>3240</v>
      </c>
      <c r="L69" s="25">
        <f>280*3</f>
        <v>840</v>
      </c>
      <c r="M69" s="28" t="s">
        <v>725</v>
      </c>
      <c r="N69" s="40">
        <f t="shared" si="0"/>
        <v>4080</v>
      </c>
    </row>
    <row r="70" spans="1:14" ht="43.2" x14ac:dyDescent="0.3">
      <c r="A70" s="29" t="s">
        <v>223</v>
      </c>
      <c r="B70" s="26" t="s">
        <v>743</v>
      </c>
      <c r="C70" s="19" t="s">
        <v>744</v>
      </c>
      <c r="D70" s="19" t="s">
        <v>244</v>
      </c>
      <c r="E70" s="23">
        <v>211000168</v>
      </c>
      <c r="F70" s="33">
        <v>44475</v>
      </c>
      <c r="G70" s="20" t="s">
        <v>707</v>
      </c>
      <c r="H70" s="36" t="s">
        <v>52</v>
      </c>
      <c r="I70" s="47" t="s">
        <v>732</v>
      </c>
      <c r="J70" s="29" t="s">
        <v>714</v>
      </c>
      <c r="K70" s="25">
        <f>1080*6</f>
        <v>6480</v>
      </c>
      <c r="L70" s="25">
        <f>280*6</f>
        <v>1680</v>
      </c>
      <c r="M70" s="28" t="s">
        <v>726</v>
      </c>
      <c r="N70" s="40">
        <f t="shared" si="0"/>
        <v>8160</v>
      </c>
    </row>
    <row r="71" spans="1:14" ht="72" x14ac:dyDescent="0.3">
      <c r="A71" s="29" t="s">
        <v>224</v>
      </c>
      <c r="B71" s="26" t="s">
        <v>745</v>
      </c>
      <c r="C71" s="19" t="s">
        <v>746</v>
      </c>
      <c r="D71" s="19" t="s">
        <v>244</v>
      </c>
      <c r="E71" s="23">
        <v>211000171</v>
      </c>
      <c r="F71" s="33">
        <v>44475</v>
      </c>
      <c r="G71" s="20" t="s">
        <v>707</v>
      </c>
      <c r="H71" s="36" t="s">
        <v>52</v>
      </c>
      <c r="I71" s="47" t="s">
        <v>733</v>
      </c>
      <c r="J71" s="29" t="s">
        <v>715</v>
      </c>
      <c r="K71" s="25">
        <f>1080*32</f>
        <v>34560</v>
      </c>
      <c r="L71" s="25">
        <f>280*32</f>
        <v>8960</v>
      </c>
      <c r="M71" s="28" t="s">
        <v>727</v>
      </c>
      <c r="N71" s="40">
        <f t="shared" si="0"/>
        <v>43520</v>
      </c>
    </row>
    <row r="72" spans="1:14" ht="43.2" x14ac:dyDescent="0.3">
      <c r="A72" s="29" t="s">
        <v>225</v>
      </c>
      <c r="B72" s="26" t="s">
        <v>747</v>
      </c>
      <c r="C72" s="19" t="s">
        <v>748</v>
      </c>
      <c r="D72" s="19" t="s">
        <v>244</v>
      </c>
      <c r="E72" s="23">
        <v>211000172</v>
      </c>
      <c r="F72" s="33">
        <v>44475</v>
      </c>
      <c r="G72" s="20" t="s">
        <v>707</v>
      </c>
      <c r="H72" s="36" t="s">
        <v>52</v>
      </c>
      <c r="I72" s="47" t="s">
        <v>734</v>
      </c>
      <c r="J72" s="29" t="s">
        <v>716</v>
      </c>
      <c r="K72" s="25">
        <f>1080*20</f>
        <v>21600</v>
      </c>
      <c r="L72" s="25">
        <f>280*20</f>
        <v>5600</v>
      </c>
      <c r="M72" s="28" t="s">
        <v>727</v>
      </c>
      <c r="N72" s="40">
        <f t="shared" si="0"/>
        <v>27200</v>
      </c>
    </row>
    <row r="73" spans="1:14" ht="230.4" x14ac:dyDescent="0.3">
      <c r="A73" s="29" t="s">
        <v>226</v>
      </c>
      <c r="B73" s="26" t="s">
        <v>749</v>
      </c>
      <c r="C73" s="19" t="s">
        <v>750</v>
      </c>
      <c r="D73" s="19" t="s">
        <v>244</v>
      </c>
      <c r="E73" s="23">
        <v>211000171</v>
      </c>
      <c r="F73" s="33">
        <v>44475</v>
      </c>
      <c r="G73" s="20" t="s">
        <v>707</v>
      </c>
      <c r="H73" s="36" t="s">
        <v>52</v>
      </c>
      <c r="I73" s="47" t="s">
        <v>735</v>
      </c>
      <c r="J73" s="29" t="s">
        <v>717</v>
      </c>
      <c r="K73" s="25">
        <f>1080*150</f>
        <v>162000</v>
      </c>
      <c r="L73" s="25">
        <f>280*150</f>
        <v>42000</v>
      </c>
      <c r="M73" s="28" t="s">
        <v>727</v>
      </c>
      <c r="N73" s="40">
        <f t="shared" si="0"/>
        <v>204000</v>
      </c>
    </row>
    <row r="74" spans="1:14" ht="43.2" x14ac:dyDescent="0.3">
      <c r="A74" s="29" t="s">
        <v>227</v>
      </c>
      <c r="B74" s="26" t="s">
        <v>751</v>
      </c>
      <c r="C74" s="19" t="s">
        <v>752</v>
      </c>
      <c r="D74" s="19" t="s">
        <v>244</v>
      </c>
      <c r="E74" s="23">
        <v>211000170</v>
      </c>
      <c r="F74" s="33">
        <v>44475</v>
      </c>
      <c r="G74" s="20" t="s">
        <v>707</v>
      </c>
      <c r="H74" s="36" t="s">
        <v>52</v>
      </c>
      <c r="I74" s="47" t="s">
        <v>736</v>
      </c>
      <c r="J74" s="29" t="s">
        <v>718</v>
      </c>
      <c r="K74" s="25">
        <f>1080*8</f>
        <v>8640</v>
      </c>
      <c r="L74" s="25">
        <f>280*8</f>
        <v>2240</v>
      </c>
      <c r="M74" s="28" t="s">
        <v>727</v>
      </c>
      <c r="N74" s="40">
        <f t="shared" si="0"/>
        <v>10880</v>
      </c>
    </row>
    <row r="75" spans="1:14" ht="100.8" x14ac:dyDescent="0.3">
      <c r="A75" s="29" t="s">
        <v>230</v>
      </c>
      <c r="B75" s="26" t="s">
        <v>753</v>
      </c>
      <c r="C75" s="19" t="s">
        <v>754</v>
      </c>
      <c r="D75" s="19" t="s">
        <v>244</v>
      </c>
      <c r="E75" s="23">
        <v>2207000174</v>
      </c>
      <c r="F75" s="33">
        <v>44757</v>
      </c>
      <c r="G75" s="20" t="s">
        <v>707</v>
      </c>
      <c r="H75" s="36" t="s">
        <v>52</v>
      </c>
      <c r="I75" s="47" t="s">
        <v>737</v>
      </c>
      <c r="J75" s="29" t="s">
        <v>719</v>
      </c>
      <c r="K75" s="25">
        <f>1080*60</f>
        <v>64800</v>
      </c>
      <c r="L75" s="25">
        <f>280*60</f>
        <v>16800</v>
      </c>
      <c r="M75" s="28" t="s">
        <v>727</v>
      </c>
      <c r="N75" s="40">
        <f t="shared" si="0"/>
        <v>81600</v>
      </c>
    </row>
    <row r="76" spans="1:14" ht="57.6" x14ac:dyDescent="0.3">
      <c r="A76" s="29" t="s">
        <v>231</v>
      </c>
      <c r="B76" s="26" t="s">
        <v>755</v>
      </c>
      <c r="C76" s="19" t="s">
        <v>756</v>
      </c>
      <c r="D76" s="19" t="s">
        <v>244</v>
      </c>
      <c r="E76" s="23">
        <v>211000169</v>
      </c>
      <c r="F76" s="33">
        <v>44475</v>
      </c>
      <c r="G76" s="20" t="s">
        <v>707</v>
      </c>
      <c r="H76" s="36" t="s">
        <v>52</v>
      </c>
      <c r="I76" s="47" t="s">
        <v>738</v>
      </c>
      <c r="J76" s="29" t="s">
        <v>720</v>
      </c>
      <c r="K76" s="25">
        <f>1080*24</f>
        <v>25920</v>
      </c>
      <c r="L76" s="25">
        <f>280*24</f>
        <v>6720</v>
      </c>
      <c r="M76" s="28" t="s">
        <v>727</v>
      </c>
      <c r="N76" s="40">
        <f t="shared" si="0"/>
        <v>32640</v>
      </c>
    </row>
    <row r="77" spans="1:14" x14ac:dyDescent="0.3">
      <c r="A77" s="29" t="s">
        <v>232</v>
      </c>
      <c r="B77" s="22" t="s">
        <v>759</v>
      </c>
      <c r="C77" s="19"/>
      <c r="D77" s="19"/>
      <c r="G77" s="20"/>
      <c r="I77" s="47" t="s">
        <v>739</v>
      </c>
      <c r="J77" s="29"/>
    </row>
    <row r="78" spans="1:14" x14ac:dyDescent="0.3">
      <c r="A78" s="29" t="s">
        <v>233</v>
      </c>
      <c r="B78" s="22" t="s">
        <v>354</v>
      </c>
      <c r="C78" s="19" t="s">
        <v>355</v>
      </c>
      <c r="D78" s="19" t="s">
        <v>244</v>
      </c>
      <c r="E78" s="23">
        <v>230200034</v>
      </c>
      <c r="F78" s="33">
        <v>44970</v>
      </c>
      <c r="G78" s="20">
        <v>319947.8</v>
      </c>
      <c r="H78" s="36" t="s">
        <v>674</v>
      </c>
      <c r="I78" s="47" t="s">
        <v>740</v>
      </c>
      <c r="J78" s="29">
        <v>32545217</v>
      </c>
      <c r="K78" s="25">
        <v>800</v>
      </c>
      <c r="L78" s="25">
        <v>280</v>
      </c>
      <c r="M78" s="28" t="s">
        <v>761</v>
      </c>
      <c r="N78" s="41">
        <f>SUM(K78:L78)</f>
        <v>1080</v>
      </c>
    </row>
    <row r="79" spans="1:14" x14ac:dyDescent="0.3">
      <c r="A79" s="29" t="s">
        <v>234</v>
      </c>
      <c r="B79" s="22" t="s">
        <v>773</v>
      </c>
      <c r="C79" s="19" t="s">
        <v>774</v>
      </c>
      <c r="D79" s="19" t="s">
        <v>244</v>
      </c>
      <c r="E79" s="23">
        <v>2110000157</v>
      </c>
      <c r="F79" s="33">
        <v>45204</v>
      </c>
      <c r="G79" s="20">
        <v>14000000</v>
      </c>
      <c r="H79" s="36" t="s">
        <v>775</v>
      </c>
      <c r="I79" s="47">
        <v>2372300076</v>
      </c>
      <c r="J79" s="29">
        <v>32546351</v>
      </c>
      <c r="K79" s="25">
        <v>5840</v>
      </c>
      <c r="L79" s="25">
        <v>748</v>
      </c>
      <c r="M79" s="28" t="s">
        <v>776</v>
      </c>
      <c r="N79" s="41">
        <f>SUM(K79:L79)</f>
        <v>6588</v>
      </c>
    </row>
    <row r="80" spans="1:14" x14ac:dyDescent="0.3">
      <c r="A80" s="29" t="s">
        <v>235</v>
      </c>
      <c r="B80" s="22" t="s">
        <v>783</v>
      </c>
      <c r="C80" s="19" t="s">
        <v>784</v>
      </c>
      <c r="D80" s="19" t="s">
        <v>244</v>
      </c>
      <c r="E80" s="23">
        <v>2207000176</v>
      </c>
      <c r="F80" s="33">
        <v>44761</v>
      </c>
      <c r="G80" s="20">
        <v>3539118</v>
      </c>
      <c r="H80" s="36" t="s">
        <v>556</v>
      </c>
      <c r="I80" s="47" t="s">
        <v>741</v>
      </c>
      <c r="J80" s="29">
        <v>32546856</v>
      </c>
      <c r="K80" s="25">
        <v>3340</v>
      </c>
      <c r="L80" s="25">
        <v>455</v>
      </c>
      <c r="M80" s="28" t="s">
        <v>785</v>
      </c>
      <c r="N80" s="41">
        <f>SUM(K80:L80)</f>
        <v>3795</v>
      </c>
    </row>
    <row r="81" spans="1:14" x14ac:dyDescent="0.3">
      <c r="A81" s="29" t="s">
        <v>236</v>
      </c>
      <c r="B81" s="22" t="s">
        <v>796</v>
      </c>
      <c r="C81" s="19" t="s">
        <v>32</v>
      </c>
      <c r="D81" s="19" t="s">
        <v>244</v>
      </c>
      <c r="E81" s="23">
        <v>200900083</v>
      </c>
      <c r="F81" s="33">
        <v>44088</v>
      </c>
      <c r="G81" s="20">
        <v>2500000</v>
      </c>
      <c r="H81" s="36" t="s">
        <v>775</v>
      </c>
      <c r="I81" s="47" t="s">
        <v>742</v>
      </c>
      <c r="J81" s="29">
        <v>32546985</v>
      </c>
      <c r="K81" s="25">
        <v>2540</v>
      </c>
      <c r="L81" s="25">
        <v>436</v>
      </c>
      <c r="M81" s="28" t="s">
        <v>797</v>
      </c>
      <c r="N81" s="41">
        <f t="shared" ref="N81:N117" si="1">SUM(K81:L81)</f>
        <v>2976</v>
      </c>
    </row>
    <row r="82" spans="1:14" x14ac:dyDescent="0.3">
      <c r="A82" s="29" t="s">
        <v>237</v>
      </c>
      <c r="B82" s="22" t="s">
        <v>798</v>
      </c>
      <c r="C82" s="19" t="s">
        <v>799</v>
      </c>
      <c r="D82" s="19" t="s">
        <v>244</v>
      </c>
      <c r="E82" s="23">
        <v>2204000100</v>
      </c>
      <c r="F82" s="33">
        <v>44663</v>
      </c>
      <c r="G82" s="20">
        <v>2000000</v>
      </c>
      <c r="H82" s="36" t="s">
        <v>600</v>
      </c>
      <c r="I82" s="47" t="s">
        <v>279</v>
      </c>
      <c r="J82" s="29">
        <v>32547326</v>
      </c>
      <c r="K82" s="25">
        <v>600</v>
      </c>
      <c r="L82" s="25">
        <v>280</v>
      </c>
      <c r="M82" s="28" t="s">
        <v>797</v>
      </c>
      <c r="N82" s="41">
        <f t="shared" si="1"/>
        <v>880</v>
      </c>
    </row>
    <row r="83" spans="1:14" ht="28.8" x14ac:dyDescent="0.3">
      <c r="A83" s="29" t="s">
        <v>238</v>
      </c>
      <c r="B83" s="22" t="s">
        <v>828</v>
      </c>
      <c r="C83" s="19" t="s">
        <v>829</v>
      </c>
      <c r="D83" s="19" t="s">
        <v>244</v>
      </c>
      <c r="E83" s="23">
        <v>220</v>
      </c>
      <c r="G83" s="20">
        <v>2208710</v>
      </c>
      <c r="H83" s="36" t="s">
        <v>52</v>
      </c>
      <c r="I83" s="47" t="s">
        <v>280</v>
      </c>
      <c r="J83" s="29">
        <v>32877137</v>
      </c>
      <c r="K83" s="25">
        <f>800*3</f>
        <v>2400</v>
      </c>
      <c r="L83" s="25">
        <f>480*3</f>
        <v>1440</v>
      </c>
      <c r="M83" s="28" t="s">
        <v>830</v>
      </c>
      <c r="N83" s="41">
        <f t="shared" si="1"/>
        <v>3840</v>
      </c>
    </row>
    <row r="84" spans="1:14" ht="28.8" x14ac:dyDescent="0.3">
      <c r="A84" s="29" t="s">
        <v>461</v>
      </c>
      <c r="B84" s="26" t="s">
        <v>792</v>
      </c>
      <c r="C84" s="19" t="s">
        <v>793</v>
      </c>
      <c r="D84" s="19" t="s">
        <v>794</v>
      </c>
      <c r="E84" s="23">
        <v>230400093</v>
      </c>
      <c r="F84" s="33">
        <v>45046</v>
      </c>
      <c r="G84" s="20">
        <v>560794</v>
      </c>
      <c r="I84" s="47" t="s">
        <v>281</v>
      </c>
      <c r="J84" s="29">
        <v>32547325</v>
      </c>
      <c r="K84" s="25">
        <v>600</v>
      </c>
      <c r="L84" s="25">
        <v>280</v>
      </c>
      <c r="M84" s="28" t="s">
        <v>795</v>
      </c>
      <c r="N84" s="41">
        <f t="shared" si="1"/>
        <v>880</v>
      </c>
    </row>
    <row r="85" spans="1:14" ht="28.8" x14ac:dyDescent="0.3">
      <c r="A85" s="29" t="s">
        <v>462</v>
      </c>
      <c r="B85" s="22" t="s">
        <v>815</v>
      </c>
      <c r="C85" s="19" t="s">
        <v>816</v>
      </c>
      <c r="D85" s="19" t="s">
        <v>133</v>
      </c>
      <c r="E85" s="23">
        <v>210700116</v>
      </c>
      <c r="F85" s="33">
        <v>44382</v>
      </c>
      <c r="G85" s="20">
        <v>21000000</v>
      </c>
      <c r="H85" s="36" t="s">
        <v>775</v>
      </c>
      <c r="I85" s="45">
        <v>272300082</v>
      </c>
      <c r="J85" s="29"/>
      <c r="K85" s="25">
        <v>13500</v>
      </c>
      <c r="L85" s="25">
        <v>1720</v>
      </c>
      <c r="M85" s="28" t="s">
        <v>817</v>
      </c>
      <c r="N85" s="22">
        <f t="shared" si="1"/>
        <v>15220</v>
      </c>
    </row>
    <row r="86" spans="1:14" ht="28.8" x14ac:dyDescent="0.3">
      <c r="A86" s="29" t="s">
        <v>291</v>
      </c>
      <c r="B86" s="26" t="s">
        <v>823</v>
      </c>
      <c r="C86" s="19" t="s">
        <v>377</v>
      </c>
      <c r="D86" s="19" t="s">
        <v>244</v>
      </c>
      <c r="E86" s="23">
        <v>210600109</v>
      </c>
      <c r="F86" s="33">
        <v>44369</v>
      </c>
      <c r="G86" s="20">
        <v>9000000</v>
      </c>
      <c r="H86" s="36" t="s">
        <v>674</v>
      </c>
      <c r="I86" s="45">
        <v>272300083</v>
      </c>
      <c r="J86" s="29">
        <v>32878320</v>
      </c>
      <c r="K86" s="25">
        <v>7740</v>
      </c>
      <c r="L86" s="25">
        <v>616</v>
      </c>
      <c r="M86" s="28" t="s">
        <v>824</v>
      </c>
      <c r="N86" s="22">
        <f t="shared" si="1"/>
        <v>8356</v>
      </c>
    </row>
    <row r="87" spans="1:14" x14ac:dyDescent="0.3">
      <c r="A87" s="29" t="s">
        <v>282</v>
      </c>
      <c r="B87" s="22" t="s">
        <v>827</v>
      </c>
      <c r="C87" s="19" t="s">
        <v>522</v>
      </c>
      <c r="D87" s="19" t="s">
        <v>244</v>
      </c>
      <c r="E87" s="29" t="s">
        <v>619</v>
      </c>
      <c r="F87" s="31">
        <v>45009</v>
      </c>
      <c r="G87" s="20">
        <v>536167</v>
      </c>
      <c r="H87" s="36" t="s">
        <v>775</v>
      </c>
      <c r="I87" s="45">
        <v>272300084</v>
      </c>
      <c r="J87" s="29">
        <v>32878322</v>
      </c>
      <c r="K87" s="25">
        <v>600</v>
      </c>
      <c r="L87" s="25">
        <v>280</v>
      </c>
      <c r="M87" s="28" t="s">
        <v>824</v>
      </c>
      <c r="N87" s="22">
        <f t="shared" si="1"/>
        <v>880</v>
      </c>
    </row>
    <row r="88" spans="1:14" x14ac:dyDescent="0.3">
      <c r="A88" s="29" t="s">
        <v>283</v>
      </c>
      <c r="B88" s="22" t="s">
        <v>844</v>
      </c>
      <c r="C88" s="19" t="s">
        <v>250</v>
      </c>
      <c r="D88" s="19" t="s">
        <v>244</v>
      </c>
      <c r="E88" s="23">
        <v>230200028</v>
      </c>
      <c r="F88" s="33">
        <v>44965</v>
      </c>
      <c r="G88" s="20">
        <v>1584127</v>
      </c>
      <c r="H88" s="36" t="s">
        <v>775</v>
      </c>
      <c r="I88" s="45">
        <v>272300085</v>
      </c>
      <c r="J88" s="29">
        <v>32878851</v>
      </c>
      <c r="K88" s="25">
        <v>2700</v>
      </c>
      <c r="L88" s="25">
        <v>303</v>
      </c>
      <c r="M88" s="28" t="s">
        <v>845</v>
      </c>
      <c r="N88" s="22">
        <f t="shared" si="1"/>
        <v>3003</v>
      </c>
    </row>
    <row r="89" spans="1:14" x14ac:dyDescent="0.3">
      <c r="A89" s="29" t="s">
        <v>284</v>
      </c>
      <c r="B89" s="22" t="s">
        <v>218</v>
      </c>
      <c r="C89" s="19" t="s">
        <v>219</v>
      </c>
      <c r="D89" s="19" t="s">
        <v>244</v>
      </c>
      <c r="E89" s="23">
        <v>230100015</v>
      </c>
      <c r="F89" s="33">
        <v>44957</v>
      </c>
      <c r="G89" s="24">
        <v>1052129.67</v>
      </c>
      <c r="H89" s="36" t="s">
        <v>775</v>
      </c>
      <c r="I89" s="45">
        <v>272300086</v>
      </c>
      <c r="J89" s="22">
        <v>32879526</v>
      </c>
      <c r="K89" s="25">
        <v>800</v>
      </c>
      <c r="L89" s="25">
        <v>380</v>
      </c>
      <c r="M89" s="28" t="s">
        <v>859</v>
      </c>
      <c r="N89" s="22">
        <f t="shared" si="1"/>
        <v>1180</v>
      </c>
    </row>
    <row r="90" spans="1:14" x14ac:dyDescent="0.3">
      <c r="A90" s="29" t="s">
        <v>285</v>
      </c>
      <c r="B90" s="22" t="s">
        <v>866</v>
      </c>
      <c r="C90" s="19" t="s">
        <v>145</v>
      </c>
      <c r="D90" s="19" t="s">
        <v>244</v>
      </c>
      <c r="E90" s="23">
        <v>230300050</v>
      </c>
      <c r="F90" s="33">
        <v>44986</v>
      </c>
      <c r="G90" s="24">
        <v>937901</v>
      </c>
      <c r="H90" s="36" t="s">
        <v>775</v>
      </c>
      <c r="I90" s="45">
        <v>272300087</v>
      </c>
      <c r="J90" s="22">
        <v>32880606</v>
      </c>
      <c r="K90" s="25">
        <v>1200</v>
      </c>
      <c r="L90" s="25">
        <v>380</v>
      </c>
      <c r="M90" s="28" t="s">
        <v>867</v>
      </c>
      <c r="N90" s="22">
        <f t="shared" si="1"/>
        <v>1580</v>
      </c>
    </row>
    <row r="91" spans="1:14" ht="28.8" x14ac:dyDescent="0.3">
      <c r="A91" s="29" t="s">
        <v>286</v>
      </c>
      <c r="B91" s="26" t="s">
        <v>868</v>
      </c>
      <c r="C91" s="19" t="s">
        <v>250</v>
      </c>
      <c r="D91" s="19" t="s">
        <v>472</v>
      </c>
      <c r="E91" s="23">
        <v>230400086</v>
      </c>
      <c r="F91" s="33">
        <v>45030</v>
      </c>
      <c r="G91" s="24">
        <v>3759167.51</v>
      </c>
      <c r="H91" s="36" t="s">
        <v>775</v>
      </c>
      <c r="I91" s="45">
        <v>272300088</v>
      </c>
      <c r="J91" s="22">
        <v>32880619</v>
      </c>
      <c r="K91" s="25">
        <f>4950+8000</f>
        <v>12950</v>
      </c>
      <c r="L91" s="25">
        <v>987</v>
      </c>
      <c r="M91" s="28" t="s">
        <v>869</v>
      </c>
      <c r="N91" s="22">
        <f t="shared" si="1"/>
        <v>13937</v>
      </c>
    </row>
    <row r="92" spans="1:14" ht="18.75" customHeight="1" x14ac:dyDescent="0.3">
      <c r="A92" s="29" t="s">
        <v>287</v>
      </c>
      <c r="B92" s="22" t="s">
        <v>810</v>
      </c>
      <c r="C92" s="19" t="s">
        <v>811</v>
      </c>
      <c r="D92" s="19" t="s">
        <v>244</v>
      </c>
      <c r="E92" s="22">
        <v>230500111</v>
      </c>
      <c r="F92" s="31">
        <v>45058</v>
      </c>
      <c r="G92" s="24">
        <v>295400</v>
      </c>
      <c r="H92" s="36" t="s">
        <v>775</v>
      </c>
      <c r="I92" s="45">
        <v>272300089</v>
      </c>
      <c r="J92" s="22">
        <v>3288704</v>
      </c>
      <c r="K92" s="25">
        <v>800</v>
      </c>
      <c r="L92" s="25">
        <v>380</v>
      </c>
      <c r="M92" s="28" t="s">
        <v>869</v>
      </c>
      <c r="N92" s="22">
        <f t="shared" si="1"/>
        <v>1180</v>
      </c>
    </row>
    <row r="93" spans="1:14" x14ac:dyDescent="0.3">
      <c r="A93" s="29" t="s">
        <v>288</v>
      </c>
      <c r="B93" s="22" t="s">
        <v>874</v>
      </c>
      <c r="C93" s="19" t="s">
        <v>875</v>
      </c>
      <c r="D93" s="19" t="s">
        <v>244</v>
      </c>
      <c r="E93" s="23">
        <v>220600134</v>
      </c>
      <c r="F93" s="33">
        <v>44713</v>
      </c>
      <c r="G93" s="24">
        <v>3147707.85</v>
      </c>
      <c r="H93" s="36" t="s">
        <v>775</v>
      </c>
      <c r="I93" s="45">
        <v>272300090</v>
      </c>
      <c r="J93" s="22">
        <v>32881085</v>
      </c>
      <c r="K93" s="25">
        <v>3777</v>
      </c>
      <c r="L93" s="25">
        <v>805</v>
      </c>
      <c r="M93" s="28" t="s">
        <v>876</v>
      </c>
      <c r="N93" s="22">
        <f t="shared" si="1"/>
        <v>4582</v>
      </c>
    </row>
    <row r="94" spans="1:14" x14ac:dyDescent="0.3">
      <c r="A94" s="29" t="s">
        <v>289</v>
      </c>
      <c r="B94" s="22" t="s">
        <v>882</v>
      </c>
      <c r="C94" s="19" t="s">
        <v>377</v>
      </c>
      <c r="D94" s="19" t="s">
        <v>244</v>
      </c>
      <c r="E94" s="42" t="s">
        <v>883</v>
      </c>
      <c r="F94" s="43" t="s">
        <v>884</v>
      </c>
      <c r="G94" s="24">
        <v>536167</v>
      </c>
      <c r="H94" s="36" t="s">
        <v>775</v>
      </c>
      <c r="I94" s="45">
        <v>272300091</v>
      </c>
      <c r="J94" s="22">
        <v>32881270</v>
      </c>
      <c r="K94" s="25">
        <v>3340</v>
      </c>
      <c r="L94" s="25">
        <v>640</v>
      </c>
      <c r="M94" s="28" t="s">
        <v>885</v>
      </c>
      <c r="N94" s="22">
        <f t="shared" si="1"/>
        <v>3980</v>
      </c>
    </row>
    <row r="95" spans="1:14" x14ac:dyDescent="0.3">
      <c r="A95" s="29" t="s">
        <v>290</v>
      </c>
      <c r="B95" s="22" t="s">
        <v>888</v>
      </c>
      <c r="C95" s="19" t="s">
        <v>889</v>
      </c>
      <c r="D95" s="19" t="s">
        <v>244</v>
      </c>
      <c r="E95" s="23">
        <v>191100157</v>
      </c>
      <c r="F95" s="33">
        <v>43780</v>
      </c>
      <c r="G95" s="24">
        <v>17800000</v>
      </c>
      <c r="H95" s="36" t="s">
        <v>600</v>
      </c>
      <c r="I95" s="45">
        <v>272300092</v>
      </c>
      <c r="J95" s="22">
        <v>32880963</v>
      </c>
      <c r="K95" s="25">
        <v>14780</v>
      </c>
      <c r="L95" s="25">
        <v>1235</v>
      </c>
      <c r="M95" s="28" t="s">
        <v>885</v>
      </c>
      <c r="N95" s="22">
        <f t="shared" si="1"/>
        <v>16015</v>
      </c>
    </row>
    <row r="96" spans="1:14" x14ac:dyDescent="0.3">
      <c r="A96" s="29" t="s">
        <v>292</v>
      </c>
      <c r="B96" s="22" t="s">
        <v>891</v>
      </c>
      <c r="C96" s="19" t="s">
        <v>892</v>
      </c>
      <c r="D96" s="19" t="s">
        <v>244</v>
      </c>
      <c r="E96" s="23">
        <v>210900149</v>
      </c>
      <c r="F96" s="33">
        <v>44454</v>
      </c>
      <c r="G96" s="24">
        <v>10000000</v>
      </c>
      <c r="H96" s="36" t="s">
        <v>600</v>
      </c>
      <c r="I96" s="45">
        <v>272300093</v>
      </c>
      <c r="J96" s="22">
        <v>32880996</v>
      </c>
      <c r="K96" s="25">
        <v>8540</v>
      </c>
      <c r="L96" s="25">
        <v>1125</v>
      </c>
      <c r="M96" s="28" t="s">
        <v>893</v>
      </c>
      <c r="N96" s="22">
        <f t="shared" si="1"/>
        <v>9665</v>
      </c>
    </row>
    <row r="97" spans="1:15" x14ac:dyDescent="0.3">
      <c r="A97" s="29" t="s">
        <v>303</v>
      </c>
      <c r="B97" s="22" t="s">
        <v>895</v>
      </c>
      <c r="C97" s="19" t="s">
        <v>896</v>
      </c>
      <c r="D97" s="19" t="s">
        <v>244</v>
      </c>
      <c r="E97" s="23">
        <v>171200189</v>
      </c>
      <c r="F97" s="33">
        <v>43089</v>
      </c>
      <c r="G97" s="24">
        <v>18784032.190000001</v>
      </c>
      <c r="H97" s="36" t="s">
        <v>897</v>
      </c>
      <c r="I97" s="45">
        <v>272300094</v>
      </c>
      <c r="J97" s="22">
        <v>32882077</v>
      </c>
      <c r="K97" s="25">
        <v>15564</v>
      </c>
      <c r="L97" s="25">
        <v>1194</v>
      </c>
      <c r="M97" s="28" t="s">
        <v>898</v>
      </c>
      <c r="N97" s="22">
        <f t="shared" si="1"/>
        <v>16758</v>
      </c>
    </row>
    <row r="98" spans="1:15" ht="28.8" x14ac:dyDescent="0.3">
      <c r="A98" s="29" t="s">
        <v>304</v>
      </c>
      <c r="B98" s="22" t="s">
        <v>899</v>
      </c>
      <c r="C98" s="19" t="s">
        <v>900</v>
      </c>
      <c r="D98" s="19" t="s">
        <v>244</v>
      </c>
      <c r="E98" s="23">
        <v>210400070</v>
      </c>
      <c r="F98" s="33">
        <v>45044</v>
      </c>
      <c r="G98" s="24">
        <v>12800750.800000001</v>
      </c>
      <c r="H98" s="36" t="s">
        <v>674</v>
      </c>
      <c r="I98" s="45">
        <v>272300095</v>
      </c>
      <c r="J98" s="22">
        <v>32882076</v>
      </c>
      <c r="K98" s="25">
        <v>10780</v>
      </c>
      <c r="L98" s="25">
        <v>836</v>
      </c>
      <c r="M98" s="28" t="s">
        <v>898</v>
      </c>
      <c r="N98" s="22">
        <f t="shared" si="1"/>
        <v>11616</v>
      </c>
    </row>
    <row r="99" spans="1:15" x14ac:dyDescent="0.3">
      <c r="A99" s="29" t="s">
        <v>305</v>
      </c>
      <c r="B99" s="22" t="s">
        <v>323</v>
      </c>
      <c r="C99" s="19" t="s">
        <v>259</v>
      </c>
      <c r="D99" s="19" t="s">
        <v>297</v>
      </c>
      <c r="E99" s="23">
        <v>230400084</v>
      </c>
      <c r="F99" s="33">
        <v>45028</v>
      </c>
      <c r="G99" s="24">
        <v>200259</v>
      </c>
      <c r="H99" s="36" t="s">
        <v>475</v>
      </c>
      <c r="I99" s="45">
        <v>272300096</v>
      </c>
      <c r="J99" s="22">
        <v>32883714</v>
      </c>
      <c r="K99" s="25">
        <v>1000</v>
      </c>
      <c r="L99" s="25">
        <v>280</v>
      </c>
      <c r="M99" s="28" t="s">
        <v>922</v>
      </c>
      <c r="N99" s="22">
        <f t="shared" si="1"/>
        <v>1280</v>
      </c>
    </row>
    <row r="100" spans="1:15" ht="28.8" x14ac:dyDescent="0.3">
      <c r="A100" s="29" t="s">
        <v>306</v>
      </c>
      <c r="B100" s="26" t="s">
        <v>178</v>
      </c>
      <c r="C100" s="19" t="s">
        <v>940</v>
      </c>
      <c r="D100" s="19" t="s">
        <v>244</v>
      </c>
      <c r="E100" s="23">
        <v>220800204</v>
      </c>
      <c r="F100" s="33">
        <v>44778</v>
      </c>
      <c r="G100" s="24">
        <v>1267702.71</v>
      </c>
      <c r="H100" s="36" t="s">
        <v>775</v>
      </c>
      <c r="I100" s="45">
        <v>272300097</v>
      </c>
      <c r="J100" s="22">
        <v>32884970</v>
      </c>
      <c r="K100" s="25">
        <f>600*3</f>
        <v>1800</v>
      </c>
      <c r="L100" s="25">
        <f>151*3</f>
        <v>453</v>
      </c>
      <c r="M100" s="28" t="s">
        <v>941</v>
      </c>
      <c r="N100" s="22">
        <f t="shared" si="1"/>
        <v>2253</v>
      </c>
      <c r="O100" s="22">
        <f>N100+N101+N102</f>
        <v>6008</v>
      </c>
    </row>
    <row r="101" spans="1:15" ht="28.8" x14ac:dyDescent="0.3">
      <c r="A101" s="29" t="s">
        <v>319</v>
      </c>
      <c r="B101" s="26" t="s">
        <v>178</v>
      </c>
      <c r="C101" s="19" t="s">
        <v>942</v>
      </c>
      <c r="D101" s="19" t="s">
        <v>244</v>
      </c>
      <c r="E101" s="23">
        <v>221100272</v>
      </c>
      <c r="F101" s="33">
        <v>44880</v>
      </c>
      <c r="G101" s="24">
        <v>845135.14</v>
      </c>
      <c r="H101" s="36" t="s">
        <v>775</v>
      </c>
      <c r="I101" s="45">
        <v>272300098</v>
      </c>
      <c r="J101" s="22">
        <v>32884970</v>
      </c>
      <c r="K101" s="25">
        <f>600*2</f>
        <v>1200</v>
      </c>
      <c r="L101" s="25">
        <f>151*2</f>
        <v>302</v>
      </c>
      <c r="M101" s="28" t="s">
        <v>941</v>
      </c>
      <c r="N101" s="22">
        <f t="shared" si="1"/>
        <v>1502</v>
      </c>
    </row>
    <row r="102" spans="1:15" ht="28.8" x14ac:dyDescent="0.3">
      <c r="A102" s="29" t="s">
        <v>320</v>
      </c>
      <c r="B102" s="26" t="s">
        <v>178</v>
      </c>
      <c r="C102" s="19" t="s">
        <v>943</v>
      </c>
      <c r="D102" s="19" t="s">
        <v>244</v>
      </c>
      <c r="E102" s="23">
        <v>220500118</v>
      </c>
      <c r="F102" s="33">
        <v>44692</v>
      </c>
      <c r="G102" s="24">
        <v>1267702.21</v>
      </c>
      <c r="H102" s="36" t="s">
        <v>775</v>
      </c>
      <c r="I102" s="45">
        <v>272300099</v>
      </c>
      <c r="J102" s="22">
        <v>32884970</v>
      </c>
      <c r="K102" s="25">
        <f>600*3</f>
        <v>1800</v>
      </c>
      <c r="L102" s="25">
        <f>151*3</f>
        <v>453</v>
      </c>
      <c r="M102" s="28" t="s">
        <v>941</v>
      </c>
      <c r="N102" s="22">
        <f t="shared" si="1"/>
        <v>2253</v>
      </c>
    </row>
    <row r="103" spans="1:15" ht="28.8" x14ac:dyDescent="0.3">
      <c r="A103" s="29" t="s">
        <v>463</v>
      </c>
      <c r="B103" s="22" t="s">
        <v>944</v>
      </c>
      <c r="C103" s="19" t="s">
        <v>945</v>
      </c>
      <c r="D103" s="19" t="s">
        <v>244</v>
      </c>
      <c r="E103" s="23">
        <v>210200030</v>
      </c>
      <c r="F103" s="33">
        <v>44250</v>
      </c>
      <c r="G103" s="24">
        <v>6226828.1500000004</v>
      </c>
      <c r="H103" s="36" t="s">
        <v>946</v>
      </c>
      <c r="I103" s="45">
        <v>272300100</v>
      </c>
      <c r="J103" s="22">
        <v>32882352</v>
      </c>
      <c r="K103" s="25">
        <v>6700</v>
      </c>
      <c r="L103" s="25">
        <v>1240</v>
      </c>
      <c r="M103" s="28" t="s">
        <v>947</v>
      </c>
      <c r="N103" s="22">
        <f t="shared" si="1"/>
        <v>7940</v>
      </c>
      <c r="O103" s="31">
        <v>45099</v>
      </c>
    </row>
    <row r="104" spans="1:15" ht="28.8" x14ac:dyDescent="0.3">
      <c r="A104" s="29" t="s">
        <v>464</v>
      </c>
      <c r="B104" s="26" t="s">
        <v>948</v>
      </c>
      <c r="C104" s="19" t="s">
        <v>949</v>
      </c>
      <c r="D104" s="19" t="s">
        <v>244</v>
      </c>
      <c r="E104" s="23">
        <v>170600093</v>
      </c>
      <c r="F104" s="33">
        <v>42914</v>
      </c>
      <c r="G104" s="24">
        <v>411337830.85000002</v>
      </c>
      <c r="H104" s="36" t="s">
        <v>950</v>
      </c>
      <c r="I104" s="45">
        <v>272300101</v>
      </c>
      <c r="J104" s="22">
        <v>32884716</v>
      </c>
      <c r="K104" s="25">
        <v>410137</v>
      </c>
      <c r="L104" s="25">
        <v>13350</v>
      </c>
      <c r="M104" s="28" t="s">
        <v>941</v>
      </c>
      <c r="N104" s="22">
        <f t="shared" si="1"/>
        <v>423487</v>
      </c>
    </row>
    <row r="105" spans="1:15" x14ac:dyDescent="0.3">
      <c r="A105" s="29" t="s">
        <v>465</v>
      </c>
      <c r="B105" s="22" t="s">
        <v>951</v>
      </c>
      <c r="C105" s="19" t="s">
        <v>952</v>
      </c>
      <c r="D105" s="19" t="s">
        <v>244</v>
      </c>
      <c r="E105" s="23">
        <v>201000098</v>
      </c>
      <c r="F105" s="33">
        <v>44119</v>
      </c>
      <c r="G105" s="24">
        <v>2680000</v>
      </c>
      <c r="H105" s="36" t="s">
        <v>950</v>
      </c>
      <c r="I105" s="45">
        <v>272300102</v>
      </c>
      <c r="J105" s="22">
        <v>32885359</v>
      </c>
      <c r="K105" s="25">
        <v>2184</v>
      </c>
      <c r="L105" s="25">
        <v>411</v>
      </c>
      <c r="M105" s="28" t="s">
        <v>953</v>
      </c>
      <c r="N105" s="22">
        <f t="shared" si="1"/>
        <v>2595</v>
      </c>
    </row>
    <row r="106" spans="1:15" x14ac:dyDescent="0.3">
      <c r="A106" s="29" t="s">
        <v>466</v>
      </c>
      <c r="B106" s="22" t="s">
        <v>954</v>
      </c>
      <c r="C106" s="19" t="s">
        <v>821</v>
      </c>
      <c r="D106" s="19" t="s">
        <v>273</v>
      </c>
      <c r="E106" s="23">
        <v>230500114</v>
      </c>
      <c r="F106" s="33">
        <v>45062</v>
      </c>
      <c r="G106" s="24">
        <v>1109632</v>
      </c>
      <c r="H106" s="36" t="s">
        <v>950</v>
      </c>
      <c r="I106" s="45">
        <v>272300103</v>
      </c>
      <c r="J106" s="22">
        <v>32885360</v>
      </c>
      <c r="K106" s="25">
        <v>2000</v>
      </c>
      <c r="L106" s="25">
        <v>560</v>
      </c>
      <c r="M106" s="28" t="s">
        <v>953</v>
      </c>
      <c r="N106" s="22">
        <f t="shared" si="1"/>
        <v>2560</v>
      </c>
    </row>
    <row r="107" spans="1:15" x14ac:dyDescent="0.3">
      <c r="A107" s="29" t="s">
        <v>329</v>
      </c>
      <c r="B107" s="22" t="s">
        <v>955</v>
      </c>
      <c r="C107" s="19" t="s">
        <v>377</v>
      </c>
      <c r="D107" s="19" t="s">
        <v>244</v>
      </c>
      <c r="E107" s="23">
        <v>220800211</v>
      </c>
      <c r="F107" s="33">
        <v>44795</v>
      </c>
      <c r="G107" s="24">
        <v>1250980</v>
      </c>
      <c r="H107" s="36" t="s">
        <v>950</v>
      </c>
      <c r="I107" s="45">
        <v>272300104</v>
      </c>
      <c r="J107" s="22">
        <v>32885361</v>
      </c>
      <c r="K107" s="25">
        <v>2900</v>
      </c>
      <c r="L107" s="25">
        <v>518</v>
      </c>
      <c r="M107" s="28" t="s">
        <v>953</v>
      </c>
      <c r="N107" s="22">
        <f t="shared" si="1"/>
        <v>3418</v>
      </c>
    </row>
    <row r="108" spans="1:15" x14ac:dyDescent="0.3">
      <c r="A108" s="29" t="s">
        <v>330</v>
      </c>
      <c r="B108" s="22" t="s">
        <v>809</v>
      </c>
      <c r="C108" s="19" t="s">
        <v>145</v>
      </c>
      <c r="D108" s="19" t="s">
        <v>244</v>
      </c>
      <c r="E108" s="23">
        <v>230500110</v>
      </c>
      <c r="F108" s="33">
        <v>45058</v>
      </c>
      <c r="G108" s="24">
        <v>3019654.21</v>
      </c>
      <c r="H108" s="36" t="s">
        <v>775</v>
      </c>
      <c r="I108" s="45">
        <v>272300105</v>
      </c>
      <c r="J108" s="22">
        <v>32886170</v>
      </c>
      <c r="K108" s="25">
        <v>2995</v>
      </c>
      <c r="L108" s="25">
        <v>492</v>
      </c>
      <c r="M108" s="28" t="s">
        <v>969</v>
      </c>
      <c r="N108" s="22">
        <f t="shared" si="1"/>
        <v>3487</v>
      </c>
    </row>
    <row r="109" spans="1:15" x14ac:dyDescent="0.3">
      <c r="A109" s="29" t="s">
        <v>331</v>
      </c>
      <c r="B109" s="22" t="s">
        <v>972</v>
      </c>
      <c r="C109" s="19" t="s">
        <v>63</v>
      </c>
      <c r="D109" s="19" t="s">
        <v>472</v>
      </c>
      <c r="E109" s="23">
        <v>230600155</v>
      </c>
      <c r="F109" s="33">
        <v>45096</v>
      </c>
      <c r="G109" s="24">
        <v>530000</v>
      </c>
      <c r="H109" s="36" t="s">
        <v>950</v>
      </c>
      <c r="I109" s="45">
        <v>272300106</v>
      </c>
      <c r="J109" s="22">
        <v>32886651</v>
      </c>
      <c r="K109" s="25">
        <v>2400</v>
      </c>
      <c r="L109" s="25">
        <v>380</v>
      </c>
      <c r="M109" s="28" t="s">
        <v>973</v>
      </c>
      <c r="N109" s="22">
        <f t="shared" si="1"/>
        <v>2780</v>
      </c>
    </row>
    <row r="110" spans="1:15" x14ac:dyDescent="0.3">
      <c r="A110" s="29" t="s">
        <v>332</v>
      </c>
      <c r="B110" s="22" t="s">
        <v>602</v>
      </c>
      <c r="C110" s="19" t="s">
        <v>444</v>
      </c>
      <c r="D110" s="19" t="s">
        <v>472</v>
      </c>
      <c r="E110" s="23">
        <v>230300071</v>
      </c>
      <c r="F110" s="33">
        <v>45013</v>
      </c>
      <c r="G110" s="24">
        <v>200000</v>
      </c>
      <c r="H110" s="36" t="s">
        <v>674</v>
      </c>
      <c r="I110" s="45">
        <v>272300107</v>
      </c>
      <c r="J110" s="22">
        <v>32887429</v>
      </c>
      <c r="K110" s="25">
        <v>1000</v>
      </c>
      <c r="L110" s="25">
        <v>380</v>
      </c>
      <c r="M110" s="28" t="s">
        <v>988</v>
      </c>
      <c r="N110" s="22">
        <f t="shared" si="1"/>
        <v>1380</v>
      </c>
    </row>
    <row r="111" spans="1:15" x14ac:dyDescent="0.3">
      <c r="A111" s="29" t="s">
        <v>333</v>
      </c>
      <c r="B111" s="22" t="s">
        <v>989</v>
      </c>
      <c r="C111" s="19" t="s">
        <v>410</v>
      </c>
      <c r="D111" s="19" t="s">
        <v>244</v>
      </c>
      <c r="E111" s="23">
        <v>210200025</v>
      </c>
      <c r="F111" s="33">
        <v>44973</v>
      </c>
      <c r="G111" s="24">
        <v>15686000</v>
      </c>
      <c r="H111" s="36" t="s">
        <v>950</v>
      </c>
      <c r="I111" s="45">
        <v>272300108</v>
      </c>
      <c r="J111" s="22">
        <v>32887193</v>
      </c>
      <c r="K111" s="25">
        <v>14048</v>
      </c>
      <c r="L111" s="25">
        <v>1054</v>
      </c>
      <c r="M111" s="28" t="s">
        <v>988</v>
      </c>
      <c r="N111" s="22">
        <f t="shared" si="1"/>
        <v>15102</v>
      </c>
    </row>
    <row r="112" spans="1:15" ht="28.8" x14ac:dyDescent="0.3">
      <c r="A112" s="29" t="s">
        <v>334</v>
      </c>
      <c r="B112" s="22" t="s">
        <v>990</v>
      </c>
      <c r="C112" s="19" t="s">
        <v>991</v>
      </c>
      <c r="D112" s="19" t="s">
        <v>244</v>
      </c>
      <c r="E112" s="23">
        <v>210900153</v>
      </c>
      <c r="F112" s="33">
        <v>45192</v>
      </c>
      <c r="G112" s="24">
        <v>9818622.7699999996</v>
      </c>
      <c r="H112" s="36" t="s">
        <v>775</v>
      </c>
      <c r="I112" s="45">
        <v>272300109</v>
      </c>
      <c r="J112" s="22">
        <v>32887445</v>
      </c>
      <c r="K112" s="25">
        <v>8394</v>
      </c>
      <c r="L112" s="25">
        <v>923</v>
      </c>
      <c r="M112" s="28" t="s">
        <v>988</v>
      </c>
      <c r="N112" s="22">
        <f t="shared" si="1"/>
        <v>9317</v>
      </c>
    </row>
    <row r="113" spans="1:14" x14ac:dyDescent="0.3">
      <c r="A113" s="29" t="s">
        <v>335</v>
      </c>
      <c r="B113" s="22" t="s">
        <v>552</v>
      </c>
      <c r="C113" s="19" t="s">
        <v>250</v>
      </c>
      <c r="D113" s="19" t="s">
        <v>244</v>
      </c>
      <c r="E113" s="22">
        <v>230300061</v>
      </c>
      <c r="F113" s="31">
        <v>44999</v>
      </c>
      <c r="G113" s="24">
        <v>1842536</v>
      </c>
      <c r="H113" s="36" t="s">
        <v>950</v>
      </c>
      <c r="I113" s="45">
        <v>272300110</v>
      </c>
      <c r="J113" s="22">
        <v>32887759</v>
      </c>
      <c r="K113" s="25">
        <v>3040</v>
      </c>
      <c r="L113" s="25">
        <v>668</v>
      </c>
      <c r="M113" s="28" t="s">
        <v>998</v>
      </c>
      <c r="N113" s="22">
        <f t="shared" si="1"/>
        <v>3708</v>
      </c>
    </row>
    <row r="114" spans="1:14" ht="28.8" x14ac:dyDescent="0.3">
      <c r="A114" s="29" t="s">
        <v>341</v>
      </c>
      <c r="B114" s="26" t="s">
        <v>1001</v>
      </c>
      <c r="C114" s="19" t="s">
        <v>1002</v>
      </c>
      <c r="D114" s="19" t="s">
        <v>244</v>
      </c>
      <c r="E114" s="23">
        <v>190300043</v>
      </c>
      <c r="F114" s="33">
        <v>45010</v>
      </c>
      <c r="G114" s="24">
        <v>3000000</v>
      </c>
      <c r="H114" s="36" t="s">
        <v>1003</v>
      </c>
      <c r="I114" s="45">
        <v>272300111</v>
      </c>
      <c r="J114" s="22">
        <v>32887796</v>
      </c>
      <c r="K114" s="25">
        <v>2940</v>
      </c>
      <c r="L114" s="25">
        <v>391</v>
      </c>
      <c r="M114" s="28" t="s">
        <v>998</v>
      </c>
      <c r="N114" s="22">
        <f t="shared" si="1"/>
        <v>3331</v>
      </c>
    </row>
    <row r="115" spans="1:14" x14ac:dyDescent="0.3">
      <c r="A115" s="29" t="s">
        <v>342</v>
      </c>
      <c r="B115" s="22" t="s">
        <v>1004</v>
      </c>
      <c r="C115" s="19" t="s">
        <v>555</v>
      </c>
      <c r="D115" s="19" t="s">
        <v>244</v>
      </c>
      <c r="E115" s="23">
        <v>230600016</v>
      </c>
      <c r="F115" s="33">
        <v>44959</v>
      </c>
      <c r="G115" s="24">
        <v>900000</v>
      </c>
      <c r="H115" s="36" t="s">
        <v>950</v>
      </c>
      <c r="I115" s="45">
        <v>272300112</v>
      </c>
      <c r="J115" s="22">
        <v>32887966</v>
      </c>
      <c r="K115" s="25">
        <v>800</v>
      </c>
      <c r="L115" s="25">
        <v>280</v>
      </c>
      <c r="M115" s="28" t="s">
        <v>998</v>
      </c>
      <c r="N115" s="22">
        <f t="shared" si="1"/>
        <v>1080</v>
      </c>
    </row>
    <row r="116" spans="1:14" x14ac:dyDescent="0.3">
      <c r="A116" s="29" t="s">
        <v>343</v>
      </c>
      <c r="B116" s="22" t="s">
        <v>1009</v>
      </c>
      <c r="C116" s="19" t="s">
        <v>1007</v>
      </c>
      <c r="D116" s="19" t="s">
        <v>244</v>
      </c>
      <c r="E116" s="23">
        <v>220600158</v>
      </c>
      <c r="F116" s="33">
        <v>45101</v>
      </c>
      <c r="G116" s="24">
        <v>4000000</v>
      </c>
      <c r="H116" s="36" t="s">
        <v>950</v>
      </c>
      <c r="I116" s="45">
        <v>272300113</v>
      </c>
      <c r="J116" s="22">
        <v>32887995</v>
      </c>
      <c r="K116" s="25">
        <v>3132</v>
      </c>
      <c r="L116" s="25">
        <v>970</v>
      </c>
      <c r="M116" s="28" t="s">
        <v>1008</v>
      </c>
      <c r="N116" s="22">
        <f t="shared" si="1"/>
        <v>4102</v>
      </c>
    </row>
    <row r="117" spans="1:14" x14ac:dyDescent="0.3">
      <c r="A117" s="29" t="s">
        <v>360</v>
      </c>
      <c r="B117" s="22" t="s">
        <v>1012</v>
      </c>
      <c r="C117" s="19" t="s">
        <v>1013</v>
      </c>
      <c r="D117" s="19" t="s">
        <v>297</v>
      </c>
      <c r="E117" s="23">
        <v>230600144</v>
      </c>
      <c r="F117" s="33">
        <v>45090</v>
      </c>
      <c r="G117" s="24">
        <v>269200</v>
      </c>
      <c r="H117" s="36" t="s">
        <v>475</v>
      </c>
      <c r="I117" s="45">
        <v>272300114</v>
      </c>
      <c r="J117" s="22">
        <v>32888744</v>
      </c>
      <c r="K117" s="25">
        <v>1000</v>
      </c>
      <c r="L117" s="25">
        <v>280</v>
      </c>
      <c r="M117" s="28" t="s">
        <v>1014</v>
      </c>
      <c r="N117" s="22">
        <f t="shared" si="1"/>
        <v>1280</v>
      </c>
    </row>
    <row r="118" spans="1:14" x14ac:dyDescent="0.3">
      <c r="A118" s="29" t="s">
        <v>361</v>
      </c>
      <c r="B118" s="26" t="s">
        <v>1028</v>
      </c>
      <c r="C118" s="19" t="s">
        <v>1029</v>
      </c>
      <c r="D118" s="19" t="s">
        <v>244</v>
      </c>
      <c r="E118" s="22">
        <v>230600160</v>
      </c>
    </row>
    <row r="119" spans="1:14" x14ac:dyDescent="0.3">
      <c r="A119" s="29" t="s">
        <v>362</v>
      </c>
      <c r="C119" s="19"/>
      <c r="D119" s="19"/>
    </row>
    <row r="120" spans="1:14" x14ac:dyDescent="0.3">
      <c r="A120" s="29" t="s">
        <v>363</v>
      </c>
      <c r="C120" s="19"/>
      <c r="D120" s="19"/>
    </row>
    <row r="121" spans="1:14" x14ac:dyDescent="0.3">
      <c r="A121" s="29" t="s">
        <v>364</v>
      </c>
      <c r="C121" s="19"/>
      <c r="D121" s="19"/>
    </row>
    <row r="122" spans="1:14" x14ac:dyDescent="0.3">
      <c r="A122" s="29" t="s">
        <v>365</v>
      </c>
      <c r="C122" s="19"/>
      <c r="D122" s="19"/>
    </row>
    <row r="123" spans="1:14" x14ac:dyDescent="0.3">
      <c r="A123" s="29" t="s">
        <v>366</v>
      </c>
      <c r="C123" s="19"/>
      <c r="D123" s="19"/>
    </row>
    <row r="124" spans="1:14" x14ac:dyDescent="0.3">
      <c r="A124" s="29" t="s">
        <v>367</v>
      </c>
      <c r="C124" s="19"/>
      <c r="D124" s="19"/>
    </row>
    <row r="125" spans="1:14" x14ac:dyDescent="0.3">
      <c r="A125" s="29" t="s">
        <v>368</v>
      </c>
      <c r="C125" s="19"/>
      <c r="D125" s="19"/>
    </row>
    <row r="126" spans="1:14" x14ac:dyDescent="0.3">
      <c r="A126" s="29" t="s">
        <v>369</v>
      </c>
      <c r="C126" s="19"/>
      <c r="D126" s="19"/>
    </row>
    <row r="127" spans="1:14" x14ac:dyDescent="0.3">
      <c r="A127" s="29" t="s">
        <v>388</v>
      </c>
      <c r="C127" s="19"/>
      <c r="D127" s="19"/>
    </row>
    <row r="128" spans="1:14" x14ac:dyDescent="0.3">
      <c r="A128" s="29" t="s">
        <v>389</v>
      </c>
      <c r="C128" s="19"/>
      <c r="D128" s="19"/>
    </row>
    <row r="129" spans="1:4" x14ac:dyDescent="0.3">
      <c r="A129" s="29" t="s">
        <v>390</v>
      </c>
      <c r="C129" s="19"/>
      <c r="D129" s="19"/>
    </row>
    <row r="130" spans="1:4" x14ac:dyDescent="0.3">
      <c r="A130" s="29" t="s">
        <v>391</v>
      </c>
      <c r="C130" s="19"/>
      <c r="D130" s="19"/>
    </row>
    <row r="131" spans="1:4" x14ac:dyDescent="0.3">
      <c r="A131" s="29" t="s">
        <v>392</v>
      </c>
      <c r="C131" s="19"/>
      <c r="D131" s="19"/>
    </row>
    <row r="132" spans="1:4" x14ac:dyDescent="0.3">
      <c r="C132" s="19"/>
      <c r="D132" s="19"/>
    </row>
    <row r="133" spans="1:4" x14ac:dyDescent="0.3">
      <c r="C133" s="19"/>
      <c r="D133" s="19"/>
    </row>
    <row r="134" spans="1:4" x14ac:dyDescent="0.3">
      <c r="C134" s="19"/>
      <c r="D134" s="19"/>
    </row>
    <row r="135" spans="1:4" x14ac:dyDescent="0.3">
      <c r="C135" s="19"/>
      <c r="D135" s="19"/>
    </row>
    <row r="136" spans="1:4" x14ac:dyDescent="0.3">
      <c r="C136" s="19"/>
      <c r="D136" s="19"/>
    </row>
    <row r="137" spans="1:4" x14ac:dyDescent="0.3">
      <c r="C137" s="19"/>
      <c r="D137" s="19"/>
    </row>
    <row r="138" spans="1:4" x14ac:dyDescent="0.3">
      <c r="C138" s="19"/>
      <c r="D138" s="19"/>
    </row>
    <row r="139" spans="1:4" x14ac:dyDescent="0.3">
      <c r="C139" s="19"/>
      <c r="D139" s="19"/>
    </row>
    <row r="140" spans="1:4" x14ac:dyDescent="0.3">
      <c r="C140" s="19"/>
      <c r="D140" s="19"/>
    </row>
    <row r="141" spans="1:4" x14ac:dyDescent="0.3">
      <c r="C141" s="19"/>
      <c r="D141" s="19"/>
    </row>
    <row r="142" spans="1:4" x14ac:dyDescent="0.3">
      <c r="C142" s="19"/>
      <c r="D142" s="19"/>
    </row>
    <row r="143" spans="1:4" x14ac:dyDescent="0.3">
      <c r="C143" s="19"/>
      <c r="D143" s="19"/>
    </row>
    <row r="144" spans="1:4" x14ac:dyDescent="0.3">
      <c r="C144" s="19"/>
      <c r="D144" s="19"/>
    </row>
    <row r="145" spans="3:4" x14ac:dyDescent="0.3">
      <c r="C145" s="19"/>
      <c r="D145" s="19"/>
    </row>
    <row r="146" spans="3:4" x14ac:dyDescent="0.3">
      <c r="C146" s="19"/>
      <c r="D146" s="19"/>
    </row>
    <row r="147" spans="3:4" x14ac:dyDescent="0.3">
      <c r="C147" s="19"/>
      <c r="D147" s="19"/>
    </row>
    <row r="148" spans="3:4" x14ac:dyDescent="0.3">
      <c r="C148" s="19"/>
      <c r="D148" s="19"/>
    </row>
    <row r="149" spans="3:4" x14ac:dyDescent="0.3">
      <c r="C149" s="19"/>
      <c r="D149" s="19"/>
    </row>
    <row r="150" spans="3:4" x14ac:dyDescent="0.3">
      <c r="C150" s="19"/>
      <c r="D150" s="19"/>
    </row>
    <row r="151" spans="3:4" x14ac:dyDescent="0.3">
      <c r="C151" s="19"/>
      <c r="D151" s="19"/>
    </row>
    <row r="152" spans="3:4" x14ac:dyDescent="0.3">
      <c r="C152" s="19"/>
      <c r="D152" s="19"/>
    </row>
    <row r="153" spans="3:4" x14ac:dyDescent="0.3">
      <c r="C153" s="19"/>
      <c r="D153" s="19"/>
    </row>
    <row r="154" spans="3:4" x14ac:dyDescent="0.3">
      <c r="C154" s="19"/>
      <c r="D154" s="19"/>
    </row>
    <row r="155" spans="3:4" x14ac:dyDescent="0.3">
      <c r="C155" s="19"/>
      <c r="D155" s="19"/>
    </row>
    <row r="156" spans="3:4" x14ac:dyDescent="0.3">
      <c r="C156" s="19"/>
      <c r="D156" s="19"/>
    </row>
    <row r="157" spans="3:4" x14ac:dyDescent="0.3">
      <c r="C157" s="19"/>
      <c r="D157" s="19"/>
    </row>
    <row r="158" spans="3:4" x14ac:dyDescent="0.3">
      <c r="C158" s="19"/>
      <c r="D158" s="19"/>
    </row>
    <row r="159" spans="3:4" x14ac:dyDescent="0.3">
      <c r="C159" s="19"/>
      <c r="D159" s="19"/>
    </row>
    <row r="160" spans="3:4" x14ac:dyDescent="0.3">
      <c r="C160" s="19"/>
      <c r="D160" s="19"/>
    </row>
    <row r="161" spans="3:4" x14ac:dyDescent="0.3">
      <c r="C161" s="19"/>
      <c r="D161" s="19"/>
    </row>
    <row r="162" spans="3:4" x14ac:dyDescent="0.3">
      <c r="C162" s="19"/>
      <c r="D162" s="19"/>
    </row>
    <row r="163" spans="3:4" x14ac:dyDescent="0.3">
      <c r="C163" s="19"/>
      <c r="D163" s="19"/>
    </row>
    <row r="164" spans="3:4" x14ac:dyDescent="0.3">
      <c r="C164" s="19"/>
      <c r="D164" s="19"/>
    </row>
    <row r="165" spans="3:4" x14ac:dyDescent="0.3">
      <c r="C165" s="19"/>
      <c r="D165" s="19"/>
    </row>
    <row r="166" spans="3:4" x14ac:dyDescent="0.3">
      <c r="C166" s="19"/>
      <c r="D166" s="19"/>
    </row>
    <row r="167" spans="3:4" x14ac:dyDescent="0.3">
      <c r="C167" s="19"/>
      <c r="D167" s="19"/>
    </row>
    <row r="168" spans="3:4" x14ac:dyDescent="0.3">
      <c r="C168" s="19"/>
      <c r="D168" s="19"/>
    </row>
    <row r="169" spans="3:4" x14ac:dyDescent="0.3">
      <c r="C169" s="19"/>
      <c r="D169" s="19"/>
    </row>
    <row r="170" spans="3:4" x14ac:dyDescent="0.3">
      <c r="C170" s="19"/>
      <c r="D170" s="19"/>
    </row>
    <row r="171" spans="3:4" x14ac:dyDescent="0.3">
      <c r="C171" s="19"/>
      <c r="D171" s="19"/>
    </row>
    <row r="172" spans="3:4" x14ac:dyDescent="0.3">
      <c r="C172" s="19"/>
      <c r="D172" s="19"/>
    </row>
    <row r="173" spans="3:4" x14ac:dyDescent="0.3">
      <c r="C173" s="19"/>
      <c r="D173" s="19"/>
    </row>
    <row r="174" spans="3:4" x14ac:dyDescent="0.3">
      <c r="C174" s="19"/>
      <c r="D174" s="19"/>
    </row>
    <row r="175" spans="3:4" x14ac:dyDescent="0.3">
      <c r="C175" s="19"/>
      <c r="D175" s="19"/>
    </row>
    <row r="176" spans="3:4" x14ac:dyDescent="0.3">
      <c r="C176" s="19"/>
      <c r="D176" s="19"/>
    </row>
    <row r="177" spans="3:4" x14ac:dyDescent="0.3">
      <c r="C177" s="19"/>
      <c r="D177" s="19"/>
    </row>
    <row r="178" spans="3:4" x14ac:dyDescent="0.3">
      <c r="C178" s="19"/>
      <c r="D178" s="19"/>
    </row>
    <row r="179" spans="3:4" x14ac:dyDescent="0.3">
      <c r="C179" s="19"/>
      <c r="D179" s="19"/>
    </row>
    <row r="180" spans="3:4" x14ac:dyDescent="0.3">
      <c r="C180" s="19"/>
      <c r="D180" s="19"/>
    </row>
    <row r="181" spans="3:4" x14ac:dyDescent="0.3">
      <c r="C181" s="19"/>
      <c r="D181" s="19"/>
    </row>
    <row r="182" spans="3:4" x14ac:dyDescent="0.3">
      <c r="C182" s="19"/>
      <c r="D182" s="19"/>
    </row>
    <row r="183" spans="3:4" x14ac:dyDescent="0.3">
      <c r="C183" s="19"/>
      <c r="D183" s="19"/>
    </row>
    <row r="184" spans="3:4" x14ac:dyDescent="0.3">
      <c r="C184" s="19"/>
      <c r="D184" s="19"/>
    </row>
    <row r="185" spans="3:4" x14ac:dyDescent="0.3">
      <c r="C185" s="19"/>
      <c r="D185" s="19"/>
    </row>
    <row r="186" spans="3:4" x14ac:dyDescent="0.3">
      <c r="C186" s="19"/>
      <c r="D186" s="19"/>
    </row>
    <row r="187" spans="3:4" x14ac:dyDescent="0.3">
      <c r="C187" s="19"/>
      <c r="D187" s="19"/>
    </row>
    <row r="188" spans="3:4" x14ac:dyDescent="0.3">
      <c r="C188" s="19"/>
      <c r="D188" s="19"/>
    </row>
    <row r="189" spans="3:4" x14ac:dyDescent="0.3">
      <c r="C189" s="19"/>
      <c r="D189" s="19"/>
    </row>
    <row r="190" spans="3:4" x14ac:dyDescent="0.3">
      <c r="C190" s="19"/>
      <c r="D190" s="19"/>
    </row>
    <row r="191" spans="3:4" x14ac:dyDescent="0.3">
      <c r="C191" s="19"/>
      <c r="D191" s="19"/>
    </row>
    <row r="192" spans="3:4" x14ac:dyDescent="0.3">
      <c r="C192" s="19"/>
      <c r="D192" s="19"/>
    </row>
    <row r="193" spans="3:4" x14ac:dyDescent="0.3">
      <c r="C193" s="19"/>
      <c r="D193" s="19"/>
    </row>
    <row r="194" spans="3:4" x14ac:dyDescent="0.3">
      <c r="C194" s="19"/>
      <c r="D194" s="19"/>
    </row>
    <row r="195" spans="3:4" x14ac:dyDescent="0.3">
      <c r="C195" s="19"/>
      <c r="D195" s="19"/>
    </row>
    <row r="196" spans="3:4" x14ac:dyDescent="0.3">
      <c r="C196" s="19"/>
      <c r="D196" s="19"/>
    </row>
    <row r="197" spans="3:4" x14ac:dyDescent="0.3">
      <c r="C197" s="19"/>
      <c r="D197" s="19"/>
    </row>
    <row r="198" spans="3:4" x14ac:dyDescent="0.3">
      <c r="C198" s="19"/>
      <c r="D198" s="19"/>
    </row>
    <row r="199" spans="3:4" x14ac:dyDescent="0.3">
      <c r="C199" s="19"/>
      <c r="D199" s="19"/>
    </row>
    <row r="200" spans="3:4" x14ac:dyDescent="0.3">
      <c r="C200" s="19"/>
      <c r="D200" s="19"/>
    </row>
    <row r="201" spans="3:4" x14ac:dyDescent="0.3">
      <c r="C201" s="19"/>
      <c r="D201" s="19"/>
    </row>
    <row r="202" spans="3:4" x14ac:dyDescent="0.3">
      <c r="C202" s="19"/>
      <c r="D202" s="19"/>
    </row>
    <row r="203" spans="3:4" x14ac:dyDescent="0.3">
      <c r="C203" s="19"/>
      <c r="D203" s="19"/>
    </row>
    <row r="204" spans="3:4" x14ac:dyDescent="0.3">
      <c r="C204" s="19"/>
      <c r="D204" s="19"/>
    </row>
    <row r="205" spans="3:4" x14ac:dyDescent="0.3">
      <c r="C205" s="19"/>
      <c r="D205" s="19"/>
    </row>
    <row r="206" spans="3:4" x14ac:dyDescent="0.3">
      <c r="C206" s="19"/>
      <c r="D206" s="19"/>
    </row>
    <row r="207" spans="3:4" x14ac:dyDescent="0.3">
      <c r="C207" s="19"/>
      <c r="D207" s="19"/>
    </row>
    <row r="208" spans="3:4" x14ac:dyDescent="0.3">
      <c r="C208" s="19"/>
      <c r="D208" s="19"/>
    </row>
    <row r="209" spans="3:4" x14ac:dyDescent="0.3">
      <c r="C209" s="19"/>
      <c r="D209" s="19"/>
    </row>
    <row r="210" spans="3:4" x14ac:dyDescent="0.3">
      <c r="C210" s="19"/>
      <c r="D210" s="19"/>
    </row>
    <row r="211" spans="3:4" x14ac:dyDescent="0.3">
      <c r="C211" s="19"/>
      <c r="D211" s="19"/>
    </row>
    <row r="212" spans="3:4" x14ac:dyDescent="0.3">
      <c r="C212" s="19"/>
      <c r="D212" s="19"/>
    </row>
    <row r="213" spans="3:4" x14ac:dyDescent="0.3">
      <c r="C213" s="19"/>
      <c r="D213" s="19"/>
    </row>
    <row r="214" spans="3:4" x14ac:dyDescent="0.3">
      <c r="C214" s="19"/>
      <c r="D214" s="19"/>
    </row>
    <row r="215" spans="3:4" x14ac:dyDescent="0.3">
      <c r="C215" s="19"/>
      <c r="D215" s="19"/>
    </row>
    <row r="216" spans="3:4" x14ac:dyDescent="0.3">
      <c r="C216" s="19"/>
      <c r="D216" s="19"/>
    </row>
    <row r="217" spans="3:4" x14ac:dyDescent="0.3">
      <c r="C217" s="19"/>
      <c r="D217" s="19"/>
    </row>
    <row r="218" spans="3:4" x14ac:dyDescent="0.3">
      <c r="C218" s="19"/>
      <c r="D218" s="19"/>
    </row>
    <row r="219" spans="3:4" x14ac:dyDescent="0.3">
      <c r="C219" s="19"/>
      <c r="D219" s="19"/>
    </row>
    <row r="220" spans="3:4" x14ac:dyDescent="0.3">
      <c r="C220" s="19"/>
      <c r="D220" s="19"/>
    </row>
    <row r="221" spans="3:4" x14ac:dyDescent="0.3">
      <c r="C221" s="19"/>
      <c r="D221" s="19"/>
    </row>
    <row r="222" spans="3:4" x14ac:dyDescent="0.3">
      <c r="C222" s="19"/>
      <c r="D222" s="19"/>
    </row>
    <row r="223" spans="3:4" x14ac:dyDescent="0.3">
      <c r="C223" s="19"/>
      <c r="D223" s="19"/>
    </row>
    <row r="224" spans="3:4" x14ac:dyDescent="0.3">
      <c r="C224" s="19"/>
      <c r="D224" s="19"/>
    </row>
    <row r="225" spans="3:4" x14ac:dyDescent="0.3">
      <c r="C225" s="19"/>
      <c r="D225" s="19"/>
    </row>
    <row r="226" spans="3:4" x14ac:dyDescent="0.3">
      <c r="C226" s="19"/>
      <c r="D226" s="19"/>
    </row>
    <row r="227" spans="3:4" x14ac:dyDescent="0.3">
      <c r="C227" s="19"/>
      <c r="D227" s="19"/>
    </row>
    <row r="228" spans="3:4" x14ac:dyDescent="0.3">
      <c r="C228" s="19"/>
      <c r="D228" s="19"/>
    </row>
    <row r="229" spans="3:4" x14ac:dyDescent="0.3">
      <c r="C229" s="19"/>
      <c r="D229" s="19"/>
    </row>
    <row r="230" spans="3:4" x14ac:dyDescent="0.3">
      <c r="C230" s="19"/>
      <c r="D230" s="19"/>
    </row>
    <row r="231" spans="3:4" x14ac:dyDescent="0.3">
      <c r="C231" s="19"/>
      <c r="D231" s="19"/>
    </row>
    <row r="232" spans="3:4" x14ac:dyDescent="0.3">
      <c r="C232" s="19"/>
      <c r="D232" s="19"/>
    </row>
    <row r="233" spans="3:4" x14ac:dyDescent="0.3">
      <c r="C233" s="19"/>
      <c r="D233" s="19"/>
    </row>
    <row r="234" spans="3:4" x14ac:dyDescent="0.3">
      <c r="C234" s="19"/>
      <c r="D234" s="19"/>
    </row>
    <row r="235" spans="3:4" x14ac:dyDescent="0.3">
      <c r="C235" s="19"/>
      <c r="D235" s="19"/>
    </row>
    <row r="236" spans="3:4" x14ac:dyDescent="0.3">
      <c r="C236" s="19"/>
      <c r="D236" s="19"/>
    </row>
    <row r="237" spans="3:4" x14ac:dyDescent="0.3">
      <c r="C237" s="19"/>
      <c r="D237" s="19"/>
    </row>
    <row r="238" spans="3:4" x14ac:dyDescent="0.3">
      <c r="C238" s="19"/>
      <c r="D238" s="19"/>
    </row>
    <row r="239" spans="3:4" x14ac:dyDescent="0.3">
      <c r="C239" s="19"/>
      <c r="D239" s="19"/>
    </row>
    <row r="240" spans="3:4" x14ac:dyDescent="0.3">
      <c r="C240" s="19"/>
      <c r="D240" s="19"/>
    </row>
    <row r="241" spans="3:4" x14ac:dyDescent="0.3">
      <c r="C241" s="19"/>
      <c r="D241" s="19"/>
    </row>
    <row r="242" spans="3:4" x14ac:dyDescent="0.3">
      <c r="C242" s="19"/>
      <c r="D242" s="19"/>
    </row>
    <row r="243" spans="3:4" x14ac:dyDescent="0.3">
      <c r="C243" s="19"/>
      <c r="D243" s="19"/>
    </row>
    <row r="244" spans="3:4" x14ac:dyDescent="0.3">
      <c r="C244" s="19"/>
      <c r="D244" s="19"/>
    </row>
    <row r="245" spans="3:4" x14ac:dyDescent="0.3">
      <c r="C245" s="19"/>
      <c r="D245" s="19"/>
    </row>
    <row r="246" spans="3:4" x14ac:dyDescent="0.3">
      <c r="C246" s="19"/>
      <c r="D246" s="19"/>
    </row>
    <row r="247" spans="3:4" x14ac:dyDescent="0.3">
      <c r="C247" s="19"/>
      <c r="D247" s="19"/>
    </row>
    <row r="248" spans="3:4" x14ac:dyDescent="0.3">
      <c r="C248" s="19"/>
      <c r="D248" s="19"/>
    </row>
    <row r="249" spans="3:4" x14ac:dyDescent="0.3">
      <c r="C249" s="19"/>
      <c r="D249" s="19"/>
    </row>
    <row r="250" spans="3:4" x14ac:dyDescent="0.3">
      <c r="C250" s="19"/>
      <c r="D250" s="19"/>
    </row>
    <row r="251" spans="3:4" x14ac:dyDescent="0.3">
      <c r="C251" s="19"/>
      <c r="D251" s="19"/>
    </row>
    <row r="252" spans="3:4" x14ac:dyDescent="0.3">
      <c r="C252" s="19"/>
      <c r="D252" s="19"/>
    </row>
    <row r="253" spans="3:4" x14ac:dyDescent="0.3">
      <c r="C253" s="19"/>
      <c r="D253" s="19"/>
    </row>
    <row r="254" spans="3:4" x14ac:dyDescent="0.3">
      <c r="C254" s="19"/>
      <c r="D254" s="19"/>
    </row>
    <row r="255" spans="3:4" x14ac:dyDescent="0.3">
      <c r="C255" s="19"/>
      <c r="D255" s="19"/>
    </row>
    <row r="256" spans="3:4" x14ac:dyDescent="0.3">
      <c r="C256" s="19"/>
      <c r="D256" s="19"/>
    </row>
    <row r="257" spans="3:4" x14ac:dyDescent="0.3">
      <c r="C257" s="19"/>
      <c r="D257" s="19"/>
    </row>
    <row r="258" spans="3:4" x14ac:dyDescent="0.3">
      <c r="C258" s="19"/>
      <c r="D258" s="19"/>
    </row>
    <row r="259" spans="3:4" x14ac:dyDescent="0.3">
      <c r="C259" s="19"/>
      <c r="D259" s="19"/>
    </row>
    <row r="260" spans="3:4" x14ac:dyDescent="0.3">
      <c r="C260" s="19"/>
      <c r="D260" s="19"/>
    </row>
    <row r="261" spans="3:4" x14ac:dyDescent="0.3">
      <c r="C261" s="19"/>
      <c r="D261" s="19"/>
    </row>
    <row r="262" spans="3:4" x14ac:dyDescent="0.3">
      <c r="C262" s="19"/>
      <c r="D262" s="19"/>
    </row>
    <row r="263" spans="3:4" x14ac:dyDescent="0.3">
      <c r="C263" s="19"/>
      <c r="D263" s="19"/>
    </row>
    <row r="264" spans="3:4" x14ac:dyDescent="0.3">
      <c r="C264" s="19"/>
      <c r="D264" s="19"/>
    </row>
    <row r="265" spans="3:4" x14ac:dyDescent="0.3">
      <c r="C265" s="19"/>
      <c r="D265" s="19"/>
    </row>
    <row r="266" spans="3:4" x14ac:dyDescent="0.3">
      <c r="C266" s="19"/>
      <c r="D266" s="19"/>
    </row>
    <row r="267" spans="3:4" x14ac:dyDescent="0.3">
      <c r="C267" s="19"/>
      <c r="D267" s="19"/>
    </row>
    <row r="268" spans="3:4" x14ac:dyDescent="0.3">
      <c r="C268" s="19"/>
      <c r="D268" s="19"/>
    </row>
    <row r="269" spans="3:4" x14ac:dyDescent="0.3">
      <c r="C269" s="19"/>
      <c r="D269" s="19"/>
    </row>
    <row r="270" spans="3:4" x14ac:dyDescent="0.3">
      <c r="C270" s="19"/>
      <c r="D270" s="19"/>
    </row>
    <row r="271" spans="3:4" x14ac:dyDescent="0.3">
      <c r="C271" s="19"/>
      <c r="D271" s="19"/>
    </row>
    <row r="272" spans="3:4" x14ac:dyDescent="0.3">
      <c r="C272" s="19"/>
      <c r="D272" s="19"/>
    </row>
    <row r="273" spans="3:4" x14ac:dyDescent="0.3">
      <c r="C273" s="19"/>
      <c r="D273" s="19"/>
    </row>
    <row r="274" spans="3:4" x14ac:dyDescent="0.3">
      <c r="C274" s="19"/>
      <c r="D274" s="19"/>
    </row>
    <row r="275" spans="3:4" x14ac:dyDescent="0.3">
      <c r="C275" s="19"/>
      <c r="D275" s="19"/>
    </row>
    <row r="276" spans="3:4" x14ac:dyDescent="0.3">
      <c r="C276" s="19"/>
      <c r="D276" s="19"/>
    </row>
    <row r="277" spans="3:4" x14ac:dyDescent="0.3">
      <c r="C277" s="19"/>
      <c r="D277" s="19"/>
    </row>
    <row r="278" spans="3:4" x14ac:dyDescent="0.3">
      <c r="C278" s="19"/>
      <c r="D278" s="19"/>
    </row>
    <row r="279" spans="3:4" x14ac:dyDescent="0.3">
      <c r="C279" s="19"/>
      <c r="D279" s="19"/>
    </row>
    <row r="280" spans="3:4" x14ac:dyDescent="0.3">
      <c r="C280" s="19"/>
      <c r="D280" s="19"/>
    </row>
    <row r="281" spans="3:4" x14ac:dyDescent="0.3">
      <c r="C281" s="19"/>
      <c r="D281" s="19"/>
    </row>
    <row r="282" spans="3:4" x14ac:dyDescent="0.3">
      <c r="C282" s="19"/>
      <c r="D282" s="19"/>
    </row>
    <row r="283" spans="3:4" x14ac:dyDescent="0.3">
      <c r="C283" s="19"/>
      <c r="D283" s="19"/>
    </row>
    <row r="284" spans="3:4" x14ac:dyDescent="0.3">
      <c r="C284" s="19"/>
      <c r="D284" s="19"/>
    </row>
    <row r="285" spans="3:4" x14ac:dyDescent="0.3">
      <c r="C285" s="19"/>
      <c r="D285" s="19"/>
    </row>
    <row r="286" spans="3:4" x14ac:dyDescent="0.3">
      <c r="C286" s="19"/>
      <c r="D286" s="19"/>
    </row>
    <row r="287" spans="3:4" x14ac:dyDescent="0.3">
      <c r="C287" s="19"/>
      <c r="D287" s="19"/>
    </row>
    <row r="288" spans="3:4" x14ac:dyDescent="0.3">
      <c r="C288" s="19"/>
      <c r="D288" s="19"/>
    </row>
    <row r="289" spans="3:4" x14ac:dyDescent="0.3">
      <c r="C289" s="19"/>
      <c r="D289" s="19"/>
    </row>
    <row r="290" spans="3:4" x14ac:dyDescent="0.3">
      <c r="C290" s="19"/>
      <c r="D290" s="19"/>
    </row>
    <row r="291" spans="3:4" x14ac:dyDescent="0.3">
      <c r="C291" s="19"/>
      <c r="D291" s="19"/>
    </row>
    <row r="292" spans="3:4" x14ac:dyDescent="0.3">
      <c r="C292" s="19"/>
      <c r="D292" s="19"/>
    </row>
    <row r="293" spans="3:4" x14ac:dyDescent="0.3">
      <c r="C293" s="19"/>
      <c r="D293" s="19"/>
    </row>
    <row r="294" spans="3:4" x14ac:dyDescent="0.3">
      <c r="C294" s="19"/>
      <c r="D294" s="19"/>
    </row>
    <row r="295" spans="3:4" x14ac:dyDescent="0.3">
      <c r="C295" s="19"/>
      <c r="D295" s="19"/>
    </row>
    <row r="296" spans="3:4" x14ac:dyDescent="0.3">
      <c r="C296" s="19"/>
      <c r="D296" s="19"/>
    </row>
    <row r="297" spans="3:4" x14ac:dyDescent="0.3">
      <c r="C297" s="19"/>
      <c r="D297" s="19"/>
    </row>
    <row r="298" spans="3:4" x14ac:dyDescent="0.3">
      <c r="C298" s="19"/>
      <c r="D298" s="19"/>
    </row>
    <row r="299" spans="3:4" x14ac:dyDescent="0.3">
      <c r="C299" s="19"/>
      <c r="D299" s="19"/>
    </row>
    <row r="300" spans="3:4" x14ac:dyDescent="0.3">
      <c r="C300" s="19"/>
      <c r="D300" s="19"/>
    </row>
    <row r="301" spans="3:4" x14ac:dyDescent="0.3">
      <c r="C301" s="19"/>
      <c r="D301" s="19"/>
    </row>
    <row r="302" spans="3:4" x14ac:dyDescent="0.3">
      <c r="C302" s="19"/>
      <c r="D302" s="19"/>
    </row>
    <row r="303" spans="3:4" x14ac:dyDescent="0.3">
      <c r="C303" s="19"/>
      <c r="D303" s="19"/>
    </row>
    <row r="304" spans="3:4" x14ac:dyDescent="0.3">
      <c r="C304" s="19"/>
      <c r="D304" s="19"/>
    </row>
    <row r="305" spans="3:4" x14ac:dyDescent="0.3">
      <c r="C305" s="19"/>
      <c r="D305" s="19"/>
    </row>
    <row r="306" spans="3:4" x14ac:dyDescent="0.3">
      <c r="C306" s="19"/>
      <c r="D306" s="19"/>
    </row>
    <row r="307" spans="3:4" x14ac:dyDescent="0.3">
      <c r="C307" s="19"/>
      <c r="D307" s="19"/>
    </row>
    <row r="308" spans="3:4" x14ac:dyDescent="0.3">
      <c r="C308" s="19"/>
      <c r="D308" s="19"/>
    </row>
    <row r="309" spans="3:4" x14ac:dyDescent="0.3">
      <c r="C309" s="19"/>
      <c r="D309" s="19"/>
    </row>
    <row r="310" spans="3:4" x14ac:dyDescent="0.3">
      <c r="C310" s="19"/>
      <c r="D310" s="19"/>
    </row>
    <row r="311" spans="3:4" x14ac:dyDescent="0.3">
      <c r="C311" s="19"/>
      <c r="D311" s="19"/>
    </row>
    <row r="312" spans="3:4" x14ac:dyDescent="0.3">
      <c r="C312" s="19"/>
      <c r="D312" s="19"/>
    </row>
    <row r="313" spans="3:4" x14ac:dyDescent="0.3">
      <c r="C313" s="19"/>
      <c r="D313" s="19"/>
    </row>
    <row r="314" spans="3:4" x14ac:dyDescent="0.3">
      <c r="C314" s="19"/>
      <c r="D314" s="19"/>
    </row>
    <row r="315" spans="3:4" x14ac:dyDescent="0.3">
      <c r="C315" s="19"/>
      <c r="D315" s="19"/>
    </row>
    <row r="316" spans="3:4" x14ac:dyDescent="0.3">
      <c r="C316" s="19"/>
      <c r="D316" s="19"/>
    </row>
    <row r="317" spans="3:4" x14ac:dyDescent="0.3">
      <c r="C317" s="19"/>
      <c r="D317" s="19"/>
    </row>
    <row r="318" spans="3:4" x14ac:dyDescent="0.3">
      <c r="C318" s="19"/>
      <c r="D318" s="19"/>
    </row>
    <row r="319" spans="3:4" x14ac:dyDescent="0.3">
      <c r="C319" s="19"/>
      <c r="D319" s="19"/>
    </row>
    <row r="320" spans="3:4" x14ac:dyDescent="0.3">
      <c r="C320" s="19"/>
      <c r="D320" s="19"/>
    </row>
    <row r="321" spans="3:4" x14ac:dyDescent="0.3">
      <c r="C321" s="19"/>
      <c r="D321" s="19"/>
    </row>
    <row r="322" spans="3:4" x14ac:dyDescent="0.3">
      <c r="C322" s="19"/>
      <c r="D322" s="19"/>
    </row>
    <row r="323" spans="3:4" x14ac:dyDescent="0.3">
      <c r="C323" s="19"/>
      <c r="D323" s="19"/>
    </row>
    <row r="324" spans="3:4" x14ac:dyDescent="0.3">
      <c r="C324" s="19"/>
      <c r="D324" s="19"/>
    </row>
    <row r="325" spans="3:4" x14ac:dyDescent="0.3">
      <c r="C325" s="19"/>
      <c r="D325" s="19"/>
    </row>
    <row r="326" spans="3:4" x14ac:dyDescent="0.3">
      <c r="C326" s="19"/>
      <c r="D326" s="19"/>
    </row>
    <row r="327" spans="3:4" x14ac:dyDescent="0.3">
      <c r="C327" s="19"/>
      <c r="D327" s="19"/>
    </row>
    <row r="328" spans="3:4" x14ac:dyDescent="0.3">
      <c r="C328" s="19"/>
      <c r="D328" s="19"/>
    </row>
    <row r="329" spans="3:4" x14ac:dyDescent="0.3">
      <c r="C329" s="19"/>
      <c r="D329" s="19"/>
    </row>
    <row r="330" spans="3:4" x14ac:dyDescent="0.3">
      <c r="C330" s="19"/>
      <c r="D330" s="19"/>
    </row>
    <row r="331" spans="3:4" x14ac:dyDescent="0.3">
      <c r="C331" s="19"/>
      <c r="D331" s="19"/>
    </row>
    <row r="332" spans="3:4" x14ac:dyDescent="0.3">
      <c r="C332" s="19"/>
      <c r="D332" s="19"/>
    </row>
    <row r="333" spans="3:4" x14ac:dyDescent="0.3">
      <c r="C333" s="19"/>
      <c r="D333" s="19"/>
    </row>
    <row r="334" spans="3:4" x14ac:dyDescent="0.3">
      <c r="C334" s="19"/>
      <c r="D334" s="19"/>
    </row>
    <row r="335" spans="3:4" x14ac:dyDescent="0.3">
      <c r="C335" s="19"/>
      <c r="D335" s="19"/>
    </row>
    <row r="336" spans="3:4" x14ac:dyDescent="0.3">
      <c r="C336" s="19"/>
      <c r="D336" s="19"/>
    </row>
    <row r="337" spans="3:4" x14ac:dyDescent="0.3">
      <c r="C337" s="19"/>
      <c r="D337" s="19"/>
    </row>
    <row r="338" spans="3:4" x14ac:dyDescent="0.3">
      <c r="C338" s="19"/>
      <c r="D338" s="19"/>
    </row>
    <row r="339" spans="3:4" x14ac:dyDescent="0.3">
      <c r="C339" s="19"/>
      <c r="D339" s="19"/>
    </row>
    <row r="340" spans="3:4" x14ac:dyDescent="0.3">
      <c r="C340" s="19"/>
      <c r="D340" s="19"/>
    </row>
    <row r="341" spans="3:4" x14ac:dyDescent="0.3">
      <c r="C341" s="19"/>
      <c r="D341" s="19"/>
    </row>
    <row r="342" spans="3:4" x14ac:dyDescent="0.3">
      <c r="C342" s="19"/>
      <c r="D342" s="19"/>
    </row>
    <row r="343" spans="3:4" x14ac:dyDescent="0.3">
      <c r="C343" s="19"/>
      <c r="D343" s="19"/>
    </row>
    <row r="344" spans="3:4" x14ac:dyDescent="0.3">
      <c r="C344" s="19"/>
      <c r="D344" s="19"/>
    </row>
    <row r="345" spans="3:4" x14ac:dyDescent="0.3">
      <c r="C345" s="19"/>
      <c r="D345" s="19"/>
    </row>
    <row r="346" spans="3:4" x14ac:dyDescent="0.3">
      <c r="C346" s="19"/>
      <c r="D346" s="19"/>
    </row>
    <row r="347" spans="3:4" x14ac:dyDescent="0.3">
      <c r="C347" s="19"/>
      <c r="D347" s="19"/>
    </row>
    <row r="348" spans="3:4" x14ac:dyDescent="0.3">
      <c r="C348" s="19"/>
      <c r="D348" s="19"/>
    </row>
    <row r="349" spans="3:4" x14ac:dyDescent="0.3">
      <c r="C349" s="19"/>
      <c r="D349" s="19"/>
    </row>
    <row r="350" spans="3:4" x14ac:dyDescent="0.3">
      <c r="C350" s="19"/>
      <c r="D350" s="19"/>
    </row>
    <row r="351" spans="3:4" x14ac:dyDescent="0.3">
      <c r="C351" s="19"/>
      <c r="D351" s="19"/>
    </row>
    <row r="352" spans="3:4" x14ac:dyDescent="0.3">
      <c r="C352" s="19"/>
      <c r="D352" s="19"/>
    </row>
    <row r="353" spans="3:4" x14ac:dyDescent="0.3">
      <c r="C353" s="19"/>
      <c r="D353" s="19"/>
    </row>
    <row r="354" spans="3:4" x14ac:dyDescent="0.3">
      <c r="C354" s="19"/>
      <c r="D354" s="19"/>
    </row>
    <row r="355" spans="3:4" x14ac:dyDescent="0.3">
      <c r="C355" s="19"/>
      <c r="D355" s="19"/>
    </row>
    <row r="356" spans="3:4" x14ac:dyDescent="0.3">
      <c r="C356" s="19"/>
      <c r="D356" s="19"/>
    </row>
    <row r="357" spans="3:4" x14ac:dyDescent="0.3">
      <c r="C357" s="19"/>
      <c r="D357" s="19"/>
    </row>
    <row r="358" spans="3:4" x14ac:dyDescent="0.3">
      <c r="C358" s="19"/>
      <c r="D358" s="19"/>
    </row>
    <row r="359" spans="3:4" x14ac:dyDescent="0.3">
      <c r="C359" s="19"/>
      <c r="D359" s="19"/>
    </row>
    <row r="360" spans="3:4" x14ac:dyDescent="0.3">
      <c r="C360" s="19"/>
      <c r="D360" s="19"/>
    </row>
    <row r="361" spans="3:4" x14ac:dyDescent="0.3">
      <c r="C361" s="19"/>
      <c r="D361" s="19"/>
    </row>
    <row r="362" spans="3:4" x14ac:dyDescent="0.3">
      <c r="C362" s="19"/>
      <c r="D362" s="19"/>
    </row>
    <row r="363" spans="3:4" x14ac:dyDescent="0.3">
      <c r="C363" s="19"/>
      <c r="D363" s="19"/>
    </row>
    <row r="364" spans="3:4" x14ac:dyDescent="0.3">
      <c r="C364" s="19"/>
      <c r="D364" s="19"/>
    </row>
    <row r="365" spans="3:4" x14ac:dyDescent="0.3">
      <c r="C365" s="19"/>
      <c r="D365" s="19"/>
    </row>
    <row r="366" spans="3:4" x14ac:dyDescent="0.3">
      <c r="C366" s="19"/>
      <c r="D366" s="19"/>
    </row>
    <row r="367" spans="3:4" x14ac:dyDescent="0.3">
      <c r="C367" s="19"/>
      <c r="D367" s="19"/>
    </row>
    <row r="368" spans="3:4" x14ac:dyDescent="0.3">
      <c r="C368" s="19"/>
      <c r="D368" s="19"/>
    </row>
    <row r="369" spans="3:4" x14ac:dyDescent="0.3">
      <c r="C369" s="19"/>
      <c r="D369" s="19"/>
    </row>
    <row r="370" spans="3:4" x14ac:dyDescent="0.3">
      <c r="C370" s="19"/>
      <c r="D370" s="19"/>
    </row>
    <row r="371" spans="3:4" x14ac:dyDescent="0.3">
      <c r="C371" s="19"/>
      <c r="D371" s="19"/>
    </row>
    <row r="372" spans="3:4" x14ac:dyDescent="0.3">
      <c r="C372" s="19"/>
      <c r="D372" s="19"/>
    </row>
    <row r="373" spans="3:4" x14ac:dyDescent="0.3">
      <c r="C373" s="19"/>
      <c r="D373" s="19"/>
    </row>
    <row r="374" spans="3:4" x14ac:dyDescent="0.3">
      <c r="C374" s="19"/>
      <c r="D374" s="19"/>
    </row>
    <row r="375" spans="3:4" x14ac:dyDescent="0.3">
      <c r="C375" s="19"/>
      <c r="D375" s="19"/>
    </row>
    <row r="376" spans="3:4" x14ac:dyDescent="0.3">
      <c r="C376" s="19"/>
      <c r="D376" s="19"/>
    </row>
    <row r="377" spans="3:4" x14ac:dyDescent="0.3">
      <c r="C377" s="19"/>
      <c r="D377" s="19"/>
    </row>
    <row r="378" spans="3:4" x14ac:dyDescent="0.3">
      <c r="C378" s="19"/>
      <c r="D378" s="19"/>
    </row>
    <row r="379" spans="3:4" x14ac:dyDescent="0.3">
      <c r="C379" s="19"/>
      <c r="D379" s="19"/>
    </row>
    <row r="380" spans="3:4" x14ac:dyDescent="0.3">
      <c r="C380" s="19"/>
      <c r="D380" s="19"/>
    </row>
    <row r="381" spans="3:4" x14ac:dyDescent="0.3">
      <c r="C381" s="19"/>
      <c r="D381" s="19"/>
    </row>
    <row r="382" spans="3:4" x14ac:dyDescent="0.3">
      <c r="C382" s="19"/>
      <c r="D382" s="19"/>
    </row>
    <row r="383" spans="3:4" x14ac:dyDescent="0.3">
      <c r="C383" s="19"/>
      <c r="D383" s="19"/>
    </row>
    <row r="384" spans="3:4" x14ac:dyDescent="0.3">
      <c r="C384" s="19"/>
      <c r="D384" s="19"/>
    </row>
    <row r="385" spans="3:4" x14ac:dyDescent="0.3">
      <c r="C385" s="19"/>
      <c r="D385" s="19"/>
    </row>
    <row r="386" spans="3:4" x14ac:dyDescent="0.3">
      <c r="C386" s="19"/>
      <c r="D386" s="19"/>
    </row>
    <row r="387" spans="3:4" x14ac:dyDescent="0.3">
      <c r="C387" s="19"/>
      <c r="D387" s="19"/>
    </row>
    <row r="388" spans="3:4" x14ac:dyDescent="0.3">
      <c r="C388" s="19"/>
      <c r="D388" s="19"/>
    </row>
    <row r="389" spans="3:4" x14ac:dyDescent="0.3">
      <c r="C389" s="19"/>
      <c r="D389" s="19"/>
    </row>
    <row r="390" spans="3:4" x14ac:dyDescent="0.3">
      <c r="C390" s="19"/>
      <c r="D390" s="19"/>
    </row>
    <row r="391" spans="3:4" x14ac:dyDescent="0.3">
      <c r="C391" s="19"/>
      <c r="D391" s="19"/>
    </row>
    <row r="392" spans="3:4" x14ac:dyDescent="0.3">
      <c r="C392" s="19"/>
      <c r="D392" s="19"/>
    </row>
    <row r="393" spans="3:4" x14ac:dyDescent="0.3">
      <c r="C393" s="19"/>
      <c r="D393" s="19"/>
    </row>
    <row r="394" spans="3:4" x14ac:dyDescent="0.3">
      <c r="C394" s="19"/>
      <c r="D394" s="19"/>
    </row>
    <row r="395" spans="3:4" x14ac:dyDescent="0.3">
      <c r="C395" s="19"/>
      <c r="D395" s="19"/>
    </row>
    <row r="396" spans="3:4" x14ac:dyDescent="0.3">
      <c r="C396" s="19"/>
      <c r="D396" s="19"/>
    </row>
    <row r="397" spans="3:4" x14ac:dyDescent="0.3">
      <c r="C397" s="19"/>
      <c r="D397" s="19"/>
    </row>
    <row r="398" spans="3:4" x14ac:dyDescent="0.3">
      <c r="C398" s="19"/>
      <c r="D398" s="19"/>
    </row>
    <row r="399" spans="3:4" x14ac:dyDescent="0.3">
      <c r="C399" s="19"/>
      <c r="D399" s="19"/>
    </row>
    <row r="400" spans="3:4" x14ac:dyDescent="0.3">
      <c r="C400" s="19"/>
      <c r="D400" s="19"/>
    </row>
    <row r="401" spans="3:4" x14ac:dyDescent="0.3">
      <c r="C401" s="19"/>
      <c r="D401" s="19"/>
    </row>
    <row r="402" spans="3:4" x14ac:dyDescent="0.3">
      <c r="C402" s="19"/>
      <c r="D402" s="19"/>
    </row>
    <row r="403" spans="3:4" x14ac:dyDescent="0.3">
      <c r="C403" s="19"/>
      <c r="D403" s="19"/>
    </row>
    <row r="404" spans="3:4" x14ac:dyDescent="0.3">
      <c r="C404" s="19"/>
      <c r="D404" s="19"/>
    </row>
    <row r="405" spans="3:4" x14ac:dyDescent="0.3">
      <c r="C405" s="19"/>
      <c r="D405" s="19"/>
    </row>
    <row r="406" spans="3:4" x14ac:dyDescent="0.3">
      <c r="C406" s="19"/>
      <c r="D406" s="19"/>
    </row>
    <row r="407" spans="3:4" x14ac:dyDescent="0.3">
      <c r="C407" s="19"/>
      <c r="D407" s="19"/>
    </row>
    <row r="408" spans="3:4" x14ac:dyDescent="0.3">
      <c r="C408" s="19"/>
      <c r="D408" s="19"/>
    </row>
    <row r="409" spans="3:4" x14ac:dyDescent="0.3">
      <c r="C409" s="19"/>
      <c r="D409" s="19"/>
    </row>
    <row r="410" spans="3:4" x14ac:dyDescent="0.3">
      <c r="C410" s="19"/>
      <c r="D410" s="19"/>
    </row>
    <row r="411" spans="3:4" x14ac:dyDescent="0.3">
      <c r="C411" s="19"/>
      <c r="D411" s="19"/>
    </row>
    <row r="412" spans="3:4" x14ac:dyDescent="0.3">
      <c r="C412" s="19"/>
      <c r="D412" s="19"/>
    </row>
    <row r="413" spans="3:4" x14ac:dyDescent="0.3">
      <c r="C413" s="19"/>
      <c r="D413" s="19"/>
    </row>
    <row r="414" spans="3:4" x14ac:dyDescent="0.3">
      <c r="C414" s="19"/>
      <c r="D414" s="19"/>
    </row>
    <row r="415" spans="3:4" x14ac:dyDescent="0.3">
      <c r="C415" s="19"/>
      <c r="D415" s="19"/>
    </row>
    <row r="416" spans="3:4" x14ac:dyDescent="0.3">
      <c r="C416" s="19"/>
      <c r="D416" s="19"/>
    </row>
    <row r="417" spans="3:4" x14ac:dyDescent="0.3">
      <c r="C417" s="19"/>
      <c r="D417" s="19"/>
    </row>
    <row r="418" spans="3:4" x14ac:dyDescent="0.3">
      <c r="C418" s="19"/>
      <c r="D418" s="19"/>
    </row>
    <row r="419" spans="3:4" x14ac:dyDescent="0.3">
      <c r="C419" s="19"/>
      <c r="D419" s="19"/>
    </row>
    <row r="420" spans="3:4" x14ac:dyDescent="0.3">
      <c r="C420" s="19"/>
      <c r="D420" s="19"/>
    </row>
    <row r="421" spans="3:4" x14ac:dyDescent="0.3">
      <c r="C421" s="19"/>
      <c r="D421" s="19"/>
    </row>
    <row r="422" spans="3:4" x14ac:dyDescent="0.3">
      <c r="C422" s="19"/>
      <c r="D422" s="19"/>
    </row>
    <row r="423" spans="3:4" x14ac:dyDescent="0.3">
      <c r="C423" s="19"/>
      <c r="D423" s="19"/>
    </row>
    <row r="424" spans="3:4" x14ac:dyDescent="0.3">
      <c r="C424" s="19"/>
      <c r="D424" s="19"/>
    </row>
    <row r="425" spans="3:4" x14ac:dyDescent="0.3">
      <c r="C425" s="19"/>
      <c r="D425" s="19"/>
    </row>
    <row r="426" spans="3:4" x14ac:dyDescent="0.3">
      <c r="C426" s="19"/>
      <c r="D426" s="19"/>
    </row>
    <row r="427" spans="3:4" x14ac:dyDescent="0.3">
      <c r="C427" s="19"/>
      <c r="D427" s="19"/>
    </row>
    <row r="428" spans="3:4" x14ac:dyDescent="0.3">
      <c r="C428" s="19"/>
      <c r="D428" s="19"/>
    </row>
    <row r="429" spans="3:4" x14ac:dyDescent="0.3">
      <c r="C429" s="19"/>
      <c r="D429" s="19"/>
    </row>
    <row r="430" spans="3:4" x14ac:dyDescent="0.3">
      <c r="C430" s="19"/>
      <c r="D430" s="19"/>
    </row>
    <row r="431" spans="3:4" x14ac:dyDescent="0.3">
      <c r="C431" s="19"/>
      <c r="D431" s="19"/>
    </row>
    <row r="432" spans="3:4" x14ac:dyDescent="0.3">
      <c r="C432" s="19"/>
      <c r="D432" s="19"/>
    </row>
    <row r="433" spans="3:4" x14ac:dyDescent="0.3">
      <c r="C433" s="19"/>
      <c r="D433" s="19"/>
    </row>
    <row r="434" spans="3:4" x14ac:dyDescent="0.3">
      <c r="C434" s="19"/>
      <c r="D434" s="19"/>
    </row>
    <row r="435" spans="3:4" x14ac:dyDescent="0.3">
      <c r="C435" s="19"/>
      <c r="D435" s="19"/>
    </row>
    <row r="436" spans="3:4" x14ac:dyDescent="0.3">
      <c r="C436" s="19"/>
      <c r="D436" s="19"/>
    </row>
    <row r="437" spans="3:4" x14ac:dyDescent="0.3">
      <c r="C437" s="19"/>
      <c r="D437" s="19"/>
    </row>
    <row r="438" spans="3:4" x14ac:dyDescent="0.3">
      <c r="C438" s="19"/>
      <c r="D438" s="19"/>
    </row>
    <row r="439" spans="3:4" x14ac:dyDescent="0.3">
      <c r="C439" s="19"/>
      <c r="D439" s="19"/>
    </row>
    <row r="440" spans="3:4" x14ac:dyDescent="0.3">
      <c r="C440" s="19"/>
      <c r="D440" s="19"/>
    </row>
    <row r="441" spans="3:4" x14ac:dyDescent="0.3">
      <c r="C441" s="19"/>
      <c r="D441" s="19"/>
    </row>
    <row r="442" spans="3:4" x14ac:dyDescent="0.3">
      <c r="C442" s="19"/>
      <c r="D442" s="19"/>
    </row>
    <row r="443" spans="3:4" x14ac:dyDescent="0.3">
      <c r="C443" s="19"/>
      <c r="D443" s="19"/>
    </row>
    <row r="444" spans="3:4" x14ac:dyDescent="0.3">
      <c r="C444" s="19"/>
      <c r="D444" s="19"/>
    </row>
    <row r="445" spans="3:4" x14ac:dyDescent="0.3">
      <c r="C445" s="19"/>
      <c r="D445" s="19"/>
    </row>
    <row r="446" spans="3:4" x14ac:dyDescent="0.3">
      <c r="C446" s="19"/>
      <c r="D446" s="19"/>
    </row>
    <row r="447" spans="3:4" x14ac:dyDescent="0.3">
      <c r="C447" s="19"/>
      <c r="D447" s="19"/>
    </row>
    <row r="448" spans="3:4" x14ac:dyDescent="0.3">
      <c r="C448" s="19"/>
      <c r="D448" s="19"/>
    </row>
    <row r="449" spans="3:4" x14ac:dyDescent="0.3">
      <c r="C449" s="19"/>
      <c r="D449" s="19"/>
    </row>
    <row r="450" spans="3:4" x14ac:dyDescent="0.3">
      <c r="C450" s="19"/>
      <c r="D450" s="19"/>
    </row>
    <row r="451" spans="3:4" x14ac:dyDescent="0.3">
      <c r="C451" s="19"/>
      <c r="D451" s="19"/>
    </row>
    <row r="452" spans="3:4" x14ac:dyDescent="0.3">
      <c r="C452" s="19"/>
      <c r="D452" s="19"/>
    </row>
    <row r="453" spans="3:4" x14ac:dyDescent="0.3">
      <c r="C453" s="19"/>
      <c r="D453" s="19"/>
    </row>
    <row r="454" spans="3:4" x14ac:dyDescent="0.3">
      <c r="C454" s="19"/>
      <c r="D454" s="19"/>
    </row>
    <row r="455" spans="3:4" x14ac:dyDescent="0.3">
      <c r="C455" s="19"/>
      <c r="D455" s="19"/>
    </row>
    <row r="456" spans="3:4" x14ac:dyDescent="0.3">
      <c r="C456" s="19"/>
      <c r="D456" s="19"/>
    </row>
    <row r="457" spans="3:4" x14ac:dyDescent="0.3">
      <c r="C457" s="19"/>
      <c r="D457" s="19"/>
    </row>
    <row r="458" spans="3:4" x14ac:dyDescent="0.3">
      <c r="C458" s="19"/>
      <c r="D458" s="19"/>
    </row>
    <row r="459" spans="3:4" x14ac:dyDescent="0.3">
      <c r="C459" s="19"/>
      <c r="D459" s="19"/>
    </row>
    <row r="460" spans="3:4" x14ac:dyDescent="0.3">
      <c r="C460" s="19"/>
      <c r="D460" s="19"/>
    </row>
    <row r="461" spans="3:4" x14ac:dyDescent="0.3">
      <c r="C461" s="19"/>
      <c r="D461" s="19"/>
    </row>
    <row r="462" spans="3:4" x14ac:dyDescent="0.3">
      <c r="C462" s="19"/>
      <c r="D462" s="19"/>
    </row>
    <row r="463" spans="3:4" x14ac:dyDescent="0.3">
      <c r="C463" s="19"/>
      <c r="D463" s="19"/>
    </row>
    <row r="464" spans="3:4" x14ac:dyDescent="0.3">
      <c r="C464" s="19"/>
      <c r="D464" s="19"/>
    </row>
    <row r="465" spans="3:4" x14ac:dyDescent="0.3">
      <c r="C465" s="19"/>
      <c r="D465" s="19"/>
    </row>
    <row r="466" spans="3:4" x14ac:dyDescent="0.3">
      <c r="C466" s="19"/>
      <c r="D466" s="19"/>
    </row>
    <row r="467" spans="3:4" x14ac:dyDescent="0.3">
      <c r="C467" s="19"/>
      <c r="D467" s="19"/>
    </row>
    <row r="468" spans="3:4" x14ac:dyDescent="0.3">
      <c r="C468" s="19"/>
      <c r="D468" s="19"/>
    </row>
    <row r="469" spans="3:4" x14ac:dyDescent="0.3">
      <c r="C469" s="19"/>
      <c r="D469" s="19"/>
    </row>
    <row r="470" spans="3:4" x14ac:dyDescent="0.3">
      <c r="C470" s="19"/>
      <c r="D470" s="19"/>
    </row>
    <row r="471" spans="3:4" x14ac:dyDescent="0.3">
      <c r="C471" s="19"/>
      <c r="D471" s="19"/>
    </row>
    <row r="472" spans="3:4" x14ac:dyDescent="0.3">
      <c r="C472" s="19"/>
      <c r="D472" s="19"/>
    </row>
    <row r="473" spans="3:4" x14ac:dyDescent="0.3">
      <c r="C473" s="19"/>
      <c r="D473" s="19"/>
    </row>
    <row r="474" spans="3:4" x14ac:dyDescent="0.3">
      <c r="C474" s="19"/>
      <c r="D474" s="19"/>
    </row>
    <row r="475" spans="3:4" x14ac:dyDescent="0.3">
      <c r="C475" s="19"/>
      <c r="D475" s="19"/>
    </row>
    <row r="476" spans="3:4" x14ac:dyDescent="0.3">
      <c r="C476" s="19"/>
      <c r="D476" s="19"/>
    </row>
    <row r="477" spans="3:4" x14ac:dyDescent="0.3">
      <c r="C477" s="19"/>
      <c r="D477" s="19"/>
    </row>
    <row r="478" spans="3:4" x14ac:dyDescent="0.3">
      <c r="C478" s="19"/>
      <c r="D478" s="19"/>
    </row>
    <row r="479" spans="3:4" x14ac:dyDescent="0.3">
      <c r="C479" s="19"/>
      <c r="D479" s="19"/>
    </row>
    <row r="480" spans="3:4" x14ac:dyDescent="0.3">
      <c r="C480" s="19"/>
      <c r="D480" s="19"/>
    </row>
    <row r="481" spans="3:4" x14ac:dyDescent="0.3">
      <c r="C481" s="19"/>
      <c r="D481" s="19"/>
    </row>
    <row r="482" spans="3:4" x14ac:dyDescent="0.3">
      <c r="C482" s="19"/>
      <c r="D482" s="19"/>
    </row>
    <row r="483" spans="3:4" x14ac:dyDescent="0.3">
      <c r="C483" s="19"/>
      <c r="D483" s="19"/>
    </row>
    <row r="484" spans="3:4" x14ac:dyDescent="0.3">
      <c r="C484" s="19"/>
      <c r="D484" s="19"/>
    </row>
    <row r="485" spans="3:4" x14ac:dyDescent="0.3">
      <c r="C485" s="19"/>
      <c r="D485" s="19"/>
    </row>
    <row r="486" spans="3:4" x14ac:dyDescent="0.3">
      <c r="C486" s="19"/>
      <c r="D486" s="19"/>
    </row>
    <row r="487" spans="3:4" x14ac:dyDescent="0.3">
      <c r="C487" s="19"/>
      <c r="D487" s="19"/>
    </row>
    <row r="488" spans="3:4" x14ac:dyDescent="0.3">
      <c r="C488" s="19"/>
      <c r="D488" s="19"/>
    </row>
    <row r="489" spans="3:4" x14ac:dyDescent="0.3">
      <c r="C489" s="19"/>
      <c r="D489" s="19"/>
    </row>
    <row r="490" spans="3:4" x14ac:dyDescent="0.3">
      <c r="C490" s="19"/>
      <c r="D490" s="19"/>
    </row>
    <row r="491" spans="3:4" x14ac:dyDescent="0.3">
      <c r="C491" s="19"/>
      <c r="D491" s="19"/>
    </row>
    <row r="492" spans="3:4" x14ac:dyDescent="0.3">
      <c r="C492" s="19"/>
      <c r="D492" s="19"/>
    </row>
    <row r="493" spans="3:4" x14ac:dyDescent="0.3">
      <c r="C493" s="19"/>
      <c r="D493" s="19"/>
    </row>
    <row r="494" spans="3:4" x14ac:dyDescent="0.3">
      <c r="C494" s="19"/>
      <c r="D494" s="19"/>
    </row>
    <row r="495" spans="3:4" x14ac:dyDescent="0.3">
      <c r="C495" s="19"/>
      <c r="D495" s="19"/>
    </row>
    <row r="496" spans="3:4" x14ac:dyDescent="0.3">
      <c r="C496" s="19"/>
      <c r="D496" s="19"/>
    </row>
    <row r="497" spans="3:4" x14ac:dyDescent="0.3">
      <c r="C497" s="19"/>
      <c r="D497" s="19"/>
    </row>
    <row r="498" spans="3:4" x14ac:dyDescent="0.3">
      <c r="C498" s="19"/>
      <c r="D498" s="19"/>
    </row>
    <row r="499" spans="3:4" x14ac:dyDescent="0.3">
      <c r="C499" s="19"/>
      <c r="D499" s="19"/>
    </row>
    <row r="500" spans="3:4" x14ac:dyDescent="0.3">
      <c r="C500" s="19"/>
      <c r="D500" s="19"/>
    </row>
    <row r="501" spans="3:4" x14ac:dyDescent="0.3">
      <c r="C501" s="19"/>
      <c r="D501" s="19"/>
    </row>
    <row r="502" spans="3:4" x14ac:dyDescent="0.3">
      <c r="C502" s="19"/>
      <c r="D502" s="19"/>
    </row>
    <row r="503" spans="3:4" x14ac:dyDescent="0.3">
      <c r="C503" s="19"/>
      <c r="D503" s="19"/>
    </row>
    <row r="504" spans="3:4" x14ac:dyDescent="0.3">
      <c r="C504" s="19"/>
      <c r="D504" s="19"/>
    </row>
    <row r="505" spans="3:4" x14ac:dyDescent="0.3">
      <c r="C505" s="19"/>
      <c r="D505" s="19"/>
    </row>
    <row r="506" spans="3:4" x14ac:dyDescent="0.3">
      <c r="C506" s="19"/>
      <c r="D506" s="19"/>
    </row>
    <row r="507" spans="3:4" x14ac:dyDescent="0.3">
      <c r="C507" s="19"/>
      <c r="D507" s="19"/>
    </row>
    <row r="508" spans="3:4" x14ac:dyDescent="0.3">
      <c r="C508" s="19"/>
      <c r="D508" s="19"/>
    </row>
    <row r="509" spans="3:4" x14ac:dyDescent="0.3">
      <c r="C509" s="19"/>
      <c r="D509" s="19"/>
    </row>
    <row r="510" spans="3:4" x14ac:dyDescent="0.3">
      <c r="C510" s="19"/>
      <c r="D510" s="19"/>
    </row>
    <row r="511" spans="3:4" x14ac:dyDescent="0.3">
      <c r="C511" s="19"/>
      <c r="D511" s="19"/>
    </row>
    <row r="512" spans="3:4" x14ac:dyDescent="0.3">
      <c r="C512" s="19"/>
      <c r="D512" s="19"/>
    </row>
    <row r="513" spans="3:4" x14ac:dyDescent="0.3">
      <c r="C513" s="19"/>
      <c r="D513" s="19"/>
    </row>
    <row r="514" spans="3:4" x14ac:dyDescent="0.3">
      <c r="C514" s="19"/>
      <c r="D514" s="19"/>
    </row>
    <row r="515" spans="3:4" x14ac:dyDescent="0.3">
      <c r="C515" s="19"/>
      <c r="D515" s="19"/>
    </row>
    <row r="516" spans="3:4" x14ac:dyDescent="0.3">
      <c r="C516" s="19"/>
      <c r="D516" s="19"/>
    </row>
    <row r="517" spans="3:4" x14ac:dyDescent="0.3">
      <c r="C517" s="19"/>
      <c r="D517" s="19"/>
    </row>
    <row r="518" spans="3:4" x14ac:dyDescent="0.3">
      <c r="C518" s="19"/>
      <c r="D518" s="19"/>
    </row>
    <row r="519" spans="3:4" x14ac:dyDescent="0.3">
      <c r="C519" s="19"/>
      <c r="D519" s="19"/>
    </row>
    <row r="520" spans="3:4" x14ac:dyDescent="0.3">
      <c r="C520" s="19"/>
      <c r="D520" s="19"/>
    </row>
    <row r="521" spans="3:4" x14ac:dyDescent="0.3">
      <c r="C521" s="19"/>
      <c r="D521" s="19"/>
    </row>
    <row r="522" spans="3:4" x14ac:dyDescent="0.3">
      <c r="C522" s="19"/>
      <c r="D522" s="19"/>
    </row>
    <row r="523" spans="3:4" x14ac:dyDescent="0.3">
      <c r="C523" s="19"/>
      <c r="D523" s="19"/>
    </row>
    <row r="524" spans="3:4" x14ac:dyDescent="0.3">
      <c r="C524" s="19"/>
      <c r="D524" s="19"/>
    </row>
    <row r="525" spans="3:4" x14ac:dyDescent="0.3">
      <c r="C525" s="19"/>
      <c r="D525" s="19"/>
    </row>
    <row r="526" spans="3:4" x14ac:dyDescent="0.3">
      <c r="C526" s="19"/>
      <c r="D526" s="19"/>
    </row>
    <row r="527" spans="3:4" x14ac:dyDescent="0.3">
      <c r="C527" s="19"/>
      <c r="D527" s="19"/>
    </row>
    <row r="528" spans="3:4" x14ac:dyDescent="0.3">
      <c r="C528" s="19"/>
      <c r="D528" s="19"/>
    </row>
    <row r="529" spans="3:4" x14ac:dyDescent="0.3">
      <c r="C529" s="19"/>
      <c r="D529" s="19"/>
    </row>
    <row r="530" spans="3:4" x14ac:dyDescent="0.3">
      <c r="C530" s="19"/>
      <c r="D530" s="19"/>
    </row>
    <row r="531" spans="3:4" x14ac:dyDescent="0.3">
      <c r="C531" s="19"/>
      <c r="D531" s="19"/>
    </row>
    <row r="532" spans="3:4" x14ac:dyDescent="0.3">
      <c r="C532" s="19"/>
      <c r="D532" s="19"/>
    </row>
    <row r="533" spans="3:4" x14ac:dyDescent="0.3">
      <c r="C533" s="19"/>
      <c r="D533" s="19"/>
    </row>
    <row r="534" spans="3:4" x14ac:dyDescent="0.3">
      <c r="C534" s="19"/>
      <c r="D534" s="19"/>
    </row>
    <row r="535" spans="3:4" x14ac:dyDescent="0.3">
      <c r="C535" s="19"/>
      <c r="D535" s="19"/>
    </row>
    <row r="536" spans="3:4" x14ac:dyDescent="0.3">
      <c r="C536" s="19"/>
      <c r="D536" s="19"/>
    </row>
    <row r="537" spans="3:4" x14ac:dyDescent="0.3">
      <c r="C537" s="19"/>
      <c r="D537" s="19"/>
    </row>
    <row r="538" spans="3:4" x14ac:dyDescent="0.3">
      <c r="C538" s="19"/>
      <c r="D538" s="19"/>
    </row>
    <row r="539" spans="3:4" x14ac:dyDescent="0.3">
      <c r="C539" s="19"/>
      <c r="D539" s="19"/>
    </row>
    <row r="540" spans="3:4" x14ac:dyDescent="0.3">
      <c r="C540" s="19"/>
      <c r="D540" s="19"/>
    </row>
    <row r="541" spans="3:4" x14ac:dyDescent="0.3">
      <c r="C541" s="19"/>
      <c r="D541" s="19"/>
    </row>
    <row r="542" spans="3:4" x14ac:dyDescent="0.3">
      <c r="C542" s="19"/>
      <c r="D542" s="19"/>
    </row>
    <row r="543" spans="3:4" x14ac:dyDescent="0.3">
      <c r="C543" s="19"/>
      <c r="D543" s="19"/>
    </row>
    <row r="544" spans="3:4" x14ac:dyDescent="0.3">
      <c r="C544" s="19"/>
      <c r="D544" s="19"/>
    </row>
    <row r="545" spans="3:4" x14ac:dyDescent="0.3">
      <c r="C545" s="19"/>
      <c r="D545" s="19"/>
    </row>
    <row r="546" spans="3:4" x14ac:dyDescent="0.3">
      <c r="C546" s="19"/>
      <c r="D546" s="19"/>
    </row>
    <row r="547" spans="3:4" x14ac:dyDescent="0.3">
      <c r="C547" s="19"/>
      <c r="D547" s="19"/>
    </row>
    <row r="548" spans="3:4" x14ac:dyDescent="0.3">
      <c r="C548" s="19"/>
      <c r="D548" s="19"/>
    </row>
    <row r="549" spans="3:4" x14ac:dyDescent="0.3">
      <c r="C549" s="19"/>
      <c r="D549" s="19"/>
    </row>
    <row r="550" spans="3:4" x14ac:dyDescent="0.3">
      <c r="C550" s="19"/>
      <c r="D550" s="19"/>
    </row>
    <row r="551" spans="3:4" x14ac:dyDescent="0.3">
      <c r="C551" s="19"/>
      <c r="D551" s="19"/>
    </row>
    <row r="552" spans="3:4" x14ac:dyDescent="0.3">
      <c r="C552" s="19"/>
      <c r="D552" s="19"/>
    </row>
    <row r="553" spans="3:4" x14ac:dyDescent="0.3">
      <c r="C553" s="19"/>
      <c r="D553" s="19"/>
    </row>
    <row r="554" spans="3:4" x14ac:dyDescent="0.3">
      <c r="C554" s="19"/>
      <c r="D554" s="19"/>
    </row>
    <row r="555" spans="3:4" x14ac:dyDescent="0.3">
      <c r="C555" s="19"/>
      <c r="D555" s="19"/>
    </row>
    <row r="556" spans="3:4" x14ac:dyDescent="0.3">
      <c r="C556" s="19"/>
      <c r="D556" s="19"/>
    </row>
    <row r="557" spans="3:4" x14ac:dyDescent="0.3">
      <c r="C557" s="19"/>
      <c r="D557" s="19"/>
    </row>
    <row r="558" spans="3:4" x14ac:dyDescent="0.3">
      <c r="C558" s="19"/>
      <c r="D558" s="19"/>
    </row>
    <row r="559" spans="3:4" x14ac:dyDescent="0.3">
      <c r="C559" s="19"/>
      <c r="D559" s="19"/>
    </row>
    <row r="560" spans="3:4" x14ac:dyDescent="0.3">
      <c r="C560" s="19"/>
      <c r="D560" s="19"/>
    </row>
    <row r="561" spans="3:4" x14ac:dyDescent="0.3">
      <c r="C561" s="19"/>
      <c r="D561" s="19"/>
    </row>
    <row r="562" spans="3:4" x14ac:dyDescent="0.3">
      <c r="C562" s="19"/>
      <c r="D562" s="19"/>
    </row>
    <row r="563" spans="3:4" x14ac:dyDescent="0.3">
      <c r="C563" s="19"/>
      <c r="D563" s="19"/>
    </row>
    <row r="564" spans="3:4" x14ac:dyDescent="0.3">
      <c r="C564" s="19"/>
      <c r="D564" s="19"/>
    </row>
    <row r="565" spans="3:4" x14ac:dyDescent="0.3">
      <c r="C565" s="19"/>
      <c r="D565" s="19"/>
    </row>
    <row r="566" spans="3:4" x14ac:dyDescent="0.3">
      <c r="C566" s="19"/>
      <c r="D566" s="19"/>
    </row>
    <row r="567" spans="3:4" x14ac:dyDescent="0.3">
      <c r="C567" s="19"/>
      <c r="D567" s="19"/>
    </row>
    <row r="568" spans="3:4" x14ac:dyDescent="0.3">
      <c r="C568" s="19"/>
      <c r="D568" s="19"/>
    </row>
    <row r="569" spans="3:4" x14ac:dyDescent="0.3">
      <c r="C569" s="19"/>
      <c r="D569" s="19"/>
    </row>
    <row r="570" spans="3:4" x14ac:dyDescent="0.3">
      <c r="C570" s="19"/>
      <c r="D570" s="19"/>
    </row>
    <row r="571" spans="3:4" x14ac:dyDescent="0.3">
      <c r="C571" s="19"/>
      <c r="D571" s="19"/>
    </row>
    <row r="572" spans="3:4" x14ac:dyDescent="0.3">
      <c r="C572" s="19"/>
      <c r="D572" s="19"/>
    </row>
    <row r="573" spans="3:4" x14ac:dyDescent="0.3">
      <c r="C573" s="19"/>
      <c r="D573" s="19"/>
    </row>
    <row r="574" spans="3:4" x14ac:dyDescent="0.3">
      <c r="C574" s="19"/>
      <c r="D574" s="19"/>
    </row>
    <row r="575" spans="3:4" x14ac:dyDescent="0.3">
      <c r="C575" s="19"/>
      <c r="D575" s="19"/>
    </row>
    <row r="576" spans="3:4" x14ac:dyDescent="0.3">
      <c r="C576" s="19"/>
      <c r="D576" s="19"/>
    </row>
    <row r="577" spans="3:4" x14ac:dyDescent="0.3">
      <c r="C577" s="19"/>
      <c r="D577" s="19"/>
    </row>
    <row r="578" spans="3:4" x14ac:dyDescent="0.3">
      <c r="C578" s="19"/>
      <c r="D578" s="19"/>
    </row>
    <row r="579" spans="3:4" x14ac:dyDescent="0.3">
      <c r="C579" s="19"/>
      <c r="D579" s="19"/>
    </row>
    <row r="580" spans="3:4" x14ac:dyDescent="0.3">
      <c r="C580" s="19"/>
      <c r="D580" s="19"/>
    </row>
    <row r="581" spans="3:4" x14ac:dyDescent="0.3">
      <c r="C581" s="19"/>
      <c r="D581" s="19"/>
    </row>
    <row r="582" spans="3:4" x14ac:dyDescent="0.3">
      <c r="C582" s="19"/>
      <c r="D582" s="19"/>
    </row>
    <row r="583" spans="3:4" x14ac:dyDescent="0.3">
      <c r="C583" s="19"/>
      <c r="D583" s="19"/>
    </row>
    <row r="584" spans="3:4" x14ac:dyDescent="0.3">
      <c r="C584" s="19"/>
      <c r="D584" s="19"/>
    </row>
    <row r="585" spans="3:4" x14ac:dyDescent="0.3">
      <c r="C585" s="19"/>
      <c r="D585" s="19"/>
    </row>
    <row r="586" spans="3:4" x14ac:dyDescent="0.3">
      <c r="C586" s="19"/>
      <c r="D586" s="19"/>
    </row>
    <row r="587" spans="3:4" x14ac:dyDescent="0.3">
      <c r="C587" s="19"/>
      <c r="D587" s="19"/>
    </row>
    <row r="588" spans="3:4" x14ac:dyDescent="0.3">
      <c r="C588" s="19"/>
      <c r="D588" s="19"/>
    </row>
    <row r="589" spans="3:4" x14ac:dyDescent="0.3">
      <c r="C589" s="19"/>
      <c r="D589" s="19"/>
    </row>
    <row r="590" spans="3:4" x14ac:dyDescent="0.3">
      <c r="C590" s="19"/>
      <c r="D590" s="19"/>
    </row>
    <row r="591" spans="3:4" x14ac:dyDescent="0.3">
      <c r="C591" s="19"/>
      <c r="D591" s="19"/>
    </row>
    <row r="592" spans="3:4" x14ac:dyDescent="0.3">
      <c r="C592" s="19"/>
      <c r="D592" s="19"/>
    </row>
    <row r="593" spans="3:4" x14ac:dyDescent="0.3">
      <c r="C593" s="19"/>
      <c r="D593" s="19"/>
    </row>
    <row r="594" spans="3:4" x14ac:dyDescent="0.3">
      <c r="C594" s="19"/>
      <c r="D594" s="19"/>
    </row>
    <row r="595" spans="3:4" x14ac:dyDescent="0.3">
      <c r="C595" s="19"/>
      <c r="D595" s="19"/>
    </row>
    <row r="596" spans="3:4" x14ac:dyDescent="0.3">
      <c r="C596" s="19"/>
      <c r="D596" s="19"/>
    </row>
    <row r="597" spans="3:4" x14ac:dyDescent="0.3">
      <c r="C597" s="19"/>
      <c r="D597" s="19"/>
    </row>
    <row r="598" spans="3:4" x14ac:dyDescent="0.3">
      <c r="C598" s="19"/>
      <c r="D598" s="19"/>
    </row>
    <row r="599" spans="3:4" x14ac:dyDescent="0.3">
      <c r="C599" s="19"/>
      <c r="D599" s="19"/>
    </row>
    <row r="600" spans="3:4" x14ac:dyDescent="0.3">
      <c r="C600" s="19"/>
      <c r="D600" s="19"/>
    </row>
    <row r="601" spans="3:4" x14ac:dyDescent="0.3">
      <c r="C601" s="19"/>
      <c r="D601" s="19"/>
    </row>
    <row r="602" spans="3:4" x14ac:dyDescent="0.3">
      <c r="C602" s="19"/>
      <c r="D602" s="19"/>
    </row>
    <row r="603" spans="3:4" x14ac:dyDescent="0.3">
      <c r="C603" s="19"/>
      <c r="D603" s="19"/>
    </row>
    <row r="604" spans="3:4" x14ac:dyDescent="0.3">
      <c r="C604" s="19"/>
      <c r="D604" s="19"/>
    </row>
    <row r="605" spans="3:4" x14ac:dyDescent="0.3">
      <c r="C605" s="19"/>
      <c r="D605" s="19"/>
    </row>
    <row r="606" spans="3:4" x14ac:dyDescent="0.3">
      <c r="C606" s="19"/>
      <c r="D606" s="19"/>
    </row>
    <row r="607" spans="3:4" x14ac:dyDescent="0.3">
      <c r="C607" s="19"/>
      <c r="D607" s="19"/>
    </row>
    <row r="608" spans="3:4" x14ac:dyDescent="0.3">
      <c r="C608" s="19"/>
      <c r="D608" s="19"/>
    </row>
    <row r="609" spans="3:4" x14ac:dyDescent="0.3">
      <c r="C609" s="19"/>
      <c r="D609" s="19"/>
    </row>
    <row r="610" spans="3:4" x14ac:dyDescent="0.3">
      <c r="C610" s="19"/>
      <c r="D610" s="19"/>
    </row>
    <row r="611" spans="3:4" x14ac:dyDescent="0.3">
      <c r="C611" s="19"/>
      <c r="D611" s="19"/>
    </row>
    <row r="612" spans="3:4" x14ac:dyDescent="0.3">
      <c r="C612" s="19"/>
      <c r="D612" s="19"/>
    </row>
    <row r="613" spans="3:4" x14ac:dyDescent="0.3">
      <c r="C613" s="19"/>
      <c r="D613" s="19"/>
    </row>
    <row r="614" spans="3:4" x14ac:dyDescent="0.3">
      <c r="C614" s="19"/>
      <c r="D614" s="19"/>
    </row>
    <row r="615" spans="3:4" x14ac:dyDescent="0.3">
      <c r="C615" s="19"/>
      <c r="D615" s="19"/>
    </row>
    <row r="616" spans="3:4" x14ac:dyDescent="0.3">
      <c r="C616" s="19"/>
      <c r="D616" s="19"/>
    </row>
    <row r="617" spans="3:4" x14ac:dyDescent="0.3">
      <c r="C617" s="19"/>
      <c r="D617" s="19"/>
    </row>
    <row r="618" spans="3:4" x14ac:dyDescent="0.3">
      <c r="C618" s="19"/>
      <c r="D618" s="19"/>
    </row>
    <row r="619" spans="3:4" x14ac:dyDescent="0.3">
      <c r="C619" s="19"/>
      <c r="D619" s="19"/>
    </row>
    <row r="620" spans="3:4" x14ac:dyDescent="0.3">
      <c r="C620" s="19"/>
      <c r="D620" s="19"/>
    </row>
    <row r="621" spans="3:4" x14ac:dyDescent="0.3">
      <c r="C621" s="19"/>
      <c r="D621" s="19"/>
    </row>
    <row r="622" spans="3:4" x14ac:dyDescent="0.3">
      <c r="C622" s="19"/>
      <c r="D622" s="19"/>
    </row>
    <row r="623" spans="3:4" x14ac:dyDescent="0.3">
      <c r="C623" s="19"/>
      <c r="D623" s="19"/>
    </row>
    <row r="624" spans="3:4" x14ac:dyDescent="0.3">
      <c r="C624" s="19"/>
      <c r="D624" s="19"/>
    </row>
    <row r="625" spans="3:4" x14ac:dyDescent="0.3">
      <c r="C625" s="19"/>
      <c r="D625" s="19"/>
    </row>
    <row r="626" spans="3:4" x14ac:dyDescent="0.3">
      <c r="C626" s="19"/>
      <c r="D626" s="19"/>
    </row>
    <row r="627" spans="3:4" x14ac:dyDescent="0.3">
      <c r="C627" s="19"/>
      <c r="D627" s="19"/>
    </row>
    <row r="628" spans="3:4" x14ac:dyDescent="0.3">
      <c r="C628" s="19"/>
      <c r="D628" s="19"/>
    </row>
    <row r="629" spans="3:4" x14ac:dyDescent="0.3">
      <c r="C629" s="19"/>
      <c r="D629" s="19"/>
    </row>
    <row r="630" spans="3:4" x14ac:dyDescent="0.3">
      <c r="C630" s="19"/>
      <c r="D630" s="19"/>
    </row>
    <row r="631" spans="3:4" x14ac:dyDescent="0.3">
      <c r="C631" s="19"/>
      <c r="D631" s="19"/>
    </row>
    <row r="632" spans="3:4" x14ac:dyDescent="0.3">
      <c r="C632" s="19"/>
      <c r="D632" s="19"/>
    </row>
    <row r="633" spans="3:4" x14ac:dyDescent="0.3">
      <c r="C633" s="19"/>
      <c r="D633" s="19"/>
    </row>
    <row r="634" spans="3:4" x14ac:dyDescent="0.3">
      <c r="C634" s="19"/>
      <c r="D634" s="19"/>
    </row>
    <row r="635" spans="3:4" x14ac:dyDescent="0.3">
      <c r="C635" s="19"/>
      <c r="D635" s="19"/>
    </row>
    <row r="636" spans="3:4" x14ac:dyDescent="0.3">
      <c r="C636" s="19"/>
      <c r="D636" s="19"/>
    </row>
    <row r="637" spans="3:4" x14ac:dyDescent="0.3">
      <c r="C637" s="19"/>
      <c r="D637" s="19"/>
    </row>
    <row r="638" spans="3:4" x14ac:dyDescent="0.3">
      <c r="C638" s="19"/>
      <c r="D638" s="19"/>
    </row>
    <row r="639" spans="3:4" x14ac:dyDescent="0.3">
      <c r="C639" s="19"/>
      <c r="D639" s="19"/>
    </row>
    <row r="640" spans="3:4" x14ac:dyDescent="0.3">
      <c r="C640" s="19"/>
      <c r="D640" s="19"/>
    </row>
    <row r="641" spans="3:4" x14ac:dyDescent="0.3">
      <c r="C641" s="19"/>
      <c r="D641" s="19"/>
    </row>
    <row r="642" spans="3:4" x14ac:dyDescent="0.3">
      <c r="C642" s="19"/>
      <c r="D642" s="19"/>
    </row>
    <row r="643" spans="3:4" x14ac:dyDescent="0.3">
      <c r="C643" s="19"/>
      <c r="D643" s="19"/>
    </row>
    <row r="644" spans="3:4" x14ac:dyDescent="0.3">
      <c r="C644" s="19"/>
      <c r="D644" s="19"/>
    </row>
    <row r="645" spans="3:4" x14ac:dyDescent="0.3">
      <c r="C645" s="19"/>
      <c r="D645" s="19"/>
    </row>
    <row r="646" spans="3:4" x14ac:dyDescent="0.3">
      <c r="C646" s="19"/>
      <c r="D646" s="19"/>
    </row>
    <row r="647" spans="3:4" x14ac:dyDescent="0.3">
      <c r="C647" s="19"/>
      <c r="D647" s="19"/>
    </row>
    <row r="648" spans="3:4" x14ac:dyDescent="0.3">
      <c r="C648" s="19"/>
      <c r="D648" s="19"/>
    </row>
    <row r="649" spans="3:4" x14ac:dyDescent="0.3">
      <c r="C649" s="19"/>
      <c r="D649" s="19"/>
    </row>
    <row r="650" spans="3:4" x14ac:dyDescent="0.3">
      <c r="C650" s="19"/>
      <c r="D650" s="19"/>
    </row>
    <row r="651" spans="3:4" x14ac:dyDescent="0.3">
      <c r="C651" s="19"/>
      <c r="D651" s="19"/>
    </row>
    <row r="652" spans="3:4" x14ac:dyDescent="0.3">
      <c r="C652" s="19"/>
      <c r="D652" s="19"/>
    </row>
    <row r="653" spans="3:4" x14ac:dyDescent="0.3">
      <c r="C653" s="19"/>
      <c r="D653" s="19"/>
    </row>
    <row r="654" spans="3:4" x14ac:dyDescent="0.3">
      <c r="C654" s="19"/>
      <c r="D654" s="19"/>
    </row>
    <row r="655" spans="3:4" x14ac:dyDescent="0.3">
      <c r="C655" s="19"/>
      <c r="D655" s="19"/>
    </row>
    <row r="656" spans="3:4" x14ac:dyDescent="0.3">
      <c r="C656" s="19"/>
      <c r="D656" s="19"/>
    </row>
    <row r="657" spans="3:4" x14ac:dyDescent="0.3">
      <c r="C657" s="19"/>
      <c r="D657" s="19"/>
    </row>
    <row r="658" spans="3:4" x14ac:dyDescent="0.3">
      <c r="C658" s="19"/>
      <c r="D658" s="19"/>
    </row>
    <row r="659" spans="3:4" x14ac:dyDescent="0.3">
      <c r="C659" s="19"/>
      <c r="D659" s="19"/>
    </row>
    <row r="660" spans="3:4" x14ac:dyDescent="0.3">
      <c r="C660" s="19"/>
      <c r="D660" s="19"/>
    </row>
    <row r="661" spans="3:4" x14ac:dyDescent="0.3">
      <c r="C661" s="19"/>
      <c r="D661" s="19"/>
    </row>
    <row r="662" spans="3:4" x14ac:dyDescent="0.3">
      <c r="C662" s="19"/>
      <c r="D662" s="19"/>
    </row>
    <row r="663" spans="3:4" x14ac:dyDescent="0.3">
      <c r="C663" s="19"/>
      <c r="D663" s="19"/>
    </row>
    <row r="664" spans="3:4" x14ac:dyDescent="0.3">
      <c r="C664" s="19"/>
      <c r="D664" s="19"/>
    </row>
    <row r="665" spans="3:4" x14ac:dyDescent="0.3">
      <c r="C665" s="19"/>
      <c r="D665" s="19"/>
    </row>
    <row r="666" spans="3:4" x14ac:dyDescent="0.3">
      <c r="C666" s="19"/>
      <c r="D666" s="19"/>
    </row>
    <row r="667" spans="3:4" x14ac:dyDescent="0.3">
      <c r="C667" s="19"/>
      <c r="D667" s="19"/>
    </row>
    <row r="668" spans="3:4" x14ac:dyDescent="0.3">
      <c r="C668" s="19"/>
      <c r="D668" s="19"/>
    </row>
    <row r="669" spans="3:4" x14ac:dyDescent="0.3">
      <c r="C669" s="19"/>
      <c r="D669" s="19"/>
    </row>
    <row r="670" spans="3:4" x14ac:dyDescent="0.3">
      <c r="C670" s="19"/>
      <c r="D670" s="19"/>
    </row>
    <row r="671" spans="3:4" x14ac:dyDescent="0.3">
      <c r="C671" s="19"/>
      <c r="D671" s="19"/>
    </row>
    <row r="672" spans="3:4" x14ac:dyDescent="0.3">
      <c r="C672" s="19"/>
      <c r="D672" s="19"/>
    </row>
    <row r="673" spans="3:4" x14ac:dyDescent="0.3">
      <c r="C673" s="19"/>
      <c r="D673" s="19"/>
    </row>
    <row r="674" spans="3:4" x14ac:dyDescent="0.3">
      <c r="C674" s="19"/>
      <c r="D674" s="19"/>
    </row>
    <row r="675" spans="3:4" x14ac:dyDescent="0.3">
      <c r="C675" s="19"/>
      <c r="D675" s="19"/>
    </row>
    <row r="676" spans="3:4" x14ac:dyDescent="0.3">
      <c r="C676" s="19"/>
      <c r="D676" s="19"/>
    </row>
    <row r="677" spans="3:4" x14ac:dyDescent="0.3">
      <c r="C677" s="19"/>
      <c r="D677" s="19"/>
    </row>
    <row r="678" spans="3:4" x14ac:dyDescent="0.3">
      <c r="C678" s="19"/>
      <c r="D678" s="19"/>
    </row>
    <row r="679" spans="3:4" x14ac:dyDescent="0.3">
      <c r="C679" s="19"/>
      <c r="D679" s="19"/>
    </row>
    <row r="680" spans="3:4" x14ac:dyDescent="0.3">
      <c r="C680" s="19"/>
      <c r="D680" s="19"/>
    </row>
    <row r="681" spans="3:4" x14ac:dyDescent="0.3">
      <c r="C681" s="19"/>
      <c r="D681" s="19"/>
    </row>
    <row r="682" spans="3:4" x14ac:dyDescent="0.3">
      <c r="C682" s="19"/>
      <c r="D682" s="19"/>
    </row>
    <row r="683" spans="3:4" x14ac:dyDescent="0.3">
      <c r="C683" s="19"/>
      <c r="D683" s="19"/>
    </row>
    <row r="684" spans="3:4" x14ac:dyDescent="0.3">
      <c r="C684" s="19"/>
      <c r="D684" s="19"/>
    </row>
    <row r="685" spans="3:4" x14ac:dyDescent="0.3">
      <c r="C685" s="19"/>
      <c r="D685" s="19"/>
    </row>
    <row r="686" spans="3:4" x14ac:dyDescent="0.3">
      <c r="C686" s="19"/>
      <c r="D686" s="19"/>
    </row>
    <row r="687" spans="3:4" x14ac:dyDescent="0.3">
      <c r="C687" s="19"/>
      <c r="D687" s="19"/>
    </row>
    <row r="688" spans="3:4" x14ac:dyDescent="0.3">
      <c r="C688" s="19"/>
      <c r="D688" s="19"/>
    </row>
    <row r="689" spans="3:4" x14ac:dyDescent="0.3">
      <c r="C689" s="19"/>
      <c r="D689" s="19"/>
    </row>
    <row r="690" spans="3:4" x14ac:dyDescent="0.3">
      <c r="C690" s="19"/>
      <c r="D690" s="19"/>
    </row>
    <row r="691" spans="3:4" x14ac:dyDescent="0.3">
      <c r="C691" s="19"/>
      <c r="D691" s="19"/>
    </row>
    <row r="692" spans="3:4" x14ac:dyDescent="0.3">
      <c r="C692" s="19"/>
      <c r="D692" s="19"/>
    </row>
    <row r="693" spans="3:4" x14ac:dyDescent="0.3">
      <c r="C693" s="19"/>
      <c r="D693" s="19"/>
    </row>
    <row r="694" spans="3:4" x14ac:dyDescent="0.3">
      <c r="C694" s="19"/>
      <c r="D694" s="19"/>
    </row>
    <row r="695" spans="3:4" x14ac:dyDescent="0.3">
      <c r="C695" s="19"/>
      <c r="D695" s="19"/>
    </row>
    <row r="696" spans="3:4" x14ac:dyDescent="0.3">
      <c r="C696" s="19"/>
      <c r="D696" s="19"/>
    </row>
    <row r="697" spans="3:4" x14ac:dyDescent="0.3">
      <c r="C697" s="19"/>
      <c r="D697" s="19"/>
    </row>
    <row r="698" spans="3:4" x14ac:dyDescent="0.3">
      <c r="C698" s="19"/>
      <c r="D698" s="19"/>
    </row>
    <row r="699" spans="3:4" x14ac:dyDescent="0.3">
      <c r="C699" s="19"/>
      <c r="D699" s="19"/>
    </row>
    <row r="700" spans="3:4" x14ac:dyDescent="0.3">
      <c r="C700" s="19"/>
      <c r="D700" s="19"/>
    </row>
    <row r="701" spans="3:4" x14ac:dyDescent="0.3">
      <c r="C701" s="19"/>
      <c r="D701" s="19"/>
    </row>
    <row r="702" spans="3:4" x14ac:dyDescent="0.3">
      <c r="C702" s="19"/>
      <c r="D702" s="19"/>
    </row>
    <row r="703" spans="3:4" x14ac:dyDescent="0.3">
      <c r="C703" s="19"/>
      <c r="D703" s="19"/>
    </row>
    <row r="704" spans="3:4" x14ac:dyDescent="0.3">
      <c r="C704" s="19"/>
      <c r="D704" s="19"/>
    </row>
    <row r="705" spans="3:4" x14ac:dyDescent="0.3">
      <c r="C705" s="19"/>
      <c r="D705" s="19"/>
    </row>
    <row r="706" spans="3:4" x14ac:dyDescent="0.3">
      <c r="C706" s="19"/>
      <c r="D706" s="19"/>
    </row>
    <row r="707" spans="3:4" x14ac:dyDescent="0.3">
      <c r="C707" s="19"/>
      <c r="D707" s="19"/>
    </row>
    <row r="708" spans="3:4" x14ac:dyDescent="0.3">
      <c r="C708" s="19"/>
      <c r="D708" s="19"/>
    </row>
    <row r="709" spans="3:4" x14ac:dyDescent="0.3">
      <c r="C709" s="19"/>
      <c r="D709" s="19"/>
    </row>
    <row r="710" spans="3:4" x14ac:dyDescent="0.3">
      <c r="C710" s="19"/>
      <c r="D710" s="19"/>
    </row>
    <row r="711" spans="3:4" x14ac:dyDescent="0.3">
      <c r="C711" s="19"/>
      <c r="D711" s="19"/>
    </row>
    <row r="712" spans="3:4" x14ac:dyDescent="0.3">
      <c r="C712" s="19"/>
      <c r="D712" s="19"/>
    </row>
    <row r="713" spans="3:4" x14ac:dyDescent="0.3">
      <c r="C713" s="19"/>
      <c r="D713" s="19"/>
    </row>
    <row r="714" spans="3:4" x14ac:dyDescent="0.3">
      <c r="C714" s="19"/>
      <c r="D714" s="19"/>
    </row>
    <row r="715" spans="3:4" x14ac:dyDescent="0.3">
      <c r="C715" s="19"/>
      <c r="D715" s="19"/>
    </row>
    <row r="716" spans="3:4" x14ac:dyDescent="0.3">
      <c r="C716" s="19"/>
      <c r="D716" s="19"/>
    </row>
    <row r="717" spans="3:4" x14ac:dyDescent="0.3">
      <c r="C717" s="19"/>
      <c r="D717" s="19"/>
    </row>
    <row r="718" spans="3:4" x14ac:dyDescent="0.3">
      <c r="C718" s="19"/>
      <c r="D718" s="19"/>
    </row>
    <row r="719" spans="3:4" x14ac:dyDescent="0.3">
      <c r="C719" s="19"/>
      <c r="D719" s="19"/>
    </row>
    <row r="720" spans="3:4" x14ac:dyDescent="0.3">
      <c r="C720" s="19"/>
      <c r="D720" s="19"/>
    </row>
    <row r="721" spans="3:4" x14ac:dyDescent="0.3">
      <c r="C721" s="19"/>
      <c r="D721" s="19"/>
    </row>
    <row r="722" spans="3:4" x14ac:dyDescent="0.3">
      <c r="C722" s="19"/>
      <c r="D722" s="19"/>
    </row>
    <row r="723" spans="3:4" x14ac:dyDescent="0.3">
      <c r="C723" s="19"/>
      <c r="D723" s="19"/>
    </row>
    <row r="724" spans="3:4" x14ac:dyDescent="0.3">
      <c r="C724" s="19"/>
      <c r="D724" s="19"/>
    </row>
    <row r="725" spans="3:4" x14ac:dyDescent="0.3">
      <c r="C725" s="19"/>
      <c r="D725" s="19"/>
    </row>
    <row r="726" spans="3:4" x14ac:dyDescent="0.3">
      <c r="C726" s="19"/>
      <c r="D726" s="19"/>
    </row>
    <row r="727" spans="3:4" x14ac:dyDescent="0.3">
      <c r="C727" s="19"/>
      <c r="D727" s="19"/>
    </row>
    <row r="728" spans="3:4" x14ac:dyDescent="0.3">
      <c r="C728" s="19"/>
      <c r="D728" s="19"/>
    </row>
    <row r="729" spans="3:4" x14ac:dyDescent="0.3">
      <c r="D729" s="19"/>
    </row>
    <row r="730" spans="3:4" x14ac:dyDescent="0.3">
      <c r="D730" s="19"/>
    </row>
    <row r="731" spans="3:4" x14ac:dyDescent="0.3">
      <c r="D731" s="19"/>
    </row>
    <row r="732" spans="3:4" x14ac:dyDescent="0.3">
      <c r="D732" s="19"/>
    </row>
    <row r="733" spans="3:4" x14ac:dyDescent="0.3">
      <c r="D733" s="19"/>
    </row>
    <row r="734" spans="3:4" x14ac:dyDescent="0.3">
      <c r="D734" s="19"/>
    </row>
    <row r="735" spans="3:4" x14ac:dyDescent="0.3">
      <c r="D735" s="19"/>
    </row>
    <row r="736" spans="3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</sheetData>
  <mergeCells count="13">
    <mergeCell ref="M1:M2"/>
    <mergeCell ref="E1:E2"/>
    <mergeCell ref="G1:G2"/>
    <mergeCell ref="H1:H2"/>
    <mergeCell ref="A1:A2"/>
    <mergeCell ref="D1:D2"/>
    <mergeCell ref="F1:F2"/>
    <mergeCell ref="K1:K2"/>
    <mergeCell ref="L1:L2"/>
    <mergeCell ref="B1:B2"/>
    <mergeCell ref="C1:C2"/>
    <mergeCell ref="I1:I2"/>
    <mergeCell ref="J1:J2"/>
  </mergeCells>
  <phoneticPr fontId="6" type="noConversion"/>
  <pageMargins left="0.16" right="0.11" top="0.74803149606299213" bottom="0.74803149606299213" header="0.31496062992125984" footer="0.31496062992125984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</vt:lpstr>
      <vt:lpstr>BUILDING</vt:lpstr>
      <vt:lpstr>OCCUPANCY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RonaldJohnPlaton</cp:lastModifiedBy>
  <cp:lastPrinted>2023-07-18T02:03:10Z</cp:lastPrinted>
  <dcterms:created xsi:type="dcterms:W3CDTF">2022-06-07T05:42:22Z</dcterms:created>
  <dcterms:modified xsi:type="dcterms:W3CDTF">2023-07-19T09:33:24Z</dcterms:modified>
</cp:coreProperties>
</file>