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2\VAJA_40\"/>
    </mc:Choice>
  </mc:AlternateContent>
  <xr:revisionPtr revIDLastSave="0" documentId="13_ncr:1_{543BF667-3ED8-4273-ABD4-4CFD7BA56A4F}" xr6:coauthVersionLast="47" xr6:coauthVersionMax="47" xr10:uidLastSave="{00000000-0000-0000-0000-000000000000}"/>
  <bookViews>
    <workbookView xWindow="-28898" yWindow="-8227" windowWidth="28996" windowHeight="15795" xr2:uid="{A7310EEB-3A10-4D48-93D3-987FAB466C2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S23" i="1"/>
  <c r="S24" i="1"/>
  <c r="S25" i="1"/>
  <c r="S26" i="1"/>
  <c r="S27" i="1"/>
  <c r="S28" i="1"/>
  <c r="S29" i="1"/>
  <c r="S21" i="1"/>
  <c r="Q22" i="1"/>
  <c r="Q23" i="1"/>
  <c r="Q24" i="1"/>
  <c r="Q25" i="1"/>
  <c r="Q26" i="1"/>
  <c r="Q27" i="1"/>
  <c r="Q28" i="1"/>
  <c r="Q29" i="1"/>
  <c r="Q21" i="1"/>
  <c r="O22" i="1"/>
  <c r="O23" i="1"/>
  <c r="O24" i="1"/>
  <c r="O25" i="1"/>
  <c r="O26" i="1"/>
  <c r="O27" i="1"/>
  <c r="O28" i="1"/>
  <c r="O29" i="1"/>
  <c r="O21" i="1"/>
  <c r="M22" i="1"/>
  <c r="M23" i="1"/>
  <c r="M24" i="1"/>
  <c r="M25" i="1"/>
  <c r="M26" i="1"/>
  <c r="M27" i="1"/>
  <c r="M28" i="1"/>
  <c r="M29" i="1"/>
  <c r="M21" i="1"/>
  <c r="K22" i="1"/>
  <c r="K23" i="1"/>
  <c r="K24" i="1"/>
  <c r="K25" i="1"/>
  <c r="K26" i="1"/>
  <c r="K21" i="1"/>
  <c r="I22" i="1"/>
  <c r="I23" i="1"/>
  <c r="I24" i="1"/>
  <c r="I25" i="1"/>
  <c r="I26" i="1"/>
  <c r="I21" i="1"/>
  <c r="G22" i="1"/>
  <c r="G23" i="1"/>
  <c r="G24" i="1"/>
  <c r="G25" i="1"/>
  <c r="G26" i="1"/>
  <c r="G21" i="1"/>
  <c r="E22" i="1"/>
  <c r="E23" i="1"/>
  <c r="E24" i="1"/>
  <c r="E25" i="1"/>
  <c r="E26" i="1"/>
  <c r="E21" i="1"/>
  <c r="I7" i="1"/>
  <c r="I15" i="1"/>
  <c r="I16" i="1" s="1"/>
  <c r="Q19" i="1"/>
  <c r="Q18" i="1"/>
  <c r="Q17" i="1"/>
  <c r="Q8" i="1"/>
  <c r="Q9" i="1"/>
  <c r="Q10" i="1"/>
  <c r="Q11" i="1"/>
  <c r="Q12" i="1"/>
  <c r="Q13" i="1"/>
  <c r="Q14" i="1"/>
  <c r="Q15" i="1"/>
  <c r="Q7" i="1"/>
  <c r="I14" i="1"/>
  <c r="I8" i="1"/>
  <c r="I9" i="1"/>
  <c r="I10" i="1"/>
  <c r="I11" i="1"/>
  <c r="I12" i="1"/>
  <c r="P8" i="1"/>
  <c r="P9" i="1"/>
  <c r="P10" i="1"/>
  <c r="P11" i="1"/>
  <c r="P12" i="1"/>
  <c r="P13" i="1"/>
  <c r="P14" i="1"/>
  <c r="P15" i="1"/>
  <c r="P7" i="1"/>
  <c r="B7" i="1"/>
  <c r="H8" i="1"/>
  <c r="H9" i="1"/>
  <c r="H10" i="1"/>
  <c r="H11" i="1"/>
  <c r="H12" i="1"/>
  <c r="H7" i="1"/>
</calcChain>
</file>

<file path=xl/sharedStrings.xml><?xml version="1.0" encoding="utf-8"?>
<sst xmlns="http://schemas.openxmlformats.org/spreadsheetml/2006/main" count="90" uniqueCount="23">
  <si>
    <t>debelina [mm]</t>
  </si>
  <si>
    <t>dolžina [m]</t>
  </si>
  <si>
    <t>Upor X</t>
  </si>
  <si>
    <t>Index</t>
  </si>
  <si>
    <t>a [m]</t>
  </si>
  <si>
    <t>Napetost</t>
  </si>
  <si>
    <t>6V</t>
  </si>
  <si>
    <t>Upor žica</t>
  </si>
  <si>
    <t>l-a [m]</t>
  </si>
  <si>
    <r>
      <t>Dekada R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</si>
  <si>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r>
      <t>Dekada R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</si>
  <si>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S</t>
  </si>
  <si>
    <t>&amp;</t>
  </si>
  <si>
    <t>\\</t>
  </si>
  <si>
    <t>RX</t>
  </si>
  <si>
    <t>AVG</t>
  </si>
  <si>
    <t>avg</t>
  </si>
  <si>
    <t>minmax</t>
  </si>
  <si>
    <t>%dev</t>
  </si>
  <si>
    <t>R_x</t>
  </si>
  <si>
    <t>R_x [A]</t>
  </si>
  <si>
    <t>Latex table data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</si>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</sst>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50">
    <xf numFmtId="0" fontId="0" fillId="0" borderId="0" xfId="0"/>
    <xf numFmtId="0" fontId="4" fillId="3" borderId="1" xfId="3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0" fillId="0" borderId="0" xfId="0" applyBorder="1"/>
    <xf numFmtId="0" fontId="4" fillId="3" borderId="17" xfId="3" applyBorder="1"/>
    <xf numFmtId="0" fontId="4" fillId="3" borderId="1" xfId="3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3" borderId="2" xfId="3" applyBorder="1"/>
    <xf numFmtId="0" fontId="4" fillId="3" borderId="4" xfId="3" applyBorder="1"/>
    <xf numFmtId="0" fontId="4" fillId="3" borderId="6" xfId="3" applyBorder="1"/>
    <xf numFmtId="0" fontId="4" fillId="3" borderId="7" xfId="3" applyBorder="1"/>
    <xf numFmtId="0" fontId="4" fillId="3" borderId="25" xfId="3" applyBorder="1" applyAlignment="1">
      <alignment horizontal="center" vertical="center"/>
    </xf>
    <xf numFmtId="0" fontId="4" fillId="3" borderId="17" xfId="3" applyBorder="1" applyAlignment="1">
      <alignment horizontal="center" vertical="center"/>
    </xf>
    <xf numFmtId="0" fontId="4" fillId="3" borderId="19" xfId="3" applyBorder="1" applyAlignment="1">
      <alignment horizontal="center" vertical="center"/>
    </xf>
    <xf numFmtId="0" fontId="4" fillId="3" borderId="20" xfId="3" applyBorder="1" applyAlignment="1">
      <alignment horizontal="center" vertical="center"/>
    </xf>
    <xf numFmtId="1" fontId="4" fillId="3" borderId="26" xfId="3" applyNumberFormat="1" applyBorder="1" applyAlignment="1">
      <alignment horizontal="center" vertical="center"/>
    </xf>
    <xf numFmtId="1" fontId="4" fillId="3" borderId="18" xfId="3" applyNumberFormat="1" applyBorder="1" applyAlignment="1">
      <alignment horizontal="center" vertical="center"/>
    </xf>
    <xf numFmtId="1" fontId="4" fillId="3" borderId="21" xfId="3" applyNumberFormat="1" applyBorder="1" applyAlignment="1">
      <alignment horizontal="center" vertical="center"/>
    </xf>
    <xf numFmtId="167" fontId="4" fillId="3" borderId="3" xfId="3" applyNumberFormat="1" applyBorder="1"/>
    <xf numFmtId="167" fontId="4" fillId="3" borderId="5" xfId="3" applyNumberFormat="1" applyBorder="1"/>
    <xf numFmtId="167" fontId="4" fillId="3" borderId="8" xfId="3" applyNumberFormat="1" applyBorder="1"/>
    <xf numFmtId="0" fontId="0" fillId="0" borderId="27" xfId="0" applyBorder="1"/>
    <xf numFmtId="0" fontId="4" fillId="3" borderId="28" xfId="3" applyBorder="1"/>
    <xf numFmtId="0" fontId="5" fillId="4" borderId="28" xfId="4" applyBorder="1"/>
    <xf numFmtId="0" fontId="4" fillId="3" borderId="25" xfId="3" applyBorder="1"/>
    <xf numFmtId="1" fontId="3" fillId="2" borderId="29" xfId="2" applyNumberFormat="1" applyBorder="1"/>
    <xf numFmtId="0" fontId="5" fillId="4" borderId="30" xfId="4" applyBorder="1"/>
    <xf numFmtId="2" fontId="3" fillId="2" borderId="31" xfId="2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2" borderId="29" xfId="2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0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16">
    <dxf>
      <numFmt numFmtId="167" formatCode="0.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7D188-6D20-4A37-AE25-82096E0182A4}" name="Table1" displayName="Table1" ref="E6:I12" totalsRowShown="0" dataDxfId="15" tableBorderDxfId="7" dataCellStyle="Bad">
  <autoFilter ref="E6:I12" xr:uid="{AEE7D188-6D20-4A37-AE25-82096E0182A4}"/>
  <tableColumns count="5">
    <tableColumn id="1" xr3:uid="{C7DB19F0-051A-461B-A823-BC7AE490BAC4}" name="Index" dataDxfId="6" dataCellStyle="Bad"/>
    <tableColumn id="2" xr3:uid="{40DC9FC3-53EE-438A-AC11-CCED4DFB0141}" name="Dekada R [kΩ]" dataDxfId="5" dataCellStyle="Bad"/>
    <tableColumn id="3" xr3:uid="{4A9C93BF-2F80-4A6E-B739-52C059EEC5C7}" name="a [m]" dataDxfId="4" dataCellStyle="Bad"/>
    <tableColumn id="4" xr3:uid="{8C4A396F-A9B9-43CE-89A3-1EAAC611FA5B}" name="l-a [m]" dataDxfId="3" dataCellStyle="Bad">
      <calculatedColumnFormula>1-G7</calculatedColumnFormula>
    </tableColumn>
    <tableColumn id="5" xr3:uid="{BF0376B7-32DB-4D02-9166-31FE23F7F6AD}" name="R_x [A]" dataDxfId="2" dataCellStyle="Bad">
      <calculatedColumnFormula>F7*1000*(H7/G7)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66F8AD-E571-45F2-B5FF-5B9ED422BAE9}" name="Table2" displayName="Table2" ref="M6:Q15" totalsRowShown="0" headerRowDxfId="11" headerRowBorderDxfId="13" tableBorderDxfId="14" totalsRowBorderDxfId="12" dataCellStyle="Bad">
  <autoFilter ref="M6:Q15" xr:uid="{E666F8AD-E571-45F2-B5FF-5B9ED422BAE9}"/>
  <tableColumns count="5">
    <tableColumn id="1" xr3:uid="{861A5BA8-9305-47F4-88B4-20CC5AD098E4}" name="Index" dataDxfId="10" dataCellStyle="Bad"/>
    <tableColumn id="2" xr3:uid="{2E74E2FA-0E78-4757-B2C2-F0A8F81E5E6E}" name="Dekada R [Ω]" dataDxfId="9" dataCellStyle="Bad"/>
    <tableColumn id="3" xr3:uid="{7997DB0C-634E-4690-A1FF-434C1999BB28}" name="a [m]" dataDxfId="8" dataCellStyle="Bad"/>
    <tableColumn id="4" xr3:uid="{EE2628F8-2873-4277-AC3C-CF2161B2D656}" name="l-a [m]" dataDxfId="1" dataCellStyle="Bad">
      <calculatedColumnFormula>1-O7</calculatedColumnFormula>
    </tableColumn>
    <tableColumn id="5" xr3:uid="{D5CB06E3-0BF5-422E-9D62-22248B46D910}" name="RX" dataDxfId="0" dataCellStyle="Bad">
      <calculatedColumnFormula>N7*(P7/O7)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7" Type="http://schemas.openxmlformats.org/officeDocument/2006/relationships/table" Target="../tables/table2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FD7C-FC76-4514-AA41-24BE94D36100}">
  <dimension ref="B1:T29"/>
  <sheetViews>
    <sheetView tabSelected="1" workbookViewId="0">
      <selection activeCell="O17" sqref="O17:O19"/>
    </sheetView>
  </sheetViews>
  <sheetFormatPr defaultRowHeight="15" x14ac:dyDescent="0.25"/>
  <cols>
    <col min="2" max="2" width="14.28515625" bestFit="1" customWidth="1"/>
    <col min="4" max="4" width="15.140625" bestFit="1" customWidth="1"/>
    <col min="5" max="5" width="8.28515625" bestFit="1" customWidth="1"/>
    <col min="6" max="6" width="15.85546875" bestFit="1" customWidth="1"/>
    <col min="7" max="7" width="9.28515625" bestFit="1" customWidth="1"/>
    <col min="8" max="8" width="9.140625" bestFit="1" customWidth="1"/>
    <col min="9" max="9" width="12.7109375" bestFit="1" customWidth="1"/>
    <col min="12" max="12" width="13.7109375" bestFit="1" customWidth="1"/>
    <col min="13" max="13" width="9.28515625" bestFit="1" customWidth="1"/>
    <col min="14" max="14" width="14.140625" customWidth="1"/>
    <col min="15" max="16" width="9.28515625" bestFit="1" customWidth="1"/>
    <col min="17" max="17" width="12" bestFit="1" customWidth="1"/>
  </cols>
  <sheetData>
    <row r="1" spans="2:17" ht="15.75" thickBot="1" x14ac:dyDescent="0.3"/>
    <row r="2" spans="2:17" x14ac:dyDescent="0.25">
      <c r="B2" s="23" t="s">
        <v>0</v>
      </c>
    </row>
    <row r="3" spans="2:17" ht="15.75" thickBot="1" x14ac:dyDescent="0.3">
      <c r="B3" s="24">
        <v>0.51</v>
      </c>
    </row>
    <row r="4" spans="2:17" x14ac:dyDescent="0.25">
      <c r="B4" s="23" t="s">
        <v>1</v>
      </c>
    </row>
    <row r="5" spans="2:17" ht="15.75" thickBot="1" x14ac:dyDescent="0.3">
      <c r="B5" s="24">
        <v>1</v>
      </c>
    </row>
    <row r="6" spans="2:17" ht="15.75" thickBot="1" x14ac:dyDescent="0.3">
      <c r="B6" s="23" t="s">
        <v>11</v>
      </c>
      <c r="D6" s="23" t="s">
        <v>2</v>
      </c>
      <c r="E6" s="3" t="s">
        <v>3</v>
      </c>
      <c r="F6" s="3" t="s">
        <v>10</v>
      </c>
      <c r="G6" s="3" t="s">
        <v>4</v>
      </c>
      <c r="H6" s="3" t="s">
        <v>8</v>
      </c>
      <c r="I6" s="3" t="s">
        <v>20</v>
      </c>
      <c r="L6" s="23" t="s">
        <v>7</v>
      </c>
      <c r="M6" s="7" t="s">
        <v>3</v>
      </c>
      <c r="N6" s="8" t="s">
        <v>9</v>
      </c>
      <c r="O6" s="8" t="s">
        <v>4</v>
      </c>
      <c r="P6" s="8" t="s">
        <v>8</v>
      </c>
      <c r="Q6" s="6" t="s">
        <v>14</v>
      </c>
    </row>
    <row r="7" spans="2:17" ht="15.75" thickBot="1" x14ac:dyDescent="0.3">
      <c r="B7" s="25">
        <f>PI()*B3</f>
        <v>1.6022122533307945</v>
      </c>
      <c r="D7" s="23" t="s">
        <v>5</v>
      </c>
      <c r="E7" s="13">
        <v>1</v>
      </c>
      <c r="F7" s="2">
        <v>1</v>
      </c>
      <c r="G7" s="2">
        <v>0.17199999999999999</v>
      </c>
      <c r="H7" s="2">
        <f>1-G7</f>
        <v>0.82800000000000007</v>
      </c>
      <c r="I7" s="17">
        <f>F7*1000*(H7/G7)</f>
        <v>4813.9534883720935</v>
      </c>
      <c r="L7" s="23" t="s">
        <v>5</v>
      </c>
      <c r="M7" s="26">
        <v>1</v>
      </c>
      <c r="N7" s="9">
        <v>1</v>
      </c>
      <c r="O7" s="9">
        <v>0.19500000000000001</v>
      </c>
      <c r="P7" s="9">
        <f>1-O7</f>
        <v>0.80499999999999994</v>
      </c>
      <c r="Q7" s="20">
        <f>N7*(P7/O7)</f>
        <v>4.1282051282051277</v>
      </c>
    </row>
    <row r="8" spans="2:17" ht="15.75" thickBot="1" x14ac:dyDescent="0.3">
      <c r="D8" s="24" t="s">
        <v>6</v>
      </c>
      <c r="E8" s="14">
        <v>2</v>
      </c>
      <c r="F8" s="1">
        <v>2</v>
      </c>
      <c r="G8" s="1">
        <v>0.29699999999999999</v>
      </c>
      <c r="H8" s="1">
        <f t="shared" ref="H8:H12" si="0">1-G8</f>
        <v>0.70300000000000007</v>
      </c>
      <c r="I8" s="18">
        <f t="shared" ref="I8:I12" si="1">F8*1000*(H8/G8)</f>
        <v>4734.0067340067344</v>
      </c>
      <c r="L8" s="24" t="s">
        <v>6</v>
      </c>
      <c r="M8" s="4">
        <v>2</v>
      </c>
      <c r="N8" s="5">
        <v>2</v>
      </c>
      <c r="O8" s="5">
        <v>0.29299999999999998</v>
      </c>
      <c r="P8" s="5">
        <f t="shared" ref="P8:P15" si="2">1-O8</f>
        <v>0.70700000000000007</v>
      </c>
      <c r="Q8" s="21">
        <f t="shared" ref="Q8:Q15" si="3">N8*(P8/O8)</f>
        <v>4.8259385665529022</v>
      </c>
    </row>
    <row r="9" spans="2:17" x14ac:dyDescent="0.25">
      <c r="E9" s="14">
        <v>3</v>
      </c>
      <c r="F9" s="1">
        <v>4</v>
      </c>
      <c r="G9" s="1">
        <v>0.45900000000000002</v>
      </c>
      <c r="H9" s="1">
        <f t="shared" si="0"/>
        <v>0.54099999999999993</v>
      </c>
      <c r="I9" s="18">
        <f t="shared" si="1"/>
        <v>4714.5969498910663</v>
      </c>
      <c r="M9" s="10">
        <v>3</v>
      </c>
      <c r="N9" s="5">
        <v>3</v>
      </c>
      <c r="O9" s="5">
        <v>0.374</v>
      </c>
      <c r="P9" s="5">
        <f t="shared" si="2"/>
        <v>0.626</v>
      </c>
      <c r="Q9" s="21">
        <f t="shared" si="3"/>
        <v>5.0213903743315509</v>
      </c>
    </row>
    <row r="10" spans="2:17" x14ac:dyDescent="0.25">
      <c r="E10" s="14">
        <v>4</v>
      </c>
      <c r="F10" s="1">
        <v>6</v>
      </c>
      <c r="G10" s="1">
        <v>0.55700000000000005</v>
      </c>
      <c r="H10" s="1">
        <f t="shared" si="0"/>
        <v>0.44299999999999995</v>
      </c>
      <c r="I10" s="18">
        <f t="shared" si="1"/>
        <v>4771.9928186714533</v>
      </c>
      <c r="M10" s="10">
        <v>4</v>
      </c>
      <c r="N10" s="5">
        <v>4</v>
      </c>
      <c r="O10" s="5">
        <v>0.437</v>
      </c>
      <c r="P10" s="5">
        <f t="shared" si="2"/>
        <v>0.56299999999999994</v>
      </c>
      <c r="Q10" s="21">
        <f t="shared" si="3"/>
        <v>5.1533180778032035</v>
      </c>
    </row>
    <row r="11" spans="2:17" x14ac:dyDescent="0.25">
      <c r="E11" s="14">
        <v>5</v>
      </c>
      <c r="F11" s="1">
        <v>8</v>
      </c>
      <c r="G11" s="1">
        <v>0.63400000000000001</v>
      </c>
      <c r="H11" s="1">
        <f t="shared" si="0"/>
        <v>0.36599999999999999</v>
      </c>
      <c r="I11" s="18">
        <f t="shared" si="1"/>
        <v>4618.2965299684538</v>
      </c>
      <c r="M11" s="10">
        <v>5</v>
      </c>
      <c r="N11" s="5">
        <v>5</v>
      </c>
      <c r="O11" s="5">
        <v>0.48399999999999999</v>
      </c>
      <c r="P11" s="5">
        <f t="shared" si="2"/>
        <v>0.51600000000000001</v>
      </c>
      <c r="Q11" s="21">
        <f t="shared" si="3"/>
        <v>5.330578512396694</v>
      </c>
    </row>
    <row r="12" spans="2:17" x14ac:dyDescent="0.25">
      <c r="E12" s="15">
        <v>6</v>
      </c>
      <c r="F12" s="16">
        <v>10</v>
      </c>
      <c r="G12" s="16">
        <v>0.67800000000000005</v>
      </c>
      <c r="H12" s="16">
        <f t="shared" si="0"/>
        <v>0.32199999999999995</v>
      </c>
      <c r="I12" s="19">
        <f t="shared" si="1"/>
        <v>4749.262536873156</v>
      </c>
      <c r="M12" s="10">
        <v>6</v>
      </c>
      <c r="N12" s="5">
        <v>6</v>
      </c>
      <c r="O12" s="5">
        <v>0.52900000000000003</v>
      </c>
      <c r="P12" s="5">
        <f t="shared" si="2"/>
        <v>0.47099999999999997</v>
      </c>
      <c r="Q12" s="21">
        <f t="shared" si="3"/>
        <v>5.3421550094517958</v>
      </c>
    </row>
    <row r="13" spans="2:17" ht="15.75" thickBot="1" x14ac:dyDescent="0.3">
      <c r="M13" s="10">
        <v>7</v>
      </c>
      <c r="N13" s="5">
        <v>7</v>
      </c>
      <c r="O13" s="5">
        <v>0.56599999999999995</v>
      </c>
      <c r="P13" s="5">
        <f t="shared" si="2"/>
        <v>0.43400000000000005</v>
      </c>
      <c r="Q13" s="21">
        <f t="shared" si="3"/>
        <v>5.3674911660777394</v>
      </c>
    </row>
    <row r="14" spans="2:17" x14ac:dyDescent="0.25">
      <c r="G14" t="s">
        <v>19</v>
      </c>
      <c r="H14" s="30" t="s">
        <v>15</v>
      </c>
      <c r="I14" s="27">
        <f>AVERAGE(I7:I12)</f>
        <v>4733.6848429638267</v>
      </c>
      <c r="M14" s="10">
        <v>8</v>
      </c>
      <c r="N14" s="5">
        <v>8</v>
      </c>
      <c r="O14" s="5">
        <v>0.59599999999999997</v>
      </c>
      <c r="P14" s="5">
        <f t="shared" si="2"/>
        <v>0.40400000000000003</v>
      </c>
      <c r="Q14" s="21">
        <f t="shared" si="3"/>
        <v>5.4228187919463089</v>
      </c>
    </row>
    <row r="15" spans="2:17" ht="15.75" thickBot="1" x14ac:dyDescent="0.3">
      <c r="H15" s="31" t="s">
        <v>17</v>
      </c>
      <c r="I15" s="28">
        <f>IF(I14-MIN(I7:I12)&gt;MAX(I7:I12)-I14,I14-MIN(I7:I12),MAX(I7:I12)-I14)</f>
        <v>115.38831299537287</v>
      </c>
      <c r="M15" s="11">
        <v>9</v>
      </c>
      <c r="N15" s="12">
        <v>9</v>
      </c>
      <c r="O15" s="12">
        <v>0.621</v>
      </c>
      <c r="P15" s="12">
        <f t="shared" si="2"/>
        <v>0.379</v>
      </c>
      <c r="Q15" s="22">
        <f t="shared" si="3"/>
        <v>5.4927536231884062</v>
      </c>
    </row>
    <row r="16" spans="2:17" ht="15.75" thickBot="1" x14ac:dyDescent="0.3">
      <c r="G16" t="s">
        <v>22</v>
      </c>
      <c r="H16" s="32" t="s">
        <v>18</v>
      </c>
      <c r="I16" s="29">
        <f>I15/I14</f>
        <v>2.4376002379390898E-2</v>
      </c>
    </row>
    <row r="17" spans="4:20" x14ac:dyDescent="0.25">
      <c r="O17" t="s">
        <v>19</v>
      </c>
      <c r="P17" s="30" t="s">
        <v>16</v>
      </c>
      <c r="Q17" s="33">
        <f>AVERAGE(Q7:Q15)</f>
        <v>5.1205165833281923</v>
      </c>
    </row>
    <row r="18" spans="4:20" x14ac:dyDescent="0.25">
      <c r="P18" s="31" t="s">
        <v>17</v>
      </c>
      <c r="Q18" s="28">
        <f>IF(Q17-MIN(Q7:Q15)&gt;MAX(Q7:Q15)-Q17,Q17-MIN(Q7:Q15),MAX(Q7:Q15)-Q17)</f>
        <v>0.99231145512306451</v>
      </c>
    </row>
    <row r="19" spans="4:20" ht="15.75" thickBot="1" x14ac:dyDescent="0.3">
      <c r="O19" t="s">
        <v>22</v>
      </c>
      <c r="P19" s="32" t="s">
        <v>18</v>
      </c>
      <c r="Q19" s="29">
        <f>Q18/Q17</f>
        <v>0.19379127847255009</v>
      </c>
    </row>
    <row r="20" spans="4:20" ht="15.75" thickBot="1" x14ac:dyDescent="0.3">
      <c r="D20" t="s">
        <v>21</v>
      </c>
    </row>
    <row r="21" spans="4:20" x14ac:dyDescent="0.25">
      <c r="E21" s="34">
        <f>E7</f>
        <v>1</v>
      </c>
      <c r="F21" s="41" t="s">
        <v>12</v>
      </c>
      <c r="G21" s="35">
        <f>F7</f>
        <v>1</v>
      </c>
      <c r="H21" s="41" t="s">
        <v>12</v>
      </c>
      <c r="I21" s="35">
        <f>G7</f>
        <v>0.17199999999999999</v>
      </c>
      <c r="J21" s="41" t="s">
        <v>12</v>
      </c>
      <c r="K21" s="35">
        <f>H7</f>
        <v>0.82800000000000007</v>
      </c>
      <c r="L21" s="44" t="s">
        <v>13</v>
      </c>
      <c r="M21" s="34">
        <f>M7</f>
        <v>1</v>
      </c>
      <c r="N21" s="41" t="s">
        <v>12</v>
      </c>
      <c r="O21" s="35">
        <f>N7</f>
        <v>1</v>
      </c>
      <c r="P21" s="41" t="s">
        <v>12</v>
      </c>
      <c r="Q21" s="35">
        <f>O7</f>
        <v>0.19500000000000001</v>
      </c>
      <c r="R21" s="41" t="s">
        <v>12</v>
      </c>
      <c r="S21" s="35">
        <f>P7</f>
        <v>0.80499999999999994</v>
      </c>
      <c r="T21" s="47" t="s">
        <v>13</v>
      </c>
    </row>
    <row r="22" spans="4:20" x14ac:dyDescent="0.25">
      <c r="E22" s="36">
        <f>E8</f>
        <v>2</v>
      </c>
      <c r="F22" s="42" t="s">
        <v>12</v>
      </c>
      <c r="G22" s="37">
        <f>F8</f>
        <v>2</v>
      </c>
      <c r="H22" s="42" t="s">
        <v>12</v>
      </c>
      <c r="I22" s="37">
        <f>G8</f>
        <v>0.29699999999999999</v>
      </c>
      <c r="J22" s="42" t="s">
        <v>12</v>
      </c>
      <c r="K22" s="37">
        <f>H8</f>
        <v>0.70300000000000007</v>
      </c>
      <c r="L22" s="45" t="s">
        <v>13</v>
      </c>
      <c r="M22" s="36">
        <f t="shared" ref="M22:M29" si="4">M8</f>
        <v>2</v>
      </c>
      <c r="N22" s="42" t="s">
        <v>12</v>
      </c>
      <c r="O22" s="37">
        <f t="shared" ref="O22:O29" si="5">N8</f>
        <v>2</v>
      </c>
      <c r="P22" s="42" t="s">
        <v>12</v>
      </c>
      <c r="Q22" s="37">
        <f t="shared" ref="Q22:Q29" si="6">O8</f>
        <v>0.29299999999999998</v>
      </c>
      <c r="R22" s="42" t="s">
        <v>12</v>
      </c>
      <c r="S22" s="37">
        <f t="shared" ref="S22:S29" si="7">P8</f>
        <v>0.70700000000000007</v>
      </c>
      <c r="T22" s="48" t="s">
        <v>13</v>
      </c>
    </row>
    <row r="23" spans="4:20" x14ac:dyDescent="0.25">
      <c r="E23" s="36">
        <f>E9</f>
        <v>3</v>
      </c>
      <c r="F23" s="42" t="s">
        <v>12</v>
      </c>
      <c r="G23" s="37">
        <f>F9</f>
        <v>4</v>
      </c>
      <c r="H23" s="42" t="s">
        <v>12</v>
      </c>
      <c r="I23" s="37">
        <f>G9</f>
        <v>0.45900000000000002</v>
      </c>
      <c r="J23" s="42" t="s">
        <v>12</v>
      </c>
      <c r="K23" s="37">
        <f>H9</f>
        <v>0.54099999999999993</v>
      </c>
      <c r="L23" s="45" t="s">
        <v>13</v>
      </c>
      <c r="M23" s="36">
        <f t="shared" si="4"/>
        <v>3</v>
      </c>
      <c r="N23" s="42" t="s">
        <v>12</v>
      </c>
      <c r="O23" s="37">
        <f t="shared" si="5"/>
        <v>3</v>
      </c>
      <c r="P23" s="42" t="s">
        <v>12</v>
      </c>
      <c r="Q23" s="37">
        <f t="shared" si="6"/>
        <v>0.374</v>
      </c>
      <c r="R23" s="42" t="s">
        <v>12</v>
      </c>
      <c r="S23" s="37">
        <f t="shared" si="7"/>
        <v>0.626</v>
      </c>
      <c r="T23" s="48" t="s">
        <v>13</v>
      </c>
    </row>
    <row r="24" spans="4:20" x14ac:dyDescent="0.25">
      <c r="E24" s="36">
        <f>E10</f>
        <v>4</v>
      </c>
      <c r="F24" s="42" t="s">
        <v>12</v>
      </c>
      <c r="G24" s="37">
        <f>F10</f>
        <v>6</v>
      </c>
      <c r="H24" s="42" t="s">
        <v>12</v>
      </c>
      <c r="I24" s="37">
        <f>G10</f>
        <v>0.55700000000000005</v>
      </c>
      <c r="J24" s="42" t="s">
        <v>12</v>
      </c>
      <c r="K24" s="37">
        <f>H10</f>
        <v>0.44299999999999995</v>
      </c>
      <c r="L24" s="45" t="s">
        <v>13</v>
      </c>
      <c r="M24" s="36">
        <f t="shared" si="4"/>
        <v>4</v>
      </c>
      <c r="N24" s="42" t="s">
        <v>12</v>
      </c>
      <c r="O24" s="37">
        <f t="shared" si="5"/>
        <v>4</v>
      </c>
      <c r="P24" s="42" t="s">
        <v>12</v>
      </c>
      <c r="Q24" s="37">
        <f t="shared" si="6"/>
        <v>0.437</v>
      </c>
      <c r="R24" s="42" t="s">
        <v>12</v>
      </c>
      <c r="S24" s="37">
        <f t="shared" si="7"/>
        <v>0.56299999999999994</v>
      </c>
      <c r="T24" s="48" t="s">
        <v>13</v>
      </c>
    </row>
    <row r="25" spans="4:20" x14ac:dyDescent="0.25">
      <c r="E25" s="36">
        <f>E11</f>
        <v>5</v>
      </c>
      <c r="F25" s="42" t="s">
        <v>12</v>
      </c>
      <c r="G25" s="37">
        <f>F11</f>
        <v>8</v>
      </c>
      <c r="H25" s="42" t="s">
        <v>12</v>
      </c>
      <c r="I25" s="37">
        <f>G11</f>
        <v>0.63400000000000001</v>
      </c>
      <c r="J25" s="42" t="s">
        <v>12</v>
      </c>
      <c r="K25" s="37">
        <f>H11</f>
        <v>0.36599999999999999</v>
      </c>
      <c r="L25" s="45" t="s">
        <v>13</v>
      </c>
      <c r="M25" s="36">
        <f t="shared" si="4"/>
        <v>5</v>
      </c>
      <c r="N25" s="42" t="s">
        <v>12</v>
      </c>
      <c r="O25" s="37">
        <f t="shared" si="5"/>
        <v>5</v>
      </c>
      <c r="P25" s="42" t="s">
        <v>12</v>
      </c>
      <c r="Q25" s="37">
        <f t="shared" si="6"/>
        <v>0.48399999999999999</v>
      </c>
      <c r="R25" s="42" t="s">
        <v>12</v>
      </c>
      <c r="S25" s="37">
        <f t="shared" si="7"/>
        <v>0.51600000000000001</v>
      </c>
      <c r="T25" s="48" t="s">
        <v>13</v>
      </c>
    </row>
    <row r="26" spans="4:20" ht="15.75" thickBot="1" x14ac:dyDescent="0.3">
      <c r="E26" s="38">
        <f>E12</f>
        <v>6</v>
      </c>
      <c r="F26" s="43" t="s">
        <v>12</v>
      </c>
      <c r="G26" s="39">
        <f>F12</f>
        <v>10</v>
      </c>
      <c r="H26" s="43" t="s">
        <v>12</v>
      </c>
      <c r="I26" s="39">
        <f>G12</f>
        <v>0.67800000000000005</v>
      </c>
      <c r="J26" s="43" t="s">
        <v>12</v>
      </c>
      <c r="K26" s="39">
        <f>H12</f>
        <v>0.32199999999999995</v>
      </c>
      <c r="L26" s="46" t="s">
        <v>13</v>
      </c>
      <c r="M26" s="36">
        <f t="shared" si="4"/>
        <v>6</v>
      </c>
      <c r="N26" s="42" t="s">
        <v>12</v>
      </c>
      <c r="O26" s="37">
        <f t="shared" si="5"/>
        <v>6</v>
      </c>
      <c r="P26" s="42" t="s">
        <v>12</v>
      </c>
      <c r="Q26" s="37">
        <f t="shared" si="6"/>
        <v>0.52900000000000003</v>
      </c>
      <c r="R26" s="42" t="s">
        <v>12</v>
      </c>
      <c r="S26" s="37">
        <f t="shared" si="7"/>
        <v>0.47099999999999997</v>
      </c>
      <c r="T26" s="48" t="s">
        <v>13</v>
      </c>
    </row>
    <row r="27" spans="4:20" x14ac:dyDescent="0.25">
      <c r="E27" s="40"/>
      <c r="F27" s="40"/>
      <c r="G27" s="40"/>
      <c r="H27" s="40"/>
      <c r="I27" s="40"/>
      <c r="J27" s="40"/>
      <c r="K27" s="40"/>
      <c r="L27" s="40"/>
      <c r="M27" s="36">
        <f t="shared" si="4"/>
        <v>7</v>
      </c>
      <c r="N27" s="42" t="s">
        <v>12</v>
      </c>
      <c r="O27" s="37">
        <f t="shared" si="5"/>
        <v>7</v>
      </c>
      <c r="P27" s="42" t="s">
        <v>12</v>
      </c>
      <c r="Q27" s="37">
        <f t="shared" si="6"/>
        <v>0.56599999999999995</v>
      </c>
      <c r="R27" s="42" t="s">
        <v>12</v>
      </c>
      <c r="S27" s="37">
        <f t="shared" si="7"/>
        <v>0.43400000000000005</v>
      </c>
      <c r="T27" s="48" t="s">
        <v>13</v>
      </c>
    </row>
    <row r="28" spans="4:20" x14ac:dyDescent="0.25">
      <c r="E28" s="40"/>
      <c r="F28" s="40"/>
      <c r="G28" s="40"/>
      <c r="H28" s="40"/>
      <c r="I28" s="40"/>
      <c r="J28" s="40"/>
      <c r="K28" s="40"/>
      <c r="L28" s="40"/>
      <c r="M28" s="36">
        <f t="shared" si="4"/>
        <v>8</v>
      </c>
      <c r="N28" s="42" t="s">
        <v>12</v>
      </c>
      <c r="O28" s="37">
        <f t="shared" si="5"/>
        <v>8</v>
      </c>
      <c r="P28" s="42" t="s">
        <v>12</v>
      </c>
      <c r="Q28" s="37">
        <f t="shared" si="6"/>
        <v>0.59599999999999997</v>
      </c>
      <c r="R28" s="42" t="s">
        <v>12</v>
      </c>
      <c r="S28" s="37">
        <f t="shared" si="7"/>
        <v>0.40400000000000003</v>
      </c>
      <c r="T28" s="48" t="s">
        <v>13</v>
      </c>
    </row>
    <row r="29" spans="4:20" ht="15.75" thickBot="1" x14ac:dyDescent="0.3">
      <c r="E29" s="40"/>
      <c r="F29" s="40"/>
      <c r="G29" s="40"/>
      <c r="H29" s="40"/>
      <c r="I29" s="40"/>
      <c r="J29" s="40"/>
      <c r="K29" s="40"/>
      <c r="L29" s="40"/>
      <c r="M29" s="38">
        <f t="shared" si="4"/>
        <v>9</v>
      </c>
      <c r="N29" s="43" t="s">
        <v>12</v>
      </c>
      <c r="O29" s="39">
        <f t="shared" si="5"/>
        <v>9</v>
      </c>
      <c r="P29" s="43" t="s">
        <v>12</v>
      </c>
      <c r="Q29" s="39">
        <f t="shared" si="6"/>
        <v>0.621</v>
      </c>
      <c r="R29" s="43" t="s">
        <v>12</v>
      </c>
      <c r="S29" s="39">
        <f t="shared" si="7"/>
        <v>0.379</v>
      </c>
      <c r="T29" s="49" t="s">
        <v>13</v>
      </c>
    </row>
  </sheetData>
  <hyperlinks>
    <hyperlink ref="T21" r:id="rId1" xr:uid="{86E3638C-4B24-413B-8A07-A033E57C4842}"/>
    <hyperlink ref="L21" r:id="rId2" xr:uid="{A448DB6F-55AD-4D1F-9550-1EDA8ABF44B0}"/>
    <hyperlink ref="L22:L26" r:id="rId3" display="\\" xr:uid="{689AAACA-0873-473F-8829-9AE1B476C47E}"/>
    <hyperlink ref="T22:T29" r:id="rId4" display="\\" xr:uid="{C5FA113E-DFBB-4DA7-9E53-C1F8A1B719A9}"/>
  </hyperlinks>
  <pageMargins left="0.7" right="0.7" top="0.75" bottom="0.75" header="0.3" footer="0.3"/>
  <pageSetup paperSize="9" orientation="portrait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2023-04-09T12:34:56Z</dcterms:created>
  <dcterms:modified xsi:type="dcterms:W3CDTF">2023-04-10T13:25:28Z</dcterms:modified>
</cp:coreProperties>
</file>