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FMF\FPR2\VAJA_68\"/>
    </mc:Choice>
  </mc:AlternateContent>
  <xr:revisionPtr revIDLastSave="0" documentId="13_ncr:1_{33DC4FDD-D36B-4550-86FB-3D0EF141AA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Graf" sheetId="2" r:id="rId2"/>
  </sheets>
  <definedNames>
    <definedName name="spdlght">Graf!$O$6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2" l="1"/>
  <c r="P47" i="2"/>
  <c r="P48" i="2"/>
  <c r="P49" i="2"/>
  <c r="P45" i="2"/>
  <c r="N46" i="2"/>
  <c r="N47" i="2"/>
  <c r="N48" i="2"/>
  <c r="N49" i="2"/>
  <c r="N45" i="2"/>
  <c r="J27" i="2"/>
  <c r="L27" i="2" s="1"/>
  <c r="N27" i="2" s="1"/>
  <c r="O27" i="2" s="1"/>
  <c r="J26" i="2"/>
  <c r="L26" i="2" s="1"/>
  <c r="N26" i="2" s="1"/>
  <c r="O26" i="2" s="1"/>
  <c r="J25" i="2"/>
  <c r="L25" i="2" s="1"/>
  <c r="N25" i="2" s="1"/>
  <c r="O25" i="2" s="1"/>
  <c r="J24" i="2"/>
  <c r="L24" i="2" s="1"/>
  <c r="N24" i="2" s="1"/>
  <c r="O24" i="2" s="1"/>
  <c r="J23" i="2"/>
  <c r="M24" i="2"/>
  <c r="M25" i="2"/>
  <c r="M26" i="2"/>
  <c r="M27" i="2"/>
  <c r="M23" i="2"/>
  <c r="L23" i="2"/>
  <c r="N23" i="2" s="1"/>
  <c r="O23" i="2" s="1"/>
  <c r="H2" i="2"/>
  <c r="C2" i="2"/>
  <c r="C1" i="2"/>
  <c r="C2" i="1"/>
  <c r="I2" i="1"/>
  <c r="C1" i="1"/>
</calcChain>
</file>

<file path=xl/sharedStrings.xml><?xml version="1.0" encoding="utf-8"?>
<sst xmlns="http://schemas.openxmlformats.org/spreadsheetml/2006/main" count="75" uniqueCount="22">
  <si>
    <t>lambda</t>
  </si>
  <si>
    <t>Index</t>
  </si>
  <si>
    <t>U [V]</t>
  </si>
  <si>
    <t>I [10^-13 A]</t>
  </si>
  <si>
    <t>lambda je v nm</t>
  </si>
  <si>
    <t>I=300 mm</t>
  </si>
  <si>
    <t>Op. brez luci je I=4</t>
  </si>
  <si>
    <t>op. okoliska svetloba je I=3</t>
  </si>
  <si>
    <t>I [pA]</t>
  </si>
  <si>
    <t>λ [nm]</t>
  </si>
  <si>
    <t>Um [V]</t>
  </si>
  <si>
    <t>nu [PHz]</t>
  </si>
  <si>
    <t>λ [m]</t>
  </si>
  <si>
    <t>nu [Hz]</t>
  </si>
  <si>
    <t>W_k [eV]</t>
  </si>
  <si>
    <t>c (speed of light)</t>
  </si>
  <si>
    <t>k</t>
  </si>
  <si>
    <t>n</t>
  </si>
  <si>
    <t>e-15</t>
  </si>
  <si>
    <t>\\</t>
  </si>
  <si>
    <t>&amp;</t>
  </si>
  <si>
    <t>Data hardcopy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</si>
</sst>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4" borderId="0" xfId="3"/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/>
    <xf numFmtId="0" fontId="2" fillId="3" borderId="0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4"/>
    <xf numFmtId="0" fontId="2" fillId="3" borderId="2" xfId="2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2" fillId="3" borderId="4" xfId="2" applyBorder="1"/>
    <xf numFmtId="0" fontId="2" fillId="3" borderId="4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17F62-FFF3-B84F-8ACD-FFA01BAAF560}" name="Table3" displayName="Table3" ref="B3:D16" totalsRowShown="0" headerRowDxfId="61" dataDxfId="60">
  <autoFilter ref="B3:D16" xr:uid="{A8617F62-FFF3-B84F-8ACD-FFA01BAAF560}"/>
  <tableColumns count="3">
    <tableColumn id="1" xr3:uid="{DB9F1448-CF5F-494A-A4B4-104A121C26AF}" name="Index" dataDxfId="59"/>
    <tableColumn id="2" xr3:uid="{E521E21F-C9F1-4E4B-8114-69C69736FB26}" name="U [V]" dataDxfId="58"/>
    <tableColumn id="3" xr3:uid="{FBEAA525-8F86-F048-B4BE-95CBE1A3E551}" name="I [10^-13 A]" dataDxfId="57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F917B0-22C2-486B-AA65-581AEDF6EFE9}" name="Table3711" displayName="Table3711" ref="B22:D31" totalsRowShown="0" headerRowDxfId="16" dataDxfId="15">
  <autoFilter ref="B22:D31" xr:uid="{B7F917B0-22C2-486B-AA65-581AEDF6EFE9}"/>
  <tableColumns count="3">
    <tableColumn id="1" xr3:uid="{4E2C3AEC-61C6-4384-A531-6D532A6F676B}" name="Index" dataDxfId="14"/>
    <tableColumn id="2" xr3:uid="{BC26834E-03C6-4096-B766-E158886AD350}" name="U [V]" dataDxfId="13" dataCellStyle="Bad"/>
    <tableColumn id="3" xr3:uid="{1D25FF7B-19F3-4CC4-8614-7CCE004BFE3D}" name="I [pA]" dataDxfId="12" dataCellStyle="Bad"/>
  </tableColumns>
  <tableStyleInfo name="TableStyleMedium2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D4A328-F27F-4CFE-87C7-A22F9E2F713F}" name="Table35812" displayName="Table35812" ref="F22:H32" totalsRowShown="0" headerRowDxfId="11" dataDxfId="10">
  <autoFilter ref="F22:H32" xr:uid="{A9D4A328-F27F-4CFE-87C7-A22F9E2F713F}"/>
  <tableColumns count="3">
    <tableColumn id="1" xr3:uid="{3B02896F-412D-4197-94C0-D8895CFB801F}" name="Index" dataDxfId="9"/>
    <tableColumn id="2" xr3:uid="{919570E4-E8F3-488C-9011-F4B1E804D458}" name="U [V]" dataDxfId="8" dataCellStyle="Bad"/>
    <tableColumn id="3" xr3:uid="{2065E97E-1E67-4AB3-9913-3FAA3295BFF5}" name="I [pA]" dataDxfId="7" dataCellStyle="Bad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0B2C1A-EE25-4A41-A1A7-CDB77BEA4ECB}" name="Table13" displayName="Table13" ref="N34:O39" totalsRowShown="0" headerRowDxfId="6" dataDxfId="5">
  <autoFilter ref="N34:O39" xr:uid="{560B2C1A-EE25-4A41-A1A7-CDB77BEA4ECB}"/>
  <tableColumns count="2">
    <tableColumn id="1" xr3:uid="{BAD7282F-AF63-4519-83DE-2EB088E07C60}" name="nu [PHz]" dataDxfId="4"/>
    <tableColumn id="2" xr3:uid="{3E9814F1-EA8A-4210-9294-1B9160F32AB0}" name="W_k [eV]" dataDxfId="3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59E132-0DD1-474A-84CD-CCA321B20647}" name="Table12" displayName="Table12" ref="J22:O27" totalsRowShown="0" headerRowDxfId="0">
  <autoFilter ref="J22:O27" xr:uid="{4E59E132-0DD1-474A-84CD-CCA321B20647}"/>
  <tableColumns count="6">
    <tableColumn id="1" xr3:uid="{13D4A065-B95A-447B-8B17-321CFC429C7D}" name="λ [nm]" dataDxfId="2"/>
    <tableColumn id="2" xr3:uid="{6575506C-C184-4E14-989C-0813407F4379}" name="Um [V]" dataDxfId="1" dataCellStyle="Bad"/>
    <tableColumn id="3" xr3:uid="{106A387E-F1B2-4F92-8DFF-23D543F8C88E}" name="λ [m]">
      <calculatedColumnFormula>J23*10^-9</calculatedColumnFormula>
    </tableColumn>
    <tableColumn id="4" xr3:uid="{EB03AE4E-91FA-4AE2-8C53-880AC5CD8997}" name="W_k [eV]">
      <calculatedColumnFormula>K23</calculatedColumnFormula>
    </tableColumn>
    <tableColumn id="5" xr3:uid="{1F234AD9-40B1-4BF1-A19C-675F5C729309}" name="nu [Hz]">
      <calculatedColumnFormula>spdlght/L23</calculatedColumnFormula>
    </tableColumn>
    <tableColumn id="6" xr3:uid="{F045087B-2E29-459D-863E-203CB3AE96F8}" name="nu [PHz]">
      <calculatedColumnFormula>N23/10^15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99D0D9-052D-1749-AEF0-83407953B779}" name="Table35" displayName="Table35" ref="G3:I14" totalsRowShown="0" headerRowDxfId="56" dataDxfId="55">
  <autoFilter ref="G3:I14" xr:uid="{2E99D0D9-052D-1749-AEF0-83407953B779}"/>
  <tableColumns count="3">
    <tableColumn id="1" xr3:uid="{98BD6B6E-16A9-F14B-8516-E3810F414EAC}" name="Index" dataDxfId="54"/>
    <tableColumn id="2" xr3:uid="{F13C2BBA-50B9-CA4F-B4B5-95E3A08F57FE}" name="U [V]" dataDxfId="53"/>
    <tableColumn id="3" xr3:uid="{42653511-6675-8047-B81A-4BF5D3ED8721}" name="I [10^-13 A]" dataDxfId="5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0E322F-AB4C-0941-82D4-3752383C5FD3}" name="Table356" displayName="Table356" ref="L3:N14" totalsRowShown="0" headerRowDxfId="51" dataDxfId="50">
  <autoFilter ref="L3:N14" xr:uid="{D10E322F-AB4C-0941-82D4-3752383C5FD3}"/>
  <tableColumns count="3">
    <tableColumn id="1" xr3:uid="{E3DDC59A-4A47-CA4D-8308-988109337207}" name="Index" dataDxfId="49"/>
    <tableColumn id="2" xr3:uid="{0476F125-74FE-E048-801A-F638C482148A}" name="U [V]" dataDxfId="48"/>
    <tableColumn id="3" xr3:uid="{79C477F8-D213-8E41-A651-278D27E0768A}" name="I [10^-13 A]" dataDxfId="47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87413E-6C61-6448-89B1-AD05797C9C4D}" name="Table37" displayName="Table37" ref="B22:D32" totalsRowShown="0" headerRowDxfId="46" dataDxfId="45">
  <autoFilter ref="B22:D32" xr:uid="{B987413E-6C61-6448-89B1-AD05797C9C4D}"/>
  <tableColumns count="3">
    <tableColumn id="1" xr3:uid="{51A8BFA0-CAA1-C34A-94CB-883902109A75}" name="Index" dataDxfId="44"/>
    <tableColumn id="2" xr3:uid="{47E30323-6FD0-AA4F-B3EA-B6CE5DE59E17}" name="U [V]" dataDxfId="43"/>
    <tableColumn id="3" xr3:uid="{77C90277-BF05-1649-B890-BB4D33411668}" name="I [10^-13 A]" dataDxfId="42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2A4586-C134-194E-A06A-C346F9E06E35}" name="Table358" displayName="Table358" ref="G26:I36" totalsRowShown="0" headerRowDxfId="41" dataDxfId="40">
  <autoFilter ref="G26:I36" xr:uid="{542A4586-C134-194E-A06A-C346F9E06E35}"/>
  <tableColumns count="3">
    <tableColumn id="1" xr3:uid="{4C9B9622-1B55-E540-9C47-1CB5BAFD2EE0}" name="Index" dataDxfId="39"/>
    <tableColumn id="2" xr3:uid="{E800CD85-134C-D446-A17A-19DC5485F1E3}" name="U [V]" dataDxfId="38"/>
    <tableColumn id="3" xr3:uid="{15646861-5086-E74C-8C77-414D854EEDF0}" name="I [10^-13 A]" dataDxfId="37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A079D1-47DF-AF44-9FCC-D8AE770A9365}" name="Table3569" displayName="Table3569" ref="L26:N36" totalsRowShown="0" headerRowDxfId="36" dataDxfId="35">
  <autoFilter ref="L26:N36" xr:uid="{6DA079D1-47DF-AF44-9FCC-D8AE770A9365}"/>
  <tableColumns count="3">
    <tableColumn id="1" xr3:uid="{F3A9E62D-33A6-C448-8490-5375BF171405}" name="Index" dataDxfId="34"/>
    <tableColumn id="2" xr3:uid="{F160C861-98FC-3048-8737-0A1230558D60}" name="U [V]" dataDxfId="33"/>
    <tableColumn id="3" xr3:uid="{C15AC965-A778-EB47-8D8E-EA58CA5738C4}" name="I [10^-13 A]" dataDxfId="32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41786-0A12-4010-8EF2-8A39CFD5E82F}" name="Table32" displayName="Table32" ref="B3:D16" totalsRowShown="0" headerRowDxfId="31" dataDxfId="30">
  <autoFilter ref="B3:D16" xr:uid="{30241786-0A12-4010-8EF2-8A39CFD5E82F}"/>
  <tableColumns count="3">
    <tableColumn id="1" xr3:uid="{6D17426F-DC87-48FC-B724-06330F333492}" name="Index" dataDxfId="29"/>
    <tableColumn id="2" xr3:uid="{FECF1EFC-088E-4C73-A59D-85A4C7AEAF44}" name="U [V]" dataDxfId="28" dataCellStyle="Bad"/>
    <tableColumn id="3" xr3:uid="{05F4EABF-899B-41AC-AC38-3380991A48D0}" name="I [pA]" dataDxfId="27" dataCellStyle="Bad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6C5ED-4951-4973-B467-C7C8E9C8AA52}" name="Table353" displayName="Table353" ref="F3:H14" totalsRowShown="0" headerRowDxfId="26" dataDxfId="25">
  <autoFilter ref="F3:H14" xr:uid="{51C6C5ED-4951-4973-B467-C7C8E9C8AA52}"/>
  <tableColumns count="3">
    <tableColumn id="1" xr3:uid="{FD1FBEDD-76B1-4BFB-A3EA-725CC3A0EF04}" name="Index" dataDxfId="24"/>
    <tableColumn id="2" xr3:uid="{7DEEE5BC-05B7-4B09-A0B7-EDFC58637975}" name="U [V]" dataDxfId="23" dataCellStyle="Bad"/>
    <tableColumn id="3" xr3:uid="{76035075-4801-41C0-89FF-ADE15258CD92}" name="I [pA]" dataDxfId="22" dataCellStyle="Bad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DF819-24E6-4EC3-B271-B534728F15D4}" name="Table35610" displayName="Table35610" ref="J3:L13" totalsRowShown="0" headerRowDxfId="21" dataDxfId="20">
  <autoFilter ref="J3:L13" xr:uid="{8D0DF819-24E6-4EC3-B271-B534728F15D4}"/>
  <tableColumns count="3">
    <tableColumn id="1" xr3:uid="{52FED974-DD74-428D-921F-EA11F94AEA38}" name="Index" dataDxfId="19"/>
    <tableColumn id="2" xr3:uid="{C865808A-F999-44F7-AEAF-E93D1947088E}" name="U [V]" dataDxfId="18" dataCellStyle="Bad"/>
    <tableColumn id="3" xr3:uid="{43A0B710-13B2-4625-B372-18EAD421FB65}" name="I [pA]" dataDxfId="17" dataCellStyle="Bad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hyperlink" Target="\" TargetMode="Externa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11.xml"/><Relationship Id="rId5" Type="http://schemas.openxmlformats.org/officeDocument/2006/relationships/hyperlink" Target="\" TargetMode="External"/><Relationship Id="rId10" Type="http://schemas.openxmlformats.org/officeDocument/2006/relationships/table" Target="../tables/table10.xml"/><Relationship Id="rId4" Type="http://schemas.openxmlformats.org/officeDocument/2006/relationships/hyperlink" Target="\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0377-E366-A947-A571-4242E47D1F2C}">
  <dimension ref="A1:N36"/>
  <sheetViews>
    <sheetView zoomScaleNormal="80" zoomScaleSheetLayoutView="100" workbookViewId="0">
      <selection activeCell="N4" sqref="N4:N13"/>
    </sheetView>
  </sheetViews>
  <sheetFormatPr defaultRowHeight="15" x14ac:dyDescent="0.25"/>
  <cols>
    <col min="1" max="1" width="17.28515625" bestFit="1" customWidth="1"/>
    <col min="4" max="4" width="13" bestFit="1" customWidth="1"/>
    <col min="6" max="6" width="24.28515625" bestFit="1" customWidth="1"/>
    <col min="9" max="9" width="13.140625" bestFit="1" customWidth="1"/>
    <col min="14" max="14" width="13.140625" bestFit="1" customWidth="1"/>
  </cols>
  <sheetData>
    <row r="1" spans="1:14" x14ac:dyDescent="0.25">
      <c r="A1" t="s">
        <v>4</v>
      </c>
      <c r="B1" t="s">
        <v>5</v>
      </c>
      <c r="C1">
        <f>+-0.005</f>
        <v>-5.0000000000000001E-3</v>
      </c>
    </row>
    <row r="2" spans="1:14" x14ac:dyDescent="0.25">
      <c r="C2">
        <f>+-0.005</f>
        <v>-5.0000000000000001E-3</v>
      </c>
      <c r="I2">
        <f>+-1</f>
        <v>-1</v>
      </c>
    </row>
    <row r="3" spans="1:14" x14ac:dyDescent="0.25">
      <c r="A3" s="1" t="s">
        <v>0</v>
      </c>
      <c r="B3" s="1" t="s">
        <v>1</v>
      </c>
      <c r="C3" s="1" t="s">
        <v>2</v>
      </c>
      <c r="D3" s="1" t="s">
        <v>3</v>
      </c>
      <c r="E3" s="1"/>
      <c r="F3" s="1" t="s">
        <v>0</v>
      </c>
      <c r="G3" s="1" t="s">
        <v>1</v>
      </c>
      <c r="H3" s="1" t="s">
        <v>2</v>
      </c>
      <c r="I3" s="1" t="s">
        <v>3</v>
      </c>
      <c r="J3" s="1"/>
      <c r="K3" s="1" t="s">
        <v>0</v>
      </c>
      <c r="L3" s="1" t="s">
        <v>1</v>
      </c>
      <c r="M3" s="1" t="s">
        <v>2</v>
      </c>
      <c r="N3" s="1" t="s">
        <v>3</v>
      </c>
    </row>
    <row r="4" spans="1:14" x14ac:dyDescent="0.25">
      <c r="A4" s="1">
        <v>365</v>
      </c>
      <c r="B4" s="1">
        <v>1</v>
      </c>
      <c r="C4" s="1">
        <v>2E-3</v>
      </c>
      <c r="D4" s="1">
        <v>68</v>
      </c>
      <c r="E4" s="1"/>
      <c r="F4" s="1">
        <v>405</v>
      </c>
      <c r="G4" s="1">
        <v>1</v>
      </c>
      <c r="H4" s="1">
        <v>0</v>
      </c>
      <c r="I4" s="1">
        <v>56</v>
      </c>
      <c r="J4" s="1"/>
      <c r="K4" s="1">
        <v>436</v>
      </c>
      <c r="L4" s="1">
        <v>1</v>
      </c>
      <c r="M4" s="1">
        <v>0</v>
      </c>
      <c r="N4" s="1">
        <v>74</v>
      </c>
    </row>
    <row r="5" spans="1:14" x14ac:dyDescent="0.25">
      <c r="A5" s="1"/>
      <c r="B5" s="1">
        <v>2</v>
      </c>
      <c r="C5" s="1">
        <v>0.14000000000000001</v>
      </c>
      <c r="D5" s="1">
        <v>60</v>
      </c>
      <c r="E5" s="1"/>
      <c r="F5" s="1"/>
      <c r="G5" s="1">
        <v>2</v>
      </c>
      <c r="H5" s="1">
        <v>0.12</v>
      </c>
      <c r="I5" s="1">
        <v>49</v>
      </c>
      <c r="J5" s="1"/>
      <c r="K5" s="1"/>
      <c r="L5" s="1">
        <v>2</v>
      </c>
      <c r="M5" s="1">
        <v>0.16600000000000001</v>
      </c>
      <c r="N5" s="1">
        <v>61</v>
      </c>
    </row>
    <row r="6" spans="1:14" x14ac:dyDescent="0.25">
      <c r="A6" s="1"/>
      <c r="B6" s="1">
        <v>3</v>
      </c>
      <c r="C6" s="1">
        <v>0.33</v>
      </c>
      <c r="D6" s="1">
        <v>50</v>
      </c>
      <c r="E6" s="1"/>
      <c r="F6" s="1"/>
      <c r="G6" s="1">
        <v>3</v>
      </c>
      <c r="H6" s="1">
        <v>0.24</v>
      </c>
      <c r="I6" s="1">
        <v>42</v>
      </c>
      <c r="J6" s="1"/>
      <c r="K6" s="1"/>
      <c r="L6" s="1">
        <v>3</v>
      </c>
      <c r="M6" s="1">
        <v>0.40400000000000003</v>
      </c>
      <c r="N6" s="1">
        <v>44</v>
      </c>
    </row>
    <row r="7" spans="1:14" x14ac:dyDescent="0.25">
      <c r="A7" s="1"/>
      <c r="B7" s="1">
        <v>4</v>
      </c>
      <c r="C7" s="1">
        <v>0.503</v>
      </c>
      <c r="D7" s="1">
        <v>42</v>
      </c>
      <c r="E7" s="1"/>
      <c r="F7" s="1"/>
      <c r="G7" s="1">
        <v>4</v>
      </c>
      <c r="H7" s="1">
        <v>0.40699999999999997</v>
      </c>
      <c r="I7" s="1">
        <v>34</v>
      </c>
      <c r="J7" s="1"/>
      <c r="K7" s="1"/>
      <c r="L7" s="1">
        <v>4</v>
      </c>
      <c r="M7" s="1">
        <v>0.60099999999999998</v>
      </c>
      <c r="N7" s="1">
        <v>30</v>
      </c>
    </row>
    <row r="8" spans="1:14" x14ac:dyDescent="0.25">
      <c r="A8" s="1"/>
      <c r="B8" s="1">
        <v>5</v>
      </c>
      <c r="C8" s="1">
        <v>0.63900000000000001</v>
      </c>
      <c r="D8" s="1">
        <v>36</v>
      </c>
      <c r="E8" s="1"/>
      <c r="F8" s="1"/>
      <c r="G8" s="1">
        <v>5</v>
      </c>
      <c r="H8" s="1">
        <v>0.55000000000000004</v>
      </c>
      <c r="I8" s="1">
        <v>28</v>
      </c>
      <c r="J8" s="1"/>
      <c r="K8" s="1"/>
      <c r="L8" s="1">
        <v>5</v>
      </c>
      <c r="M8" s="1">
        <v>0.74</v>
      </c>
      <c r="N8" s="1">
        <v>21</v>
      </c>
    </row>
    <row r="9" spans="1:14" x14ac:dyDescent="0.25">
      <c r="A9" s="1"/>
      <c r="B9" s="1">
        <v>6</v>
      </c>
      <c r="C9" s="1">
        <v>0.80800000000000005</v>
      </c>
      <c r="D9" s="1">
        <v>28</v>
      </c>
      <c r="E9" s="1"/>
      <c r="F9" s="1"/>
      <c r="G9" s="1">
        <v>6</v>
      </c>
      <c r="H9" s="1">
        <v>0.77200000000000002</v>
      </c>
      <c r="I9" s="1">
        <v>17</v>
      </c>
      <c r="J9" s="1"/>
      <c r="K9" s="1"/>
      <c r="L9" s="1">
        <v>6</v>
      </c>
      <c r="M9" s="1">
        <v>0.94399999999999995</v>
      </c>
      <c r="N9" s="1">
        <v>10</v>
      </c>
    </row>
    <row r="10" spans="1:14" x14ac:dyDescent="0.25">
      <c r="A10" s="1"/>
      <c r="B10" s="1">
        <v>7</v>
      </c>
      <c r="C10" s="1">
        <v>1</v>
      </c>
      <c r="D10" s="1">
        <v>20</v>
      </c>
      <c r="E10" s="1"/>
      <c r="F10" s="1"/>
      <c r="G10" s="1">
        <v>7</v>
      </c>
      <c r="H10" s="1">
        <v>0.97399999999999998</v>
      </c>
      <c r="I10" s="1">
        <v>9</v>
      </c>
      <c r="J10" s="1"/>
      <c r="K10" s="1"/>
      <c r="L10" s="1">
        <v>7</v>
      </c>
      <c r="M10" s="1">
        <v>1.1160000000000001</v>
      </c>
      <c r="N10" s="1">
        <v>3</v>
      </c>
    </row>
    <row r="11" spans="1:14" x14ac:dyDescent="0.25">
      <c r="A11" s="1"/>
      <c r="B11" s="1">
        <v>8</v>
      </c>
      <c r="C11" s="1">
        <v>1.25</v>
      </c>
      <c r="D11" s="1">
        <v>11</v>
      </c>
      <c r="E11" s="1"/>
      <c r="F11" s="1"/>
      <c r="G11" s="1">
        <v>8</v>
      </c>
      <c r="H11" s="1">
        <v>1.121</v>
      </c>
      <c r="I11" s="1">
        <v>5</v>
      </c>
      <c r="J11" s="1"/>
      <c r="K11" s="1"/>
      <c r="L11" s="1">
        <v>8</v>
      </c>
      <c r="M11" s="1">
        <v>1.2949999999999999</v>
      </c>
      <c r="N11" s="1">
        <v>-1</v>
      </c>
    </row>
    <row r="12" spans="1:14" x14ac:dyDescent="0.25">
      <c r="A12" s="1"/>
      <c r="B12" s="1">
        <v>9</v>
      </c>
      <c r="C12" s="1">
        <v>1.373</v>
      </c>
      <c r="D12" s="1">
        <v>7</v>
      </c>
      <c r="E12" s="1"/>
      <c r="F12" s="1"/>
      <c r="G12" s="1">
        <v>9</v>
      </c>
      <c r="H12" s="1">
        <v>1.266</v>
      </c>
      <c r="I12" s="1">
        <v>0</v>
      </c>
      <c r="J12" s="1"/>
      <c r="K12" s="1"/>
      <c r="L12" s="1">
        <v>9</v>
      </c>
      <c r="M12" s="1">
        <v>1.3640000000000001</v>
      </c>
      <c r="N12" s="1">
        <v>-2</v>
      </c>
    </row>
    <row r="13" spans="1:14" x14ac:dyDescent="0.25">
      <c r="A13" s="1"/>
      <c r="B13" s="1">
        <v>10</v>
      </c>
      <c r="C13" s="1">
        <v>1.5920000000000001</v>
      </c>
      <c r="D13" s="1">
        <v>1</v>
      </c>
      <c r="E13" s="1"/>
      <c r="F13" s="1"/>
      <c r="G13" s="1">
        <v>10</v>
      </c>
      <c r="H13" s="1">
        <v>1.4790000000000001</v>
      </c>
      <c r="I13" s="1">
        <v>-2</v>
      </c>
      <c r="J13" s="1"/>
      <c r="K13" s="1"/>
      <c r="L13" s="1">
        <v>10</v>
      </c>
      <c r="M13" s="1">
        <v>1.667</v>
      </c>
      <c r="N13" s="1">
        <v>-2</v>
      </c>
    </row>
    <row r="14" spans="1:14" x14ac:dyDescent="0.25">
      <c r="A14" s="1"/>
      <c r="B14" s="1">
        <v>11</v>
      </c>
      <c r="C14" s="1">
        <v>1.66</v>
      </c>
      <c r="D14" s="1">
        <v>0</v>
      </c>
      <c r="E14" s="1"/>
      <c r="F14" s="1"/>
      <c r="G14" s="1">
        <v>11</v>
      </c>
      <c r="H14" s="1">
        <v>1.6679999999999999</v>
      </c>
      <c r="I14" s="1">
        <v>-2</v>
      </c>
      <c r="J14" s="1"/>
      <c r="K14" s="1"/>
      <c r="L14" s="1">
        <v>11</v>
      </c>
      <c r="M14" s="1"/>
      <c r="N14" s="1"/>
    </row>
    <row r="15" spans="1:14" x14ac:dyDescent="0.25">
      <c r="B15" s="1">
        <v>12</v>
      </c>
      <c r="C15" s="1">
        <v>1.8080000000000001</v>
      </c>
      <c r="D15" s="1">
        <v>-2</v>
      </c>
    </row>
    <row r="16" spans="1:14" x14ac:dyDescent="0.25">
      <c r="B16" s="1">
        <v>13</v>
      </c>
      <c r="C16" s="1">
        <v>1.992</v>
      </c>
      <c r="D16" s="1">
        <v>-2</v>
      </c>
    </row>
    <row r="22" spans="1:14" x14ac:dyDescent="0.25">
      <c r="B22" s="1" t="s">
        <v>1</v>
      </c>
      <c r="C22" s="1" t="s">
        <v>2</v>
      </c>
      <c r="D22" s="1" t="s">
        <v>3</v>
      </c>
    </row>
    <row r="23" spans="1:14" x14ac:dyDescent="0.25">
      <c r="B23" s="1">
        <v>1</v>
      </c>
      <c r="C23" s="1">
        <v>0</v>
      </c>
      <c r="D23" s="1">
        <v>39</v>
      </c>
    </row>
    <row r="24" spans="1:14" x14ac:dyDescent="0.25">
      <c r="B24" s="1">
        <v>2</v>
      </c>
      <c r="C24" s="1">
        <v>0.20499999999999999</v>
      </c>
      <c r="D24" s="1">
        <v>25</v>
      </c>
    </row>
    <row r="25" spans="1:14" x14ac:dyDescent="0.25">
      <c r="B25" s="1">
        <v>3</v>
      </c>
      <c r="C25" s="1">
        <v>0.42199999999999999</v>
      </c>
      <c r="D25" s="1">
        <v>10</v>
      </c>
    </row>
    <row r="26" spans="1:14" x14ac:dyDescent="0.25">
      <c r="A26" s="1" t="s">
        <v>0</v>
      </c>
      <c r="B26" s="1">
        <v>4</v>
      </c>
      <c r="C26" s="1">
        <v>0.55900000000000005</v>
      </c>
      <c r="D26" s="1">
        <v>3</v>
      </c>
      <c r="E26" s="1"/>
      <c r="F26" s="1" t="s">
        <v>0</v>
      </c>
      <c r="G26" s="1" t="s">
        <v>1</v>
      </c>
      <c r="H26" s="1" t="s">
        <v>2</v>
      </c>
      <c r="I26" s="1" t="s">
        <v>3</v>
      </c>
      <c r="J26" s="1"/>
      <c r="K26" s="1" t="s">
        <v>0</v>
      </c>
      <c r="L26" s="1" t="s">
        <v>1</v>
      </c>
      <c r="M26" s="1" t="s">
        <v>2</v>
      </c>
      <c r="N26" s="1" t="s">
        <v>3</v>
      </c>
    </row>
    <row r="27" spans="1:14" x14ac:dyDescent="0.25">
      <c r="A27" s="1">
        <v>546</v>
      </c>
      <c r="B27" s="1">
        <v>5</v>
      </c>
      <c r="C27" s="1">
        <v>0.67</v>
      </c>
      <c r="D27" s="1">
        <v>0</v>
      </c>
      <c r="E27" s="1"/>
      <c r="F27">
        <v>577</v>
      </c>
      <c r="G27" s="1">
        <v>1</v>
      </c>
      <c r="H27" s="1">
        <v>0</v>
      </c>
      <c r="I27" s="1">
        <v>15</v>
      </c>
      <c r="J27" s="1"/>
      <c r="K27" s="1"/>
      <c r="L27" s="1">
        <v>1</v>
      </c>
      <c r="M27" s="1"/>
      <c r="N27" s="1"/>
    </row>
    <row r="28" spans="1:14" x14ac:dyDescent="0.25">
      <c r="A28" s="1" t="s">
        <v>6</v>
      </c>
      <c r="B28" s="1">
        <v>6</v>
      </c>
      <c r="C28" s="1">
        <v>0.72299999999999998</v>
      </c>
      <c r="D28" s="1">
        <v>-1</v>
      </c>
      <c r="E28" s="1"/>
      <c r="F28" s="1" t="s">
        <v>7</v>
      </c>
      <c r="G28" s="1">
        <v>2</v>
      </c>
      <c r="H28" s="1">
        <v>0.08</v>
      </c>
      <c r="I28" s="1">
        <v>12</v>
      </c>
      <c r="J28" s="1"/>
      <c r="K28" s="1"/>
      <c r="L28" s="1">
        <v>2</v>
      </c>
      <c r="M28" s="1"/>
      <c r="N28" s="1"/>
    </row>
    <row r="29" spans="1:14" x14ac:dyDescent="0.25">
      <c r="A29" s="1"/>
      <c r="B29" s="1">
        <v>7</v>
      </c>
      <c r="C29" s="1">
        <v>0.79200000000000004</v>
      </c>
      <c r="D29" s="1">
        <v>-1</v>
      </c>
      <c r="E29" s="1"/>
      <c r="F29" s="1"/>
      <c r="G29" s="1">
        <v>3</v>
      </c>
      <c r="H29" s="1">
        <v>0.13100000000000001</v>
      </c>
      <c r="I29" s="1">
        <v>10</v>
      </c>
      <c r="J29" s="1"/>
      <c r="K29" s="1"/>
      <c r="L29" s="1">
        <v>3</v>
      </c>
      <c r="M29" s="1"/>
      <c r="N29" s="1"/>
    </row>
    <row r="30" spans="1:14" x14ac:dyDescent="0.25">
      <c r="A30" s="1"/>
      <c r="B30" s="1">
        <v>8</v>
      </c>
      <c r="C30" s="1">
        <v>0.95799999999999996</v>
      </c>
      <c r="D30" s="1">
        <v>-1</v>
      </c>
      <c r="E30" s="1"/>
      <c r="F30" s="1"/>
      <c r="G30" s="1">
        <v>4</v>
      </c>
      <c r="H30" s="1">
        <v>0.22900000000000001</v>
      </c>
      <c r="I30" s="1">
        <v>7</v>
      </c>
      <c r="J30" s="1"/>
      <c r="K30" s="1"/>
      <c r="L30" s="1">
        <v>4</v>
      </c>
      <c r="M30" s="1"/>
      <c r="N30" s="1"/>
    </row>
    <row r="31" spans="1:14" x14ac:dyDescent="0.25">
      <c r="A31" s="1"/>
      <c r="B31" s="1">
        <v>9</v>
      </c>
      <c r="C31" s="1">
        <v>1.2629999999999999</v>
      </c>
      <c r="D31" s="1">
        <v>-1</v>
      </c>
      <c r="E31" s="1"/>
      <c r="F31" s="1"/>
      <c r="G31" s="1">
        <v>5</v>
      </c>
      <c r="H31" s="1">
        <v>0.33800000000000002</v>
      </c>
      <c r="I31" s="1">
        <v>3</v>
      </c>
      <c r="J31" s="1"/>
      <c r="K31" s="1"/>
      <c r="L31" s="1">
        <v>5</v>
      </c>
      <c r="M31" s="1"/>
      <c r="N31" s="1"/>
    </row>
    <row r="32" spans="1:14" x14ac:dyDescent="0.25">
      <c r="A32" s="1"/>
      <c r="B32" s="1">
        <v>10</v>
      </c>
      <c r="C32" s="1"/>
      <c r="D32" s="1"/>
      <c r="E32" s="1"/>
      <c r="F32" s="1"/>
      <c r="G32" s="1">
        <v>6</v>
      </c>
      <c r="H32" s="1">
        <v>0.433</v>
      </c>
      <c r="I32" s="1">
        <v>1</v>
      </c>
      <c r="J32" s="1"/>
      <c r="K32" s="1"/>
      <c r="L32" s="1">
        <v>6</v>
      </c>
      <c r="M32" s="1"/>
      <c r="N32" s="1"/>
    </row>
    <row r="33" spans="1:14" x14ac:dyDescent="0.25">
      <c r="A33" s="1"/>
      <c r="E33" s="1"/>
      <c r="F33" s="1"/>
      <c r="G33" s="1">
        <v>7</v>
      </c>
      <c r="H33" s="1">
        <v>0.51100000000000001</v>
      </c>
      <c r="I33" s="1">
        <v>0</v>
      </c>
      <c r="J33" s="1"/>
      <c r="K33" s="1"/>
      <c r="L33" s="1">
        <v>7</v>
      </c>
      <c r="M33" s="1"/>
      <c r="N33" s="1"/>
    </row>
    <row r="34" spans="1:14" x14ac:dyDescent="0.25">
      <c r="A34" s="1"/>
      <c r="E34" s="1"/>
      <c r="F34" s="1"/>
      <c r="G34" s="1">
        <v>8</v>
      </c>
      <c r="H34" s="1">
        <v>0.57899999999999996</v>
      </c>
      <c r="I34" s="1">
        <v>-1</v>
      </c>
      <c r="J34" s="1"/>
      <c r="K34" s="1"/>
      <c r="L34" s="1">
        <v>8</v>
      </c>
      <c r="M34" s="1"/>
      <c r="N34" s="1"/>
    </row>
    <row r="35" spans="1:14" x14ac:dyDescent="0.25">
      <c r="A35" s="1"/>
      <c r="E35" s="1"/>
      <c r="F35" s="1"/>
      <c r="G35" s="1">
        <v>9</v>
      </c>
      <c r="H35" s="1">
        <v>0.68</v>
      </c>
      <c r="I35" s="1">
        <v>-1</v>
      </c>
      <c r="J35" s="1"/>
      <c r="K35" s="1"/>
      <c r="L35" s="1">
        <v>9</v>
      </c>
      <c r="M35" s="1"/>
      <c r="N35" s="1"/>
    </row>
    <row r="36" spans="1:14" x14ac:dyDescent="0.25">
      <c r="A36" s="1"/>
      <c r="E36" s="1"/>
      <c r="F36" s="1"/>
      <c r="G36" s="1">
        <v>10</v>
      </c>
      <c r="H36" s="1">
        <v>0.8</v>
      </c>
      <c r="I36" s="1">
        <v>-1</v>
      </c>
      <c r="J36" s="1"/>
      <c r="K36" s="1"/>
      <c r="L36" s="1">
        <v>10</v>
      </c>
      <c r="M36" s="1"/>
      <c r="N36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F36A-1D60-42F5-909D-4DA346C6E00D}">
  <dimension ref="A1:R49"/>
  <sheetViews>
    <sheetView tabSelected="1" topLeftCell="A10" workbookViewId="0">
      <selection activeCell="H38" sqref="H38:H39"/>
    </sheetView>
  </sheetViews>
  <sheetFormatPr defaultRowHeight="15" x14ac:dyDescent="0.25"/>
  <cols>
    <col min="1" max="1" width="17.42578125" bestFit="1" customWidth="1"/>
    <col min="2" max="2" width="10.5703125" bestFit="1" customWidth="1"/>
    <col min="3" max="3" width="10.140625" bestFit="1" customWidth="1"/>
    <col min="4" max="4" width="10.42578125" bestFit="1" customWidth="1"/>
    <col min="5" max="5" width="25.140625" bestFit="1" customWidth="1"/>
    <col min="6" max="7" width="10.5703125" bestFit="1" customWidth="1"/>
    <col min="8" max="9" width="10.42578125" bestFit="1" customWidth="1"/>
    <col min="10" max="10" width="11.28515625" bestFit="1" customWidth="1"/>
    <col min="11" max="11" width="10.140625" bestFit="1" customWidth="1"/>
    <col min="12" max="12" width="12" bestFit="1" customWidth="1"/>
    <col min="13" max="13" width="13.85546875" bestFit="1" customWidth="1"/>
    <col min="14" max="14" width="13.7109375" bestFit="1" customWidth="1"/>
    <col min="15" max="15" width="16" bestFit="1" customWidth="1"/>
  </cols>
  <sheetData>
    <row r="1" spans="1:15" x14ac:dyDescent="0.25">
      <c r="A1" t="s">
        <v>4</v>
      </c>
      <c r="B1" s="5" t="s">
        <v>5</v>
      </c>
      <c r="C1" s="2">
        <f>+-0.005</f>
        <v>-5.0000000000000001E-3</v>
      </c>
    </row>
    <row r="2" spans="1:15" x14ac:dyDescent="0.25">
      <c r="C2" s="2">
        <f>+-0.005</f>
        <v>-5.0000000000000001E-3</v>
      </c>
      <c r="H2" s="2">
        <f>+-1</f>
        <v>-1</v>
      </c>
    </row>
    <row r="3" spans="1:15" x14ac:dyDescent="0.25">
      <c r="A3" s="4" t="s">
        <v>0</v>
      </c>
      <c r="B3" s="1" t="s">
        <v>1</v>
      </c>
      <c r="C3" s="1" t="s">
        <v>2</v>
      </c>
      <c r="D3" s="1" t="s">
        <v>8</v>
      </c>
      <c r="E3" s="4" t="s">
        <v>0</v>
      </c>
      <c r="F3" s="1" t="s">
        <v>1</v>
      </c>
      <c r="G3" s="1" t="s">
        <v>2</v>
      </c>
      <c r="H3" s="1" t="s">
        <v>8</v>
      </c>
      <c r="I3" s="4" t="s">
        <v>0</v>
      </c>
      <c r="J3" s="1" t="s">
        <v>1</v>
      </c>
      <c r="K3" s="1" t="s">
        <v>2</v>
      </c>
      <c r="L3" s="1" t="s">
        <v>8</v>
      </c>
    </row>
    <row r="4" spans="1:15" x14ac:dyDescent="0.25">
      <c r="A4" s="6">
        <v>365</v>
      </c>
      <c r="B4" s="1">
        <v>1</v>
      </c>
      <c r="C4" s="6">
        <v>-2E-3</v>
      </c>
      <c r="D4" s="6">
        <v>6.8</v>
      </c>
      <c r="E4" s="6">
        <v>405</v>
      </c>
      <c r="F4" s="1">
        <v>1</v>
      </c>
      <c r="G4" s="6">
        <v>0</v>
      </c>
      <c r="H4" s="5">
        <v>5.6</v>
      </c>
      <c r="I4" s="6">
        <v>436</v>
      </c>
      <c r="J4" s="1">
        <v>1</v>
      </c>
      <c r="K4" s="6">
        <v>0</v>
      </c>
      <c r="L4" s="6">
        <v>7.4</v>
      </c>
    </row>
    <row r="5" spans="1:15" x14ac:dyDescent="0.25">
      <c r="A5" s="1"/>
      <c r="B5" s="1">
        <v>2</v>
      </c>
      <c r="C5" s="6">
        <v>-0.14000000000000001</v>
      </c>
      <c r="D5" s="6">
        <v>6</v>
      </c>
      <c r="E5" s="1"/>
      <c r="F5" s="1">
        <v>2</v>
      </c>
      <c r="G5" s="6">
        <v>-0.12</v>
      </c>
      <c r="H5" s="5">
        <v>4.9000000000000004</v>
      </c>
      <c r="I5" s="1"/>
      <c r="J5" s="1">
        <v>2</v>
      </c>
      <c r="K5" s="6">
        <v>-0.16600000000000001</v>
      </c>
      <c r="L5" s="6">
        <v>6.1</v>
      </c>
      <c r="O5" s="2" t="s">
        <v>15</v>
      </c>
    </row>
    <row r="6" spans="1:15" x14ac:dyDescent="0.25">
      <c r="A6" s="1"/>
      <c r="B6" s="1">
        <v>3</v>
      </c>
      <c r="C6" s="6">
        <v>-0.33</v>
      </c>
      <c r="D6" s="6">
        <v>5</v>
      </c>
      <c r="E6" s="1"/>
      <c r="F6" s="1">
        <v>3</v>
      </c>
      <c r="G6" s="6">
        <v>-0.24</v>
      </c>
      <c r="H6" s="5">
        <v>4.2</v>
      </c>
      <c r="I6" s="1"/>
      <c r="J6" s="1">
        <v>3</v>
      </c>
      <c r="K6" s="6">
        <v>-0.40400000000000003</v>
      </c>
      <c r="L6" s="6">
        <v>4.4000000000000004</v>
      </c>
      <c r="O6" s="2">
        <v>299792458</v>
      </c>
    </row>
    <row r="7" spans="1:15" x14ac:dyDescent="0.25">
      <c r="A7" s="1"/>
      <c r="B7" s="1">
        <v>4</v>
      </c>
      <c r="C7" s="6">
        <v>-0.503</v>
      </c>
      <c r="D7" s="6">
        <v>4.2</v>
      </c>
      <c r="E7" s="1"/>
      <c r="F7" s="1">
        <v>4</v>
      </c>
      <c r="G7" s="6">
        <v>-0.40699999999999997</v>
      </c>
      <c r="H7" s="5">
        <v>3.4</v>
      </c>
      <c r="I7" s="1"/>
      <c r="J7" s="1">
        <v>4</v>
      </c>
      <c r="K7" s="6">
        <v>-0.60099999999999998</v>
      </c>
      <c r="L7" s="6">
        <v>3</v>
      </c>
    </row>
    <row r="8" spans="1:15" x14ac:dyDescent="0.25">
      <c r="A8" s="1"/>
      <c r="B8" s="1">
        <v>5</v>
      </c>
      <c r="C8" s="6">
        <v>-0.63900000000000001</v>
      </c>
      <c r="D8" s="6">
        <v>3.6</v>
      </c>
      <c r="E8" s="1"/>
      <c r="F8" s="1">
        <v>5</v>
      </c>
      <c r="G8" s="6">
        <v>-0.55000000000000004</v>
      </c>
      <c r="H8" s="5">
        <v>2.8</v>
      </c>
      <c r="I8" s="1"/>
      <c r="J8" s="1">
        <v>5</v>
      </c>
      <c r="K8" s="6">
        <v>-0.74</v>
      </c>
      <c r="L8" s="6">
        <v>2.1</v>
      </c>
    </row>
    <row r="9" spans="1:15" x14ac:dyDescent="0.25">
      <c r="A9" s="1"/>
      <c r="B9" s="1">
        <v>6</v>
      </c>
      <c r="C9" s="6">
        <v>-0.80800000000000005</v>
      </c>
      <c r="D9" s="6">
        <v>2.8</v>
      </c>
      <c r="E9" s="1"/>
      <c r="F9" s="1">
        <v>6</v>
      </c>
      <c r="G9" s="6">
        <v>-0.77200000000000002</v>
      </c>
      <c r="H9" s="5">
        <v>1.7</v>
      </c>
      <c r="I9" s="1"/>
      <c r="J9" s="1">
        <v>6</v>
      </c>
      <c r="K9" s="6">
        <v>-0.94399999999999995</v>
      </c>
      <c r="L9" s="6">
        <v>1</v>
      </c>
    </row>
    <row r="10" spans="1:15" x14ac:dyDescent="0.25">
      <c r="A10" s="1"/>
      <c r="B10" s="1">
        <v>7</v>
      </c>
      <c r="C10" s="6">
        <v>-1</v>
      </c>
      <c r="D10" s="6">
        <v>2</v>
      </c>
      <c r="E10" s="1"/>
      <c r="F10" s="1">
        <v>7</v>
      </c>
      <c r="G10" s="6">
        <v>-0.97399999999999998</v>
      </c>
      <c r="H10" s="5">
        <v>0.9</v>
      </c>
      <c r="I10" s="1"/>
      <c r="J10" s="1">
        <v>7</v>
      </c>
      <c r="K10" s="6">
        <v>-1.1160000000000001</v>
      </c>
      <c r="L10" s="6">
        <v>0.3</v>
      </c>
    </row>
    <row r="11" spans="1:15" x14ac:dyDescent="0.25">
      <c r="A11" s="1"/>
      <c r="B11" s="1">
        <v>8</v>
      </c>
      <c r="C11" s="6">
        <v>-1.25</v>
      </c>
      <c r="D11" s="6">
        <v>1.1000000000000001</v>
      </c>
      <c r="E11" s="1"/>
      <c r="F11" s="1">
        <v>8</v>
      </c>
      <c r="G11" s="6">
        <v>-1.121</v>
      </c>
      <c r="H11" s="5">
        <v>0.5</v>
      </c>
      <c r="I11" s="1"/>
      <c r="J11" s="1">
        <v>8</v>
      </c>
      <c r="K11" s="6">
        <v>-1.2949999999999999</v>
      </c>
      <c r="L11" s="6">
        <v>-0.1</v>
      </c>
    </row>
    <row r="12" spans="1:15" x14ac:dyDescent="0.25">
      <c r="A12" s="1"/>
      <c r="B12" s="1">
        <v>9</v>
      </c>
      <c r="C12" s="6">
        <v>-1.373</v>
      </c>
      <c r="D12" s="6">
        <v>0.7</v>
      </c>
      <c r="E12" s="1"/>
      <c r="F12" s="1">
        <v>9</v>
      </c>
      <c r="G12" s="6">
        <v>-1.266</v>
      </c>
      <c r="H12" s="5">
        <v>0</v>
      </c>
      <c r="I12" s="1"/>
      <c r="J12" s="1">
        <v>9</v>
      </c>
      <c r="K12" s="6">
        <v>-1.3640000000000001</v>
      </c>
      <c r="L12" s="6">
        <v>-0.2</v>
      </c>
    </row>
    <row r="13" spans="1:15" x14ac:dyDescent="0.25">
      <c r="A13" s="1"/>
      <c r="B13" s="1">
        <v>10</v>
      </c>
      <c r="C13" s="6">
        <v>-1.5920000000000001</v>
      </c>
      <c r="D13" s="6">
        <v>0.1</v>
      </c>
      <c r="E13" s="1"/>
      <c r="F13" s="1">
        <v>10</v>
      </c>
      <c r="G13" s="6">
        <v>-1.4790000000000001</v>
      </c>
      <c r="H13" s="5">
        <v>-0.2</v>
      </c>
      <c r="I13" s="1"/>
      <c r="J13" s="1">
        <v>10</v>
      </c>
      <c r="K13" s="6">
        <v>-1.667</v>
      </c>
      <c r="L13" s="6">
        <v>-0.2</v>
      </c>
    </row>
    <row r="14" spans="1:15" x14ac:dyDescent="0.25">
      <c r="A14" s="1"/>
      <c r="B14" s="1">
        <v>11</v>
      </c>
      <c r="C14" s="6">
        <v>-1.66</v>
      </c>
      <c r="D14" s="6">
        <v>0</v>
      </c>
      <c r="E14" s="1"/>
      <c r="F14" s="1">
        <v>11</v>
      </c>
      <c r="G14" s="6">
        <v>-1.6679999999999999</v>
      </c>
      <c r="H14" s="5">
        <v>-0.2</v>
      </c>
      <c r="I14" s="1"/>
      <c r="J14" s="1"/>
      <c r="K14" s="1"/>
      <c r="L14" s="1"/>
    </row>
    <row r="15" spans="1:15" x14ac:dyDescent="0.25">
      <c r="B15" s="1">
        <v>12</v>
      </c>
      <c r="C15" s="6">
        <v>-1.8080000000000001</v>
      </c>
      <c r="D15" s="6">
        <v>-0.2</v>
      </c>
      <c r="M15" s="1"/>
    </row>
    <row r="16" spans="1:15" x14ac:dyDescent="0.25">
      <c r="B16" s="1">
        <v>13</v>
      </c>
      <c r="C16" s="6">
        <v>-1.992</v>
      </c>
      <c r="D16" s="6">
        <v>-0.2</v>
      </c>
      <c r="E16" s="1"/>
    </row>
    <row r="22" spans="1:15" x14ac:dyDescent="0.25">
      <c r="A22" s="4" t="s">
        <v>0</v>
      </c>
      <c r="B22" s="1" t="s">
        <v>1</v>
      </c>
      <c r="C22" s="1" t="s">
        <v>2</v>
      </c>
      <c r="D22" s="1" t="s">
        <v>8</v>
      </c>
      <c r="E22" s="4" t="s">
        <v>0</v>
      </c>
      <c r="F22" s="1" t="s">
        <v>1</v>
      </c>
      <c r="G22" s="1" t="s">
        <v>2</v>
      </c>
      <c r="H22" s="1" t="s">
        <v>8</v>
      </c>
      <c r="J22" s="7" t="s">
        <v>9</v>
      </c>
      <c r="K22" t="s">
        <v>10</v>
      </c>
      <c r="L22" s="7" t="s">
        <v>12</v>
      </c>
      <c r="M22" s="7" t="s">
        <v>14</v>
      </c>
      <c r="N22" t="s">
        <v>13</v>
      </c>
      <c r="O22" s="7" t="s">
        <v>11</v>
      </c>
    </row>
    <row r="23" spans="1:15" x14ac:dyDescent="0.25">
      <c r="A23" s="6">
        <v>546</v>
      </c>
      <c r="B23" s="1">
        <v>1</v>
      </c>
      <c r="C23" s="6">
        <v>0</v>
      </c>
      <c r="D23" s="6">
        <v>3.9</v>
      </c>
      <c r="E23" s="6">
        <v>577</v>
      </c>
      <c r="F23" s="1">
        <v>1</v>
      </c>
      <c r="G23" s="6">
        <v>0</v>
      </c>
      <c r="H23" s="6">
        <v>1.5</v>
      </c>
      <c r="J23" s="1">
        <f>A4</f>
        <v>365</v>
      </c>
      <c r="K23" s="6">
        <v>1.8080000000000001</v>
      </c>
      <c r="L23">
        <f>J23*10^-9</f>
        <v>3.65E-7</v>
      </c>
      <c r="M23">
        <f>K23</f>
        <v>1.8080000000000001</v>
      </c>
      <c r="N23">
        <f>spdlght/L23</f>
        <v>821349200000000</v>
      </c>
      <c r="O23">
        <f>N23/10^15</f>
        <v>0.8213492</v>
      </c>
    </row>
    <row r="24" spans="1:15" x14ac:dyDescent="0.25">
      <c r="A24" s="3" t="s">
        <v>6</v>
      </c>
      <c r="B24" s="1">
        <v>2</v>
      </c>
      <c r="C24" s="6">
        <v>-0.20499999999999999</v>
      </c>
      <c r="D24" s="6">
        <v>2.5</v>
      </c>
      <c r="E24" s="3" t="s">
        <v>7</v>
      </c>
      <c r="F24" s="1">
        <v>2</v>
      </c>
      <c r="G24" s="6">
        <v>-0.08</v>
      </c>
      <c r="H24" s="6">
        <v>1.2</v>
      </c>
      <c r="J24" s="1">
        <f>E4</f>
        <v>405</v>
      </c>
      <c r="K24" s="6">
        <v>1.4790000000000001</v>
      </c>
      <c r="L24">
        <f t="shared" ref="L24:L27" si="0">J24*10^-9</f>
        <v>4.0500000000000004E-7</v>
      </c>
      <c r="M24">
        <f>K24</f>
        <v>1.4790000000000001</v>
      </c>
      <c r="N24">
        <f>spdlght/L24</f>
        <v>740228291358024.63</v>
      </c>
      <c r="O24">
        <f t="shared" ref="O24:O27" si="1">N24/10^15</f>
        <v>0.74022829135802459</v>
      </c>
    </row>
    <row r="25" spans="1:15" x14ac:dyDescent="0.25">
      <c r="B25" s="1">
        <v>3</v>
      </c>
      <c r="C25" s="6">
        <v>-0.42199999999999999</v>
      </c>
      <c r="D25" s="6">
        <v>1</v>
      </c>
      <c r="E25" s="1"/>
      <c r="F25" s="1">
        <v>3</v>
      </c>
      <c r="G25" s="6">
        <v>-0.13100000000000001</v>
      </c>
      <c r="H25" s="6">
        <v>1</v>
      </c>
      <c r="J25" s="1">
        <f>I4</f>
        <v>436</v>
      </c>
      <c r="K25" s="6">
        <v>1.3640000000000001</v>
      </c>
      <c r="L25">
        <f t="shared" si="0"/>
        <v>4.3600000000000004E-7</v>
      </c>
      <c r="M25">
        <f>K25</f>
        <v>1.3640000000000001</v>
      </c>
      <c r="N25">
        <f>spdlght/L25</f>
        <v>687597380733944.88</v>
      </c>
      <c r="O25">
        <f t="shared" si="1"/>
        <v>0.68759738073394483</v>
      </c>
    </row>
    <row r="26" spans="1:15" x14ac:dyDescent="0.25">
      <c r="B26" s="1">
        <v>4</v>
      </c>
      <c r="C26" s="6">
        <v>-0.55900000000000005</v>
      </c>
      <c r="D26" s="6">
        <v>0.30000000000000004</v>
      </c>
      <c r="E26" s="1"/>
      <c r="F26" s="1">
        <v>4</v>
      </c>
      <c r="G26" s="6">
        <v>-0.22900000000000001</v>
      </c>
      <c r="H26" s="6">
        <v>0.7</v>
      </c>
      <c r="J26" s="1">
        <f>A23</f>
        <v>546</v>
      </c>
      <c r="K26" s="6">
        <v>0.79200000000000004</v>
      </c>
      <c r="L26">
        <f t="shared" si="0"/>
        <v>5.4600000000000005E-7</v>
      </c>
      <c r="M26">
        <f>K26</f>
        <v>0.79200000000000004</v>
      </c>
      <c r="N26">
        <f>spdlght/L26</f>
        <v>549070435897435.88</v>
      </c>
      <c r="O26">
        <f t="shared" si="1"/>
        <v>0.54907043589743587</v>
      </c>
    </row>
    <row r="27" spans="1:15" x14ac:dyDescent="0.25">
      <c r="B27" s="1">
        <v>5</v>
      </c>
      <c r="C27" s="6">
        <v>-0.67</v>
      </c>
      <c r="D27" s="6">
        <v>0</v>
      </c>
      <c r="E27" s="1"/>
      <c r="F27" s="1">
        <v>5</v>
      </c>
      <c r="G27" s="6">
        <v>-0.33800000000000002</v>
      </c>
      <c r="H27" s="6">
        <v>0.3</v>
      </c>
      <c r="J27" s="1">
        <f>E23</f>
        <v>577</v>
      </c>
      <c r="K27" s="6">
        <v>0.57899999999999996</v>
      </c>
      <c r="L27">
        <f t="shared" si="0"/>
        <v>5.7700000000000004E-7</v>
      </c>
      <c r="M27">
        <f>K27</f>
        <v>0.57899999999999996</v>
      </c>
      <c r="N27">
        <f>spdlght/L27</f>
        <v>519570984402079.69</v>
      </c>
      <c r="O27">
        <f t="shared" si="1"/>
        <v>0.51957098440207972</v>
      </c>
    </row>
    <row r="28" spans="1:15" x14ac:dyDescent="0.25">
      <c r="B28" s="1">
        <v>6</v>
      </c>
      <c r="C28" s="6">
        <v>-0.72299999999999998</v>
      </c>
      <c r="D28" s="6">
        <v>-9.9999999999999978E-2</v>
      </c>
      <c r="E28" s="1"/>
      <c r="F28" s="1">
        <v>6</v>
      </c>
      <c r="G28" s="6">
        <v>-0.433</v>
      </c>
      <c r="H28" s="6">
        <v>9.9999999999999978E-2</v>
      </c>
      <c r="J28" s="1"/>
      <c r="K28" s="1"/>
      <c r="L28" s="1"/>
      <c r="M28" s="1"/>
    </row>
    <row r="29" spans="1:15" x14ac:dyDescent="0.25">
      <c r="A29" s="1"/>
      <c r="B29" s="1">
        <v>7</v>
      </c>
      <c r="C29" s="6">
        <v>-0.79200000000000004</v>
      </c>
      <c r="D29" s="6">
        <v>-9.9999999999999978E-2</v>
      </c>
      <c r="E29" s="1"/>
      <c r="F29" s="1">
        <v>7</v>
      </c>
      <c r="G29" s="6">
        <v>-0.51100000000000001</v>
      </c>
      <c r="H29" s="6">
        <v>0</v>
      </c>
      <c r="J29" s="1"/>
      <c r="K29" s="1"/>
      <c r="L29" s="1"/>
      <c r="M29" s="1"/>
    </row>
    <row r="30" spans="1:15" x14ac:dyDescent="0.25">
      <c r="A30" s="1"/>
      <c r="B30" s="1">
        <v>8</v>
      </c>
      <c r="C30" s="6">
        <v>-0.95799999999999996</v>
      </c>
      <c r="D30" s="6">
        <v>-9.9999999999999978E-2</v>
      </c>
      <c r="E30" s="1"/>
      <c r="F30" s="1">
        <v>8</v>
      </c>
      <c r="G30" s="6">
        <v>-0.57899999999999996</v>
      </c>
      <c r="H30" s="6">
        <v>-0.10000000000000003</v>
      </c>
      <c r="J30" s="1"/>
      <c r="K30" s="1"/>
      <c r="L30" s="1"/>
      <c r="M30" s="1"/>
    </row>
    <row r="31" spans="1:15" x14ac:dyDescent="0.25">
      <c r="A31" s="1"/>
      <c r="B31" s="1">
        <v>9</v>
      </c>
      <c r="C31" s="6">
        <v>-1.2629999999999999</v>
      </c>
      <c r="D31" s="6">
        <v>-9.9999999999999978E-2</v>
      </c>
      <c r="E31" s="1"/>
      <c r="F31" s="1">
        <v>9</v>
      </c>
      <c r="G31" s="6">
        <v>-0.68</v>
      </c>
      <c r="H31" s="6">
        <v>-0.10000000000000003</v>
      </c>
      <c r="J31" s="1"/>
      <c r="K31" s="1"/>
      <c r="L31" s="1"/>
      <c r="M31" s="1"/>
    </row>
    <row r="32" spans="1:15" x14ac:dyDescent="0.25">
      <c r="A32" s="1"/>
      <c r="B32" s="1"/>
      <c r="C32" s="1"/>
      <c r="D32" s="1"/>
      <c r="E32" s="1"/>
      <c r="F32" s="1">
        <v>10</v>
      </c>
      <c r="G32" s="6">
        <v>-0.8</v>
      </c>
      <c r="H32" s="6">
        <v>-0.10000000000000003</v>
      </c>
      <c r="J32" s="1"/>
      <c r="K32" s="1"/>
      <c r="L32" s="1"/>
    </row>
    <row r="33" spans="1:18" x14ac:dyDescent="0.25">
      <c r="A33" s="1"/>
      <c r="K33" s="1"/>
      <c r="L33" s="1"/>
      <c r="N33" s="1" t="s">
        <v>21</v>
      </c>
    </row>
    <row r="34" spans="1:18" ht="15.75" thickBot="1" x14ac:dyDescent="0.3">
      <c r="A34" s="1"/>
      <c r="E34" s="1"/>
      <c r="K34" s="1"/>
      <c r="L34" s="1"/>
      <c r="N34" s="8" t="s">
        <v>11</v>
      </c>
      <c r="O34" s="8" t="s">
        <v>14</v>
      </c>
    </row>
    <row r="35" spans="1:18" ht="15.75" thickBot="1" x14ac:dyDescent="0.3">
      <c r="A35" s="1"/>
      <c r="E35" s="1"/>
      <c r="K35" s="15" t="s">
        <v>16</v>
      </c>
      <c r="L35" s="10">
        <v>3.9481799999999998</v>
      </c>
      <c r="M35" s="13" t="s">
        <v>18</v>
      </c>
      <c r="N35" s="8">
        <v>0.8213492</v>
      </c>
      <c r="O35" s="8">
        <v>1.8080000000000001</v>
      </c>
    </row>
    <row r="36" spans="1:18" ht="15.75" thickBot="1" x14ac:dyDescent="0.3">
      <c r="A36" s="1"/>
      <c r="E36" s="1"/>
      <c r="K36" s="12" t="s">
        <v>17</v>
      </c>
      <c r="L36" s="14">
        <v>-1.41547</v>
      </c>
      <c r="M36" s="11"/>
      <c r="N36" s="8">
        <v>0.74022829135802459</v>
      </c>
      <c r="O36" s="8">
        <v>1.4790000000000001</v>
      </c>
    </row>
    <row r="37" spans="1:18" x14ac:dyDescent="0.25">
      <c r="N37" s="8">
        <v>0.68759738073394483</v>
      </c>
      <c r="O37" s="8">
        <v>1.3640000000000001</v>
      </c>
    </row>
    <row r="38" spans="1:18" x14ac:dyDescent="0.25">
      <c r="N38" s="8">
        <v>0.54907043589743587</v>
      </c>
      <c r="O38" s="8">
        <v>0.79200000000000004</v>
      </c>
    </row>
    <row r="39" spans="1:18" x14ac:dyDescent="0.25">
      <c r="N39" s="8">
        <v>0.51957098440207972</v>
      </c>
      <c r="O39" s="8">
        <v>0.57899999999999996</v>
      </c>
    </row>
    <row r="45" spans="1:18" x14ac:dyDescent="0.25">
      <c r="N45">
        <f>N35</f>
        <v>0.8213492</v>
      </c>
      <c r="O45" t="s">
        <v>20</v>
      </c>
      <c r="P45">
        <f>O35</f>
        <v>1.8080000000000001</v>
      </c>
      <c r="R45" s="9" t="s">
        <v>19</v>
      </c>
    </row>
    <row r="46" spans="1:18" x14ac:dyDescent="0.25">
      <c r="N46">
        <f t="shared" ref="N46:N49" si="2">N36</f>
        <v>0.74022829135802459</v>
      </c>
      <c r="O46" t="s">
        <v>20</v>
      </c>
      <c r="P46">
        <f t="shared" ref="P46:P49" si="3">O36</f>
        <v>1.4790000000000001</v>
      </c>
      <c r="R46" s="9" t="s">
        <v>19</v>
      </c>
    </row>
    <row r="47" spans="1:18" x14ac:dyDescent="0.25">
      <c r="N47">
        <f t="shared" si="2"/>
        <v>0.68759738073394483</v>
      </c>
      <c r="O47" t="s">
        <v>20</v>
      </c>
      <c r="P47">
        <f t="shared" si="3"/>
        <v>1.3640000000000001</v>
      </c>
      <c r="R47" s="9" t="s">
        <v>19</v>
      </c>
    </row>
    <row r="48" spans="1:18" x14ac:dyDescent="0.25">
      <c r="N48">
        <f t="shared" si="2"/>
        <v>0.54907043589743587</v>
      </c>
      <c r="O48" t="s">
        <v>20</v>
      </c>
      <c r="P48">
        <f t="shared" si="3"/>
        <v>0.79200000000000004</v>
      </c>
      <c r="R48" s="9" t="s">
        <v>19</v>
      </c>
    </row>
    <row r="49" spans="14:18" x14ac:dyDescent="0.25">
      <c r="N49">
        <f t="shared" si="2"/>
        <v>0.51957098440207972</v>
      </c>
      <c r="O49" t="s">
        <v>20</v>
      </c>
      <c r="P49">
        <f t="shared" si="3"/>
        <v>0.57899999999999996</v>
      </c>
      <c r="R49" s="9" t="s">
        <v>19</v>
      </c>
    </row>
  </sheetData>
  <hyperlinks>
    <hyperlink ref="R45" r:id="rId1" xr:uid="{8387DCFA-04DA-4431-A173-3834BB33EC7C}"/>
    <hyperlink ref="R46" r:id="rId2" xr:uid="{F2225F2B-09DE-49B8-B9F7-23DA3861605C}"/>
    <hyperlink ref="R47" r:id="rId3" xr:uid="{E12E109C-A520-4CF0-B5B8-134FEE389565}"/>
    <hyperlink ref="R49" r:id="rId4" xr:uid="{DFAC2346-7D77-4485-8F36-C3244D6619A6}"/>
    <hyperlink ref="R48" r:id="rId5" xr:uid="{B1BB8042-0F7B-4F94-8519-875B4915F81F}"/>
  </hyperlinks>
  <pageMargins left="0.7" right="0.7" top="0.75" bottom="0.75" header="0.3" footer="0.3"/>
  <pageSetup paperSize="9" orientation="portrait" r:id="rId6"/>
  <tableParts count="7"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Graf</vt:lpstr>
      <vt:lpstr>spdlght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2023-03-14T14:25:50Z</dcterms:created>
  <dcterms:modified xsi:type="dcterms:W3CDTF">2023-04-10T17:52:18Z</dcterms:modified>
</cp:coreProperties>
</file>