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en\Google Drive\keyguard\dimensions and definitions\"/>
    </mc:Choice>
  </mc:AlternateContent>
  <xr:revisionPtr revIDLastSave="0" documentId="13_ncr:1_{2D07400D-0A6A-4CE4-905B-FC6F0F8461D9}" xr6:coauthVersionLast="45" xr6:coauthVersionMax="45" xr10:uidLastSave="{00000000-0000-0000-0000-000000000000}"/>
  <bookViews>
    <workbookView xWindow="-98" yWindow="-98" windowWidth="20715" windowHeight="13276" xr2:uid="{00000000-000D-0000-FFFF-FFFF00000000}"/>
  </bookViews>
  <sheets>
    <sheet name="padding and bar siz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16" i="1" l="1"/>
  <c r="U16" i="1"/>
  <c r="V16" i="1"/>
  <c r="W16" i="1"/>
  <c r="X16" i="1"/>
  <c r="Y16" i="1"/>
  <c r="Z16" i="1"/>
  <c r="AA16" i="1"/>
  <c r="AB16" i="1"/>
  <c r="AC16" i="1"/>
  <c r="AD16" i="1"/>
  <c r="T9" i="1"/>
  <c r="U9" i="1"/>
  <c r="V9" i="1"/>
  <c r="W9" i="1"/>
  <c r="X9" i="1"/>
  <c r="Y9" i="1"/>
  <c r="Z9" i="1"/>
  <c r="AA9" i="1"/>
  <c r="AB9" i="1"/>
  <c r="AC9" i="1"/>
  <c r="AD9" i="1"/>
  <c r="T25" i="1" l="1"/>
  <c r="U25" i="1"/>
  <c r="V25" i="1"/>
  <c r="W25" i="1"/>
  <c r="X25" i="1"/>
  <c r="Y25" i="1"/>
  <c r="Z25" i="1"/>
  <c r="AA25" i="1"/>
  <c r="AB25" i="1"/>
  <c r="AC25" i="1"/>
  <c r="AD25" i="1"/>
  <c r="T31" i="1" l="1"/>
  <c r="U31" i="1"/>
  <c r="V31" i="1"/>
  <c r="W31" i="1"/>
  <c r="X31" i="1"/>
  <c r="Y31" i="1"/>
  <c r="Z31" i="1"/>
  <c r="AA31" i="1"/>
  <c r="AB31" i="1"/>
  <c r="AC31" i="1"/>
  <c r="AD31" i="1"/>
  <c r="T30" i="1" l="1"/>
  <c r="U30" i="1"/>
  <c r="V30" i="1"/>
  <c r="W30" i="1"/>
  <c r="X30" i="1"/>
  <c r="Y30" i="1"/>
  <c r="Z30" i="1"/>
  <c r="AA30" i="1"/>
  <c r="AB30" i="1"/>
  <c r="AC30" i="1"/>
  <c r="AD30" i="1"/>
  <c r="T42" i="1"/>
  <c r="U42" i="1"/>
  <c r="V42" i="1"/>
  <c r="W42" i="1"/>
  <c r="X42" i="1"/>
  <c r="Y42" i="1"/>
  <c r="Z42" i="1"/>
  <c r="AA42" i="1"/>
  <c r="AB42" i="1"/>
  <c r="AC42" i="1"/>
  <c r="AD42" i="1"/>
  <c r="T45" i="1" l="1"/>
  <c r="U45" i="1"/>
  <c r="V45" i="1"/>
  <c r="W45" i="1"/>
  <c r="X45" i="1"/>
  <c r="Y45" i="1"/>
  <c r="Z45" i="1"/>
  <c r="AA45" i="1"/>
  <c r="AB45" i="1"/>
  <c r="AC45" i="1"/>
  <c r="AD45" i="1"/>
  <c r="T46" i="1"/>
  <c r="U46" i="1"/>
  <c r="V46" i="1"/>
  <c r="W46" i="1"/>
  <c r="X46" i="1"/>
  <c r="Y46" i="1"/>
  <c r="Z46" i="1"/>
  <c r="AA46" i="1"/>
  <c r="AB46" i="1"/>
  <c r="AC46" i="1"/>
  <c r="AD46" i="1"/>
  <c r="T47" i="1"/>
  <c r="U47" i="1"/>
  <c r="V47" i="1"/>
  <c r="W47" i="1"/>
  <c r="X47" i="1"/>
  <c r="Y47" i="1"/>
  <c r="Z47" i="1"/>
  <c r="AA47" i="1"/>
  <c r="AB47" i="1"/>
  <c r="AC47" i="1"/>
  <c r="AD47" i="1"/>
  <c r="T48" i="1"/>
  <c r="U48" i="1"/>
  <c r="V48" i="1"/>
  <c r="W48" i="1"/>
  <c r="X48" i="1"/>
  <c r="Y48" i="1"/>
  <c r="Z48" i="1"/>
  <c r="AA48" i="1"/>
  <c r="AB48" i="1"/>
  <c r="AC48" i="1"/>
  <c r="AD48" i="1"/>
  <c r="T44" i="1" l="1"/>
  <c r="U44" i="1"/>
  <c r="V44" i="1"/>
  <c r="W44" i="1"/>
  <c r="X44" i="1"/>
  <c r="Y44" i="1"/>
  <c r="Z44" i="1"/>
  <c r="AA44" i="1"/>
  <c r="AB44" i="1"/>
  <c r="AC44" i="1"/>
  <c r="AD44" i="1"/>
  <c r="T43" i="1" l="1"/>
  <c r="U43" i="1"/>
  <c r="V43" i="1"/>
  <c r="W43" i="1"/>
  <c r="X43" i="1"/>
  <c r="Y43" i="1"/>
  <c r="Z43" i="1"/>
  <c r="AA43" i="1"/>
  <c r="AB43" i="1"/>
  <c r="AC43" i="1"/>
  <c r="AD43" i="1"/>
  <c r="T2" i="1" l="1"/>
  <c r="U2" i="1"/>
  <c r="V2" i="1"/>
  <c r="W2" i="1"/>
  <c r="X2" i="1"/>
  <c r="Y2" i="1"/>
  <c r="Z2" i="1"/>
  <c r="AA2" i="1"/>
  <c r="AB2" i="1"/>
  <c r="AC2" i="1"/>
  <c r="AD2" i="1"/>
  <c r="T3" i="1"/>
  <c r="U3" i="1"/>
  <c r="V3" i="1"/>
  <c r="W3" i="1"/>
  <c r="X3" i="1"/>
  <c r="Y3" i="1"/>
  <c r="Z3" i="1"/>
  <c r="AA3" i="1"/>
  <c r="AB3" i="1"/>
  <c r="AC3" i="1"/>
  <c r="AD3" i="1"/>
  <c r="T4" i="1"/>
  <c r="U4" i="1"/>
  <c r="V4" i="1"/>
  <c r="W4" i="1"/>
  <c r="X4" i="1"/>
  <c r="Y4" i="1"/>
  <c r="Z4" i="1"/>
  <c r="AA4" i="1"/>
  <c r="AB4" i="1"/>
  <c r="AC4" i="1"/>
  <c r="AD4" i="1"/>
  <c r="T5" i="1"/>
  <c r="U5" i="1"/>
  <c r="V5" i="1"/>
  <c r="W5" i="1"/>
  <c r="X5" i="1"/>
  <c r="Y5" i="1"/>
  <c r="Z5" i="1"/>
  <c r="AA5" i="1"/>
  <c r="AB5" i="1"/>
  <c r="AC5" i="1"/>
  <c r="AD5" i="1"/>
  <c r="T6" i="1"/>
  <c r="U6" i="1"/>
  <c r="V6" i="1"/>
  <c r="W6" i="1"/>
  <c r="X6" i="1"/>
  <c r="Y6" i="1"/>
  <c r="Z6" i="1"/>
  <c r="AA6" i="1"/>
  <c r="AB6" i="1"/>
  <c r="AC6" i="1"/>
  <c r="AD6" i="1"/>
  <c r="T7" i="1"/>
  <c r="U7" i="1"/>
  <c r="V7" i="1"/>
  <c r="W7" i="1"/>
  <c r="X7" i="1"/>
  <c r="Y7" i="1"/>
  <c r="Z7" i="1"/>
  <c r="AA7" i="1"/>
  <c r="AB7" i="1"/>
  <c r="AC7" i="1"/>
  <c r="AD7" i="1"/>
  <c r="T8" i="1"/>
  <c r="U8" i="1"/>
  <c r="V8" i="1"/>
  <c r="W8" i="1"/>
  <c r="X8" i="1"/>
  <c r="Y8" i="1"/>
  <c r="Z8" i="1"/>
  <c r="AA8" i="1"/>
  <c r="AB8" i="1"/>
  <c r="AC8" i="1"/>
  <c r="AD8" i="1"/>
  <c r="T10" i="1"/>
  <c r="U10" i="1"/>
  <c r="V10" i="1"/>
  <c r="W10" i="1"/>
  <c r="X10" i="1"/>
  <c r="Y10" i="1"/>
  <c r="Z10" i="1"/>
  <c r="AA10" i="1"/>
  <c r="AB10" i="1"/>
  <c r="AC10" i="1"/>
  <c r="AD10" i="1"/>
  <c r="T11" i="1"/>
  <c r="U11" i="1"/>
  <c r="V11" i="1"/>
  <c r="W11" i="1"/>
  <c r="X11" i="1"/>
  <c r="Y11" i="1"/>
  <c r="Z11" i="1"/>
  <c r="AA11" i="1"/>
  <c r="AB11" i="1"/>
  <c r="AC11" i="1"/>
  <c r="AD11" i="1"/>
  <c r="T12" i="1"/>
  <c r="U12" i="1"/>
  <c r="V12" i="1"/>
  <c r="W12" i="1"/>
  <c r="X12" i="1"/>
  <c r="Y12" i="1"/>
  <c r="Z12" i="1"/>
  <c r="AA12" i="1"/>
  <c r="AB12" i="1"/>
  <c r="AC12" i="1"/>
  <c r="AD12" i="1"/>
  <c r="T13" i="1"/>
  <c r="U13" i="1"/>
  <c r="V13" i="1"/>
  <c r="W13" i="1"/>
  <c r="X13" i="1"/>
  <c r="Y13" i="1"/>
  <c r="Z13" i="1"/>
  <c r="AA13" i="1"/>
  <c r="AB13" i="1"/>
  <c r="AC13" i="1"/>
  <c r="AD13" i="1"/>
  <c r="T14" i="1"/>
  <c r="U14" i="1"/>
  <c r="V14" i="1"/>
  <c r="W14" i="1"/>
  <c r="X14" i="1"/>
  <c r="Y14" i="1"/>
  <c r="Z14" i="1"/>
  <c r="AA14" i="1"/>
  <c r="AB14" i="1"/>
  <c r="AC14" i="1"/>
  <c r="AD14" i="1"/>
  <c r="T15" i="1"/>
  <c r="U15" i="1"/>
  <c r="V15" i="1"/>
  <c r="W15" i="1"/>
  <c r="X15" i="1"/>
  <c r="Y15" i="1"/>
  <c r="Z15" i="1"/>
  <c r="AA15" i="1"/>
  <c r="AB15" i="1"/>
  <c r="AC15" i="1"/>
  <c r="AD15" i="1"/>
  <c r="T17" i="1"/>
  <c r="U17" i="1"/>
  <c r="V17" i="1"/>
  <c r="W17" i="1"/>
  <c r="X17" i="1"/>
  <c r="Y17" i="1"/>
  <c r="Z17" i="1"/>
  <c r="AA17" i="1"/>
  <c r="AB17" i="1"/>
  <c r="AC17" i="1"/>
  <c r="AD17" i="1"/>
  <c r="T18" i="1"/>
  <c r="U18" i="1"/>
  <c r="V18" i="1"/>
  <c r="W18" i="1"/>
  <c r="X18" i="1"/>
  <c r="Y18" i="1"/>
  <c r="Z18" i="1"/>
  <c r="AA18" i="1"/>
  <c r="AB18" i="1"/>
  <c r="AC18" i="1"/>
  <c r="AD18" i="1"/>
  <c r="T19" i="1"/>
  <c r="U19" i="1"/>
  <c r="V19" i="1"/>
  <c r="W19" i="1"/>
  <c r="X19" i="1"/>
  <c r="Y19" i="1"/>
  <c r="Z19" i="1"/>
  <c r="AA19" i="1"/>
  <c r="AB19" i="1"/>
  <c r="AC19" i="1"/>
  <c r="AD19" i="1"/>
  <c r="T20" i="1"/>
  <c r="U20" i="1"/>
  <c r="V20" i="1"/>
  <c r="W20" i="1"/>
  <c r="X20" i="1"/>
  <c r="Y20" i="1"/>
  <c r="Z20" i="1"/>
  <c r="AA20" i="1"/>
  <c r="AB20" i="1"/>
  <c r="AC20" i="1"/>
  <c r="AD20" i="1"/>
  <c r="T21" i="1"/>
  <c r="U21" i="1"/>
  <c r="V21" i="1"/>
  <c r="W21" i="1"/>
  <c r="X21" i="1"/>
  <c r="Y21" i="1"/>
  <c r="Z21" i="1"/>
  <c r="AA21" i="1"/>
  <c r="AB21" i="1"/>
  <c r="AC21" i="1"/>
  <c r="AD21" i="1"/>
  <c r="T22" i="1"/>
  <c r="U22" i="1"/>
  <c r="V22" i="1"/>
  <c r="W22" i="1"/>
  <c r="X22" i="1"/>
  <c r="Y22" i="1"/>
  <c r="Z22" i="1"/>
  <c r="AA22" i="1"/>
  <c r="AB22" i="1"/>
  <c r="AC22" i="1"/>
  <c r="AD22" i="1"/>
  <c r="T23" i="1"/>
  <c r="U23" i="1"/>
  <c r="V23" i="1"/>
  <c r="W23" i="1"/>
  <c r="X23" i="1"/>
  <c r="Y23" i="1"/>
  <c r="Z23" i="1"/>
  <c r="AA23" i="1"/>
  <c r="AB23" i="1"/>
  <c r="AC23" i="1"/>
  <c r="AD23" i="1"/>
  <c r="T24" i="1"/>
  <c r="U24" i="1"/>
  <c r="V24" i="1"/>
  <c r="W24" i="1"/>
  <c r="X24" i="1"/>
  <c r="Y24" i="1"/>
  <c r="Z24" i="1"/>
  <c r="AA24" i="1"/>
  <c r="AB24" i="1"/>
  <c r="AC24" i="1"/>
  <c r="AD24" i="1"/>
  <c r="T26" i="1"/>
  <c r="U26" i="1"/>
  <c r="V26" i="1"/>
  <c r="W26" i="1"/>
  <c r="X26" i="1"/>
  <c r="Y26" i="1"/>
  <c r="Z26" i="1"/>
  <c r="AA26" i="1"/>
  <c r="AB26" i="1"/>
  <c r="AC26" i="1"/>
  <c r="AD26" i="1"/>
  <c r="T27" i="1"/>
  <c r="U27" i="1"/>
  <c r="V27" i="1"/>
  <c r="W27" i="1"/>
  <c r="X27" i="1"/>
  <c r="Y27" i="1"/>
  <c r="Z27" i="1"/>
  <c r="AA27" i="1"/>
  <c r="AB27" i="1"/>
  <c r="AC27" i="1"/>
  <c r="AD27" i="1"/>
  <c r="T28" i="1"/>
  <c r="U28" i="1"/>
  <c r="V28" i="1"/>
  <c r="W28" i="1"/>
  <c r="X28" i="1"/>
  <c r="Y28" i="1"/>
  <c r="Z28" i="1"/>
  <c r="AA28" i="1"/>
  <c r="AB28" i="1"/>
  <c r="AC28" i="1"/>
  <c r="AD28" i="1"/>
  <c r="T29" i="1"/>
  <c r="U29" i="1"/>
  <c r="V29" i="1"/>
  <c r="W29" i="1"/>
  <c r="X29" i="1"/>
  <c r="Y29" i="1"/>
  <c r="Z29" i="1"/>
  <c r="AA29" i="1"/>
  <c r="AB29" i="1"/>
  <c r="AC29" i="1"/>
  <c r="AD29" i="1"/>
  <c r="T32" i="1"/>
  <c r="U32" i="1"/>
  <c r="V32" i="1"/>
  <c r="W32" i="1"/>
  <c r="X32" i="1"/>
  <c r="Y32" i="1"/>
  <c r="Z32" i="1"/>
  <c r="AA32" i="1"/>
  <c r="AB32" i="1"/>
  <c r="AC32" i="1"/>
  <c r="AD32" i="1"/>
  <c r="T33" i="1"/>
  <c r="U33" i="1"/>
  <c r="V33" i="1"/>
  <c r="W33" i="1"/>
  <c r="X33" i="1"/>
  <c r="Y33" i="1"/>
  <c r="Z33" i="1"/>
  <c r="AA33" i="1"/>
  <c r="AB33" i="1"/>
  <c r="AC33" i="1"/>
  <c r="AD33" i="1"/>
  <c r="T34" i="1"/>
  <c r="U34" i="1"/>
  <c r="V34" i="1"/>
  <c r="W34" i="1"/>
  <c r="X34" i="1"/>
  <c r="Y34" i="1"/>
  <c r="Z34" i="1"/>
  <c r="AA34" i="1"/>
  <c r="AB34" i="1"/>
  <c r="AC34" i="1"/>
  <c r="AD34" i="1"/>
  <c r="T35" i="1"/>
  <c r="U35" i="1"/>
  <c r="V35" i="1"/>
  <c r="W35" i="1"/>
  <c r="X35" i="1"/>
  <c r="Y35" i="1"/>
  <c r="Z35" i="1"/>
  <c r="AA35" i="1"/>
  <c r="AB35" i="1"/>
  <c r="AC35" i="1"/>
  <c r="AD35" i="1"/>
  <c r="T36" i="1"/>
  <c r="U36" i="1"/>
  <c r="V36" i="1"/>
  <c r="W36" i="1"/>
  <c r="X36" i="1"/>
  <c r="Y36" i="1"/>
  <c r="Z36" i="1"/>
  <c r="AA36" i="1"/>
  <c r="AB36" i="1"/>
  <c r="AC36" i="1"/>
  <c r="AD36" i="1"/>
  <c r="T37" i="1"/>
  <c r="U37" i="1"/>
  <c r="V37" i="1"/>
  <c r="W37" i="1"/>
  <c r="X37" i="1"/>
  <c r="Y37" i="1"/>
  <c r="Z37" i="1"/>
  <c r="AA37" i="1"/>
  <c r="AB37" i="1"/>
  <c r="AC37" i="1"/>
  <c r="AD37" i="1"/>
  <c r="T38" i="1"/>
  <c r="U38" i="1"/>
  <c r="V38" i="1"/>
  <c r="W38" i="1"/>
  <c r="X38" i="1"/>
  <c r="Y38" i="1"/>
  <c r="Z38" i="1"/>
  <c r="AA38" i="1"/>
  <c r="AB38" i="1"/>
  <c r="AC38" i="1"/>
  <c r="AD38" i="1"/>
  <c r="T39" i="1"/>
  <c r="U39" i="1"/>
  <c r="V39" i="1"/>
  <c r="W39" i="1"/>
  <c r="X39" i="1"/>
  <c r="Y39" i="1"/>
  <c r="Z39" i="1"/>
  <c r="AA39" i="1"/>
  <c r="AB39" i="1"/>
  <c r="AC39" i="1"/>
  <c r="AD39" i="1"/>
  <c r="T40" i="1"/>
  <c r="U40" i="1"/>
  <c r="V40" i="1"/>
  <c r="W40" i="1"/>
  <c r="X40" i="1"/>
  <c r="Y40" i="1"/>
  <c r="Z40" i="1"/>
  <c r="AA40" i="1"/>
  <c r="AB40" i="1"/>
  <c r="AC40" i="1"/>
  <c r="AD40" i="1"/>
  <c r="T41" i="1" l="1"/>
  <c r="U41" i="1"/>
  <c r="V41" i="1"/>
  <c r="W41" i="1"/>
  <c r="X41" i="1"/>
  <c r="Y41" i="1"/>
  <c r="Z41" i="1"/>
  <c r="AA41" i="1"/>
  <c r="AB41" i="1"/>
  <c r="AC41" i="1"/>
  <c r="AD41" i="1"/>
</calcChain>
</file>

<file path=xl/sharedStrings.xml><?xml version="1.0" encoding="utf-8"?>
<sst xmlns="http://schemas.openxmlformats.org/spreadsheetml/2006/main" count="77" uniqueCount="77">
  <si>
    <t>iPad</t>
  </si>
  <si>
    <t>iPad2</t>
  </si>
  <si>
    <t>iPad 3rd generation</t>
  </si>
  <si>
    <t>iPad 4th generation</t>
  </si>
  <si>
    <t>iPad 5th generation</t>
  </si>
  <si>
    <t>iPad Pro 9.7-inch</t>
  </si>
  <si>
    <t>iPad Pro 10.5-inch</t>
  </si>
  <si>
    <t>iPad Pro 12.9-inch 2nd Generation</t>
  </si>
  <si>
    <t>iPad mini</t>
  </si>
  <si>
    <t>iPad mini 2</t>
  </si>
  <si>
    <t>iPad mini 3</t>
  </si>
  <si>
    <t>iPad mini 4</t>
  </si>
  <si>
    <t>iPad Air</t>
  </si>
  <si>
    <t>iPad Air 2</t>
  </si>
  <si>
    <t>iPad 6th generation</t>
  </si>
  <si>
    <t>iPad Pro 12.9-inch 3rd Generation</t>
  </si>
  <si>
    <t>iPad Pro 11-inch</t>
  </si>
  <si>
    <t>left padding</t>
  </si>
  <si>
    <t>top padding</t>
  </si>
  <si>
    <t>bottom padding</t>
  </si>
  <si>
    <t>upper message bar</t>
  </si>
  <si>
    <t>upper command bar</t>
  </si>
  <si>
    <t>lower message bar</t>
  </si>
  <si>
    <t>lower command bar</t>
  </si>
  <si>
    <t>right padding</t>
  </si>
  <si>
    <t>screen width pixels</t>
  </si>
  <si>
    <t>screen height pixels</t>
  </si>
  <si>
    <t>iPad Pro 12.9-inch 1st Generation</t>
  </si>
  <si>
    <t>pixel size (mm)</t>
  </si>
  <si>
    <t>Nova Chat 10</t>
  </si>
  <si>
    <t>status bar</t>
  </si>
  <si>
    <t>bottom of status bar*</t>
  </si>
  <si>
    <t>bottom of upper message bar*</t>
  </si>
  <si>
    <t>bottom of upper command bar*</t>
  </si>
  <si>
    <t>top of lower message bar*</t>
  </si>
  <si>
    <t>top of lower command bar*</t>
  </si>
  <si>
    <t>top of top button</t>
  </si>
  <si>
    <t>bottom of top button</t>
  </si>
  <si>
    <t>top of next button down</t>
  </si>
  <si>
    <t>bottom of bottom button</t>
  </si>
  <si>
    <t>left of left button</t>
  </si>
  <si>
    <t>right of left button</t>
  </si>
  <si>
    <t>left of next button to right</t>
  </si>
  <si>
    <t>right of right-most button</t>
  </si>
  <si>
    <t>* or top/bottom of screen if bar doesn't exist (e.g., zero or total number of screen height pixels)</t>
  </si>
  <si>
    <t>iPad Air 3</t>
  </si>
  <si>
    <t>Nova Chat 12</t>
  </si>
  <si>
    <t>iPad 7th generation</t>
  </si>
  <si>
    <t>iPad mini 5</t>
  </si>
  <si>
    <t>Surface Pro 4</t>
  </si>
  <si>
    <t>Surface 2</t>
  </si>
  <si>
    <t>Surface 3</t>
  </si>
  <si>
    <t>Surface Pro 3</t>
  </si>
  <si>
    <t>Surface Pro 6</t>
  </si>
  <si>
    <t>Surface Go</t>
  </si>
  <si>
    <t>Nova Chat 8</t>
  </si>
  <si>
    <t>Nova Chat 5</t>
  </si>
  <si>
    <t>Fujitsu Stylistic Q665</t>
  </si>
  <si>
    <t>Surface Pro 7</t>
  </si>
  <si>
    <t>Surface Pro X</t>
  </si>
  <si>
    <t>Surface Pro 5</t>
  </si>
  <si>
    <t>horizontal space between buttons</t>
  </si>
  <si>
    <t>vertical space between buttons</t>
  </si>
  <si>
    <t>measurements are assumed to be taken in pixels from the upper left corner</t>
  </si>
  <si>
    <t>Accent AC14-20</t>
  </si>
  <si>
    <t>Accent AC14-30</t>
  </si>
  <si>
    <t>Fire HD 7</t>
  </si>
  <si>
    <t>Fire HD 8</t>
  </si>
  <si>
    <t>Fire HD 8 Plus</t>
  </si>
  <si>
    <t>Fire HD 10</t>
  </si>
  <si>
    <t>Tablet Type</t>
  </si>
  <si>
    <t>Accent 1000</t>
  </si>
  <si>
    <t>Dynavox I-12+</t>
  </si>
  <si>
    <t>Dynavox Indi</t>
  </si>
  <si>
    <t>iPad Air 4</t>
  </si>
  <si>
    <t>iPad 8th generation</t>
  </si>
  <si>
    <t>iPad Pro 12.9-inch 4th Generation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</si>
</sst>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9"/>
      <color rgb="FF000000"/>
      <name val="Arial"/>
      <family val="2"/>
    </font>
    <font>
      <sz val="8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4">
    <xf numFmtId="0" fontId="0" fillId="0" borderId="0" xfId="0"/>
    <xf numFmtId="164" fontId="0" fillId="0" borderId="1" xfId="0" applyNumberForma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wrapText="1"/>
    </xf>
    <xf numFmtId="49" fontId="1" fillId="2" borderId="1" xfId="1" applyNumberFormat="1" applyBorder="1" applyAlignment="1">
      <alignment wrapText="1"/>
    </xf>
    <xf numFmtId="0" fontId="0" fillId="0" borderId="1" xfId="0" applyBorder="1" applyAlignment="1">
      <alignment vertical="center"/>
    </xf>
    <xf numFmtId="1" fontId="0" fillId="0" borderId="1" xfId="0" applyNumberFormat="1" applyBorder="1"/>
    <xf numFmtId="165" fontId="0" fillId="0" borderId="1" xfId="0" applyNumberFormat="1" applyBorder="1" applyAlignment="1">
      <alignment vertical="center"/>
    </xf>
    <xf numFmtId="164" fontId="1" fillId="2" borderId="1" xfId="1" applyNumberFormat="1" applyBorder="1"/>
    <xf numFmtId="0" fontId="0" fillId="0" borderId="1" xfId="0" applyBorder="1"/>
    <xf numFmtId="0" fontId="1" fillId="2" borderId="1" xfId="1" applyBorder="1"/>
    <xf numFmtId="165" fontId="0" fillId="0" borderId="1" xfId="0" applyNumberFormat="1" applyBorder="1" applyAlignment="1">
      <alignment vertical="center" wrapText="1"/>
    </xf>
    <xf numFmtId="165" fontId="0" fillId="0" borderId="1" xfId="0" applyNumberFormat="1" applyBorder="1"/>
    <xf numFmtId="1" fontId="1" fillId="2" borderId="1" xfId="1" applyNumberFormat="1" applyBorder="1" applyAlignment="1">
      <alignment wrapText="1"/>
    </xf>
    <xf numFmtId="1" fontId="2" fillId="0" borderId="1" xfId="0" applyNumberFormat="1" applyFont="1" applyBorder="1"/>
    <xf numFmtId="1" fontId="0" fillId="0" borderId="2" xfId="0" applyNumberFormat="1" applyBorder="1" applyAlignment="1">
      <alignment wrapText="1"/>
    </xf>
    <xf numFmtId="1" fontId="0" fillId="0" borderId="1" xfId="0" applyNumberFormat="1" applyBorder="1" applyAlignment="1">
      <alignment wrapText="1"/>
    </xf>
    <xf numFmtId="165" fontId="1" fillId="2" borderId="1" xfId="1" applyNumberFormat="1" applyBorder="1" applyAlignment="1">
      <alignment wrapText="1"/>
    </xf>
    <xf numFmtId="1" fontId="1" fillId="2" borderId="1" xfId="1" quotePrefix="1" applyNumberFormat="1" applyBorder="1" applyAlignment="1">
      <alignment wrapText="1"/>
    </xf>
    <xf numFmtId="1" fontId="0" fillId="0" borderId="1" xfId="0" applyNumberFormat="1" applyBorder="1" applyAlignment="1">
      <alignment vertical="center"/>
    </xf>
    <xf numFmtId="1" fontId="1" fillId="2" borderId="1" xfId="1" applyNumberFormat="1" applyBorder="1"/>
    <xf numFmtId="1" fontId="4" fillId="0" borderId="1" xfId="0" applyNumberFormat="1" applyFont="1" applyBorder="1"/>
    <xf numFmtId="0" fontId="5" fillId="0" borderId="1" xfId="1" applyFont="1" applyFill="1" applyBorder="1" applyAlignment="1">
      <alignment wrapText="1"/>
    </xf>
    <xf numFmtId="1" fontId="0" fillId="0" borderId="2" xfId="0" applyNumberFormat="1" applyBorder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54"/>
  <sheetViews>
    <sheetView tabSelected="1" workbookViewId="0">
      <pane ySplit="1" topLeftCell="A11" activePane="bottomLeft" state="frozen"/>
      <selection pane="bottomLeft"/>
    </sheetView>
  </sheetViews>
  <sheetFormatPr defaultColWidth="9.1328125" defaultRowHeight="14.25" x14ac:dyDescent="0.45"/>
  <cols>
    <col min="1" max="1" width="32.265625" style="9" customWidth="1"/>
    <col min="2" max="3" width="7.3984375" style="6" customWidth="1"/>
    <col min="4" max="4" width="8" style="12" customWidth="1"/>
    <col min="5" max="5" width="1.86328125" style="10" customWidth="1"/>
    <col min="6" max="6" width="9.86328125" style="6" customWidth="1"/>
    <col min="7" max="8" width="14" style="6" customWidth="1"/>
    <col min="9" max="9" width="10.3984375" style="6" customWidth="1"/>
    <col min="10" max="10" width="9.86328125" style="6" customWidth="1"/>
    <col min="11" max="12" width="9.73046875" style="6" customWidth="1"/>
    <col min="13" max="13" width="12" style="6" customWidth="1"/>
    <col min="14" max="14" width="12.265625" style="6" customWidth="1"/>
    <col min="15" max="15" width="8.86328125" style="6" customWidth="1"/>
    <col min="16" max="18" width="9.1328125" style="6"/>
    <col min="19" max="19" width="2.265625" style="10" customWidth="1"/>
    <col min="20" max="20" width="9.265625" style="6" customWidth="1"/>
    <col min="21" max="21" width="9.1328125" style="6"/>
    <col min="22" max="22" width="10.265625" style="6" customWidth="1"/>
    <col min="23" max="23" width="9.1328125" style="6"/>
    <col min="24" max="24" width="10.1328125" style="6" customWidth="1"/>
    <col min="25" max="28" width="9.1328125" style="6"/>
    <col min="29" max="29" width="10.1328125" style="9" customWidth="1"/>
    <col min="30" max="16384" width="9.1328125" style="9"/>
  </cols>
  <sheetData>
    <row r="1" spans="1:30" s="4" customFormat="1" ht="74.25" customHeight="1" x14ac:dyDescent="0.45">
      <c r="A1" s="4" t="s">
        <v>70</v>
      </c>
      <c r="B1" s="13" t="s">
        <v>25</v>
      </c>
      <c r="C1" s="13" t="s">
        <v>26</v>
      </c>
      <c r="D1" s="17" t="s">
        <v>28</v>
      </c>
      <c r="F1" s="18" t="s">
        <v>31</v>
      </c>
      <c r="G1" s="13" t="s">
        <v>32</v>
      </c>
      <c r="H1" s="13" t="s">
        <v>33</v>
      </c>
      <c r="I1" s="13" t="s">
        <v>36</v>
      </c>
      <c r="J1" s="13" t="s">
        <v>37</v>
      </c>
      <c r="K1" s="13" t="s">
        <v>38</v>
      </c>
      <c r="L1" s="13" t="s">
        <v>39</v>
      </c>
      <c r="M1" s="13" t="s">
        <v>34</v>
      </c>
      <c r="N1" s="13" t="s">
        <v>35</v>
      </c>
      <c r="O1" s="13" t="s">
        <v>40</v>
      </c>
      <c r="P1" s="13" t="s">
        <v>41</v>
      </c>
      <c r="Q1" s="13" t="s">
        <v>42</v>
      </c>
      <c r="R1" s="13" t="s">
        <v>43</v>
      </c>
      <c r="T1" s="20" t="s">
        <v>30</v>
      </c>
      <c r="U1" s="13" t="s">
        <v>20</v>
      </c>
      <c r="V1" s="13" t="s">
        <v>21</v>
      </c>
      <c r="W1" s="13" t="s">
        <v>22</v>
      </c>
      <c r="X1" s="13" t="s">
        <v>23</v>
      </c>
      <c r="Y1" s="13" t="s">
        <v>18</v>
      </c>
      <c r="Z1" s="13" t="s">
        <v>19</v>
      </c>
      <c r="AA1" s="13" t="s">
        <v>17</v>
      </c>
      <c r="AB1" s="13" t="s">
        <v>24</v>
      </c>
      <c r="AC1" s="4" t="s">
        <v>61</v>
      </c>
      <c r="AD1" s="4" t="s">
        <v>62</v>
      </c>
    </row>
    <row r="2" spans="1:30" x14ac:dyDescent="0.45">
      <c r="A2" s="5" t="s">
        <v>0</v>
      </c>
      <c r="B2" s="6">
        <v>1024</v>
      </c>
      <c r="C2" s="6">
        <v>768</v>
      </c>
      <c r="D2" s="7">
        <v>0.19242424219099999</v>
      </c>
      <c r="E2" s="8"/>
      <c r="T2" s="6">
        <f t="shared" ref="T2:T40" si="0">F2*D2</f>
        <v>0</v>
      </c>
      <c r="U2" s="6">
        <f t="shared" ref="U2:U40" si="1">(G2-F2)*D2</f>
        <v>0</v>
      </c>
      <c r="V2" s="6">
        <f t="shared" ref="V2:V40" si="2">(H2-G2)*D2</f>
        <v>0</v>
      </c>
      <c r="W2" s="6">
        <f t="shared" ref="W2:W40" si="3">(N2-M2)*D2</f>
        <v>0</v>
      </c>
      <c r="X2" s="6">
        <f t="shared" ref="X2:X40" si="4">(C2-N2)*D2</f>
        <v>147.781818002688</v>
      </c>
      <c r="Y2" s="6">
        <f t="shared" ref="Y2:Y40" si="5">((I2-H2)-(K2-J2)/2)*D2</f>
        <v>0</v>
      </c>
      <c r="Z2" s="6">
        <f t="shared" ref="Z2:Z40" si="6">((M2-L2)-(K2-J2)/2)*D2</f>
        <v>0</v>
      </c>
      <c r="AA2" s="6">
        <f t="shared" ref="AA2:AA40" si="7">(O2-(Q2-P2)/2)*D2</f>
        <v>0</v>
      </c>
      <c r="AB2" s="6">
        <f t="shared" ref="AB2:AB40" si="8">((B2-R2)-(Q2-P2)/2)*D2</f>
        <v>197.04242400358399</v>
      </c>
      <c r="AC2" s="6">
        <f t="shared" ref="AC2:AC40" si="9">(K2-J2)*D2</f>
        <v>0</v>
      </c>
      <c r="AD2" s="6">
        <f t="shared" ref="AD2:AD40" si="10">(Q2-P2)*D2</f>
        <v>0</v>
      </c>
    </row>
    <row r="3" spans="1:30" x14ac:dyDescent="0.45">
      <c r="A3" s="5" t="s">
        <v>1</v>
      </c>
      <c r="B3" s="6">
        <v>1024</v>
      </c>
      <c r="C3" s="6">
        <v>768</v>
      </c>
      <c r="D3" s="7">
        <v>0.19242424219099999</v>
      </c>
      <c r="E3" s="8"/>
      <c r="T3" s="6">
        <f t="shared" si="0"/>
        <v>0</v>
      </c>
      <c r="U3" s="6">
        <f t="shared" si="1"/>
        <v>0</v>
      </c>
      <c r="V3" s="6">
        <f t="shared" si="2"/>
        <v>0</v>
      </c>
      <c r="W3" s="6">
        <f t="shared" si="3"/>
        <v>0</v>
      </c>
      <c r="X3" s="6">
        <f t="shared" si="4"/>
        <v>147.781818002688</v>
      </c>
      <c r="Y3" s="6">
        <f t="shared" si="5"/>
        <v>0</v>
      </c>
      <c r="Z3" s="6">
        <f t="shared" si="6"/>
        <v>0</v>
      </c>
      <c r="AA3" s="6">
        <f t="shared" si="7"/>
        <v>0</v>
      </c>
      <c r="AB3" s="6">
        <f t="shared" si="8"/>
        <v>197.04242400358399</v>
      </c>
      <c r="AC3" s="6">
        <f t="shared" si="9"/>
        <v>0</v>
      </c>
      <c r="AD3" s="6">
        <f t="shared" si="10"/>
        <v>0</v>
      </c>
    </row>
    <row r="4" spans="1:30" x14ac:dyDescent="0.45">
      <c r="A4" s="5" t="s">
        <v>2</v>
      </c>
      <c r="B4" s="6">
        <v>2048</v>
      </c>
      <c r="C4" s="6">
        <v>1536</v>
      </c>
      <c r="D4" s="11">
        <v>9.6199999999999994E-2</v>
      </c>
      <c r="E4" s="8"/>
      <c r="T4" s="6">
        <f t="shared" si="0"/>
        <v>0</v>
      </c>
      <c r="U4" s="6">
        <f t="shared" si="1"/>
        <v>0</v>
      </c>
      <c r="V4" s="6">
        <f t="shared" si="2"/>
        <v>0</v>
      </c>
      <c r="W4" s="6">
        <f t="shared" si="3"/>
        <v>0</v>
      </c>
      <c r="X4" s="6">
        <f t="shared" si="4"/>
        <v>147.76319999999998</v>
      </c>
      <c r="Y4" s="6">
        <f t="shared" si="5"/>
        <v>0</v>
      </c>
      <c r="Z4" s="6">
        <f t="shared" si="6"/>
        <v>0</v>
      </c>
      <c r="AA4" s="6">
        <f t="shared" si="7"/>
        <v>0</v>
      </c>
      <c r="AB4" s="6">
        <f t="shared" si="8"/>
        <v>197.01759999999999</v>
      </c>
      <c r="AC4" s="6">
        <f t="shared" si="9"/>
        <v>0</v>
      </c>
      <c r="AD4" s="6">
        <f t="shared" si="10"/>
        <v>0</v>
      </c>
    </row>
    <row r="5" spans="1:30" x14ac:dyDescent="0.45">
      <c r="A5" s="5" t="s">
        <v>3</v>
      </c>
      <c r="B5" s="6">
        <v>2048</v>
      </c>
      <c r="C5" s="6">
        <v>1536</v>
      </c>
      <c r="D5" s="11">
        <v>9.6199999999999994E-2</v>
      </c>
      <c r="E5" s="8"/>
      <c r="T5" s="6">
        <f t="shared" si="0"/>
        <v>0</v>
      </c>
      <c r="U5" s="6">
        <f t="shared" si="1"/>
        <v>0</v>
      </c>
      <c r="V5" s="6">
        <f t="shared" si="2"/>
        <v>0</v>
      </c>
      <c r="W5" s="6">
        <f t="shared" si="3"/>
        <v>0</v>
      </c>
      <c r="X5" s="6">
        <f t="shared" si="4"/>
        <v>147.76319999999998</v>
      </c>
      <c r="Y5" s="6">
        <f t="shared" si="5"/>
        <v>0</v>
      </c>
      <c r="Z5" s="6">
        <f t="shared" si="6"/>
        <v>0</v>
      </c>
      <c r="AA5" s="6">
        <f t="shared" si="7"/>
        <v>0</v>
      </c>
      <c r="AB5" s="6">
        <f t="shared" si="8"/>
        <v>197.01759999999999</v>
      </c>
      <c r="AC5" s="6">
        <f t="shared" si="9"/>
        <v>0</v>
      </c>
      <c r="AD5" s="6">
        <f t="shared" si="10"/>
        <v>0</v>
      </c>
    </row>
    <row r="6" spans="1:30" x14ac:dyDescent="0.45">
      <c r="A6" s="5" t="s">
        <v>4</v>
      </c>
      <c r="B6" s="6">
        <v>2048</v>
      </c>
      <c r="C6" s="6">
        <v>1536</v>
      </c>
      <c r="D6" s="11">
        <v>9.6199999999999994E-2</v>
      </c>
      <c r="E6" s="8"/>
      <c r="T6" s="6">
        <f t="shared" si="0"/>
        <v>0</v>
      </c>
      <c r="U6" s="6">
        <f t="shared" si="1"/>
        <v>0</v>
      </c>
      <c r="V6" s="6">
        <f t="shared" si="2"/>
        <v>0</v>
      </c>
      <c r="W6" s="6">
        <f t="shared" si="3"/>
        <v>0</v>
      </c>
      <c r="X6" s="6">
        <f t="shared" si="4"/>
        <v>147.76319999999998</v>
      </c>
      <c r="Y6" s="6">
        <f t="shared" si="5"/>
        <v>0</v>
      </c>
      <c r="Z6" s="6">
        <f t="shared" si="6"/>
        <v>0</v>
      </c>
      <c r="AA6" s="6">
        <f t="shared" si="7"/>
        <v>0</v>
      </c>
      <c r="AB6" s="6">
        <f t="shared" si="8"/>
        <v>197.01759999999999</v>
      </c>
      <c r="AC6" s="6">
        <f t="shared" si="9"/>
        <v>0</v>
      </c>
      <c r="AD6" s="6">
        <f t="shared" si="10"/>
        <v>0</v>
      </c>
    </row>
    <row r="7" spans="1:30" x14ac:dyDescent="0.45">
      <c r="A7" s="5" t="s">
        <v>14</v>
      </c>
      <c r="B7" s="6">
        <v>2048</v>
      </c>
      <c r="C7" s="6">
        <v>1536</v>
      </c>
      <c r="D7" s="11">
        <v>9.6199999999999994E-2</v>
      </c>
      <c r="E7" s="8"/>
      <c r="T7" s="6">
        <f t="shared" si="0"/>
        <v>0</v>
      </c>
      <c r="U7" s="6">
        <f t="shared" si="1"/>
        <v>0</v>
      </c>
      <c r="V7" s="6">
        <f t="shared" si="2"/>
        <v>0</v>
      </c>
      <c r="W7" s="6">
        <f t="shared" si="3"/>
        <v>0</v>
      </c>
      <c r="X7" s="6">
        <f t="shared" si="4"/>
        <v>147.76319999999998</v>
      </c>
      <c r="Y7" s="6">
        <f t="shared" si="5"/>
        <v>0</v>
      </c>
      <c r="Z7" s="6">
        <f t="shared" si="6"/>
        <v>0</v>
      </c>
      <c r="AA7" s="6">
        <f t="shared" si="7"/>
        <v>0</v>
      </c>
      <c r="AB7" s="6">
        <f t="shared" si="8"/>
        <v>197.01759999999999</v>
      </c>
      <c r="AC7" s="6">
        <f t="shared" si="9"/>
        <v>0</v>
      </c>
      <c r="AD7" s="6">
        <f t="shared" si="10"/>
        <v>0</v>
      </c>
    </row>
    <row r="8" spans="1:30" x14ac:dyDescent="0.45">
      <c r="A8" s="5" t="s">
        <v>47</v>
      </c>
      <c r="B8" s="6">
        <v>2160</v>
      </c>
      <c r="C8" s="6">
        <v>1620</v>
      </c>
      <c r="D8" s="11">
        <v>9.6199999999999994E-2</v>
      </c>
      <c r="E8" s="8"/>
      <c r="T8" s="6">
        <f t="shared" si="0"/>
        <v>0</v>
      </c>
      <c r="U8" s="6">
        <f t="shared" si="1"/>
        <v>0</v>
      </c>
      <c r="V8" s="6">
        <f t="shared" si="2"/>
        <v>0</v>
      </c>
      <c r="W8" s="6">
        <f t="shared" si="3"/>
        <v>0</v>
      </c>
      <c r="X8" s="6">
        <f t="shared" si="4"/>
        <v>155.84399999999999</v>
      </c>
      <c r="Y8" s="6">
        <f t="shared" si="5"/>
        <v>0</v>
      </c>
      <c r="Z8" s="6">
        <f t="shared" si="6"/>
        <v>0</v>
      </c>
      <c r="AA8" s="6">
        <f t="shared" si="7"/>
        <v>0</v>
      </c>
      <c r="AB8" s="6">
        <f t="shared" si="8"/>
        <v>207.79199999999997</v>
      </c>
      <c r="AC8" s="6">
        <f t="shared" si="9"/>
        <v>0</v>
      </c>
      <c r="AD8" s="6">
        <f t="shared" si="10"/>
        <v>0</v>
      </c>
    </row>
    <row r="9" spans="1:30" x14ac:dyDescent="0.45">
      <c r="A9" s="5" t="s">
        <v>75</v>
      </c>
      <c r="B9" s="6">
        <v>2160</v>
      </c>
      <c r="C9" s="6">
        <v>1620</v>
      </c>
      <c r="D9" s="11">
        <v>9.6199999999999994E-2</v>
      </c>
      <c r="E9" s="8"/>
      <c r="T9" s="6">
        <f t="shared" ref="T9" si="11">F9*D9</f>
        <v>0</v>
      </c>
      <c r="U9" s="6">
        <f t="shared" ref="U9" si="12">(G9-F9)*D9</f>
        <v>0</v>
      </c>
      <c r="V9" s="6">
        <f t="shared" ref="V9" si="13">(H9-G9)*D9</f>
        <v>0</v>
      </c>
      <c r="W9" s="6">
        <f t="shared" ref="W9" si="14">(N9-M9)*D9</f>
        <v>0</v>
      </c>
      <c r="X9" s="6">
        <f t="shared" ref="X9" si="15">(C9-N9)*D9</f>
        <v>155.84399999999999</v>
      </c>
      <c r="Y9" s="6">
        <f t="shared" ref="Y9" si="16">((I9-H9)-(K9-J9)/2)*D9</f>
        <v>0</v>
      </c>
      <c r="Z9" s="6">
        <f t="shared" ref="Z9" si="17">((M9-L9)-(K9-J9)/2)*D9</f>
        <v>0</v>
      </c>
      <c r="AA9" s="6">
        <f t="shared" ref="AA9" si="18">(O9-(Q9-P9)/2)*D9</f>
        <v>0</v>
      </c>
      <c r="AB9" s="6">
        <f t="shared" ref="AB9" si="19">((B9-R9)-(Q9-P9)/2)*D9</f>
        <v>207.79199999999997</v>
      </c>
      <c r="AC9" s="6">
        <f t="shared" ref="AC9" si="20">(K9-J9)*D9</f>
        <v>0</v>
      </c>
      <c r="AD9" s="6">
        <f t="shared" ref="AD9" si="21">(Q9-P9)*D9</f>
        <v>0</v>
      </c>
    </row>
    <row r="10" spans="1:30" x14ac:dyDescent="0.45">
      <c r="A10" s="5" t="s">
        <v>5</v>
      </c>
      <c r="B10" s="6">
        <v>2048</v>
      </c>
      <c r="C10" s="6">
        <v>1536</v>
      </c>
      <c r="D10" s="11">
        <v>9.6199999999999994E-2</v>
      </c>
      <c r="E10" s="8"/>
      <c r="T10" s="6">
        <f t="shared" si="0"/>
        <v>0</v>
      </c>
      <c r="U10" s="6">
        <f t="shared" si="1"/>
        <v>0</v>
      </c>
      <c r="V10" s="6">
        <f t="shared" si="2"/>
        <v>0</v>
      </c>
      <c r="W10" s="6">
        <f t="shared" si="3"/>
        <v>0</v>
      </c>
      <c r="X10" s="6">
        <f t="shared" si="4"/>
        <v>147.76319999999998</v>
      </c>
      <c r="Y10" s="6">
        <f t="shared" si="5"/>
        <v>0</v>
      </c>
      <c r="Z10" s="6">
        <f t="shared" si="6"/>
        <v>0</v>
      </c>
      <c r="AA10" s="6">
        <f t="shared" si="7"/>
        <v>0</v>
      </c>
      <c r="AB10" s="6">
        <f t="shared" si="8"/>
        <v>197.01759999999999</v>
      </c>
      <c r="AC10" s="6">
        <f t="shared" si="9"/>
        <v>0</v>
      </c>
      <c r="AD10" s="6">
        <f t="shared" si="10"/>
        <v>0</v>
      </c>
    </row>
    <row r="11" spans="1:30" x14ac:dyDescent="0.45">
      <c r="A11" s="5" t="s">
        <v>6</v>
      </c>
      <c r="B11" s="6">
        <v>2224</v>
      </c>
      <c r="C11" s="6">
        <v>1668</v>
      </c>
      <c r="D11" s="11">
        <v>9.6199999999999994E-2</v>
      </c>
      <c r="E11" s="8"/>
      <c r="T11" s="6">
        <f t="shared" si="0"/>
        <v>0</v>
      </c>
      <c r="U11" s="6">
        <f t="shared" si="1"/>
        <v>0</v>
      </c>
      <c r="V11" s="6">
        <f t="shared" si="2"/>
        <v>0</v>
      </c>
      <c r="W11" s="6">
        <f t="shared" si="3"/>
        <v>0</v>
      </c>
      <c r="X11" s="6">
        <f t="shared" si="4"/>
        <v>160.46159999999998</v>
      </c>
      <c r="Y11" s="6">
        <f t="shared" si="5"/>
        <v>0</v>
      </c>
      <c r="Z11" s="6">
        <f t="shared" si="6"/>
        <v>0</v>
      </c>
      <c r="AA11" s="6">
        <f t="shared" si="7"/>
        <v>0</v>
      </c>
      <c r="AB11" s="6">
        <f t="shared" si="8"/>
        <v>213.94879999999998</v>
      </c>
      <c r="AC11" s="6">
        <f t="shared" si="9"/>
        <v>0</v>
      </c>
      <c r="AD11" s="6">
        <f t="shared" si="10"/>
        <v>0</v>
      </c>
    </row>
    <row r="12" spans="1:30" x14ac:dyDescent="0.45">
      <c r="A12" s="5" t="s">
        <v>16</v>
      </c>
      <c r="B12" s="6">
        <v>2388</v>
      </c>
      <c r="C12" s="6">
        <v>1668</v>
      </c>
      <c r="D12" s="11">
        <v>9.6199999999999994E-2</v>
      </c>
      <c r="E12" s="8"/>
      <c r="T12" s="6">
        <f t="shared" si="0"/>
        <v>0</v>
      </c>
      <c r="U12" s="6">
        <f t="shared" si="1"/>
        <v>0</v>
      </c>
      <c r="V12" s="6">
        <f t="shared" si="2"/>
        <v>0</v>
      </c>
      <c r="W12" s="6">
        <f t="shared" si="3"/>
        <v>0</v>
      </c>
      <c r="X12" s="6">
        <f t="shared" si="4"/>
        <v>160.46159999999998</v>
      </c>
      <c r="Y12" s="6">
        <f t="shared" si="5"/>
        <v>0</v>
      </c>
      <c r="Z12" s="6">
        <f t="shared" si="6"/>
        <v>0</v>
      </c>
      <c r="AA12" s="6">
        <f t="shared" si="7"/>
        <v>0</v>
      </c>
      <c r="AB12" s="6">
        <f t="shared" si="8"/>
        <v>229.72559999999999</v>
      </c>
      <c r="AC12" s="6">
        <f t="shared" si="9"/>
        <v>0</v>
      </c>
      <c r="AD12" s="6">
        <f t="shared" si="10"/>
        <v>0</v>
      </c>
    </row>
    <row r="13" spans="1:30" x14ac:dyDescent="0.45">
      <c r="A13" s="5" t="s">
        <v>27</v>
      </c>
      <c r="B13" s="14">
        <v>2732</v>
      </c>
      <c r="C13" s="6">
        <v>2048</v>
      </c>
      <c r="D13" s="11">
        <v>9.6199999999999994E-2</v>
      </c>
      <c r="E13" s="8"/>
      <c r="T13" s="6">
        <f t="shared" si="0"/>
        <v>0</v>
      </c>
      <c r="U13" s="6">
        <f t="shared" si="1"/>
        <v>0</v>
      </c>
      <c r="V13" s="6">
        <f t="shared" si="2"/>
        <v>0</v>
      </c>
      <c r="W13" s="6">
        <f t="shared" si="3"/>
        <v>0</v>
      </c>
      <c r="X13" s="6">
        <f t="shared" si="4"/>
        <v>197.01759999999999</v>
      </c>
      <c r="Y13" s="6">
        <f t="shared" si="5"/>
        <v>0</v>
      </c>
      <c r="Z13" s="6">
        <f t="shared" si="6"/>
        <v>0</v>
      </c>
      <c r="AA13" s="6">
        <f t="shared" si="7"/>
        <v>0</v>
      </c>
      <c r="AB13" s="6">
        <f t="shared" si="8"/>
        <v>262.8184</v>
      </c>
      <c r="AC13" s="6">
        <f t="shared" si="9"/>
        <v>0</v>
      </c>
      <c r="AD13" s="6">
        <f t="shared" si="10"/>
        <v>0</v>
      </c>
    </row>
    <row r="14" spans="1:30" x14ac:dyDescent="0.45">
      <c r="A14" s="5" t="s">
        <v>7</v>
      </c>
      <c r="B14" s="14">
        <v>2732</v>
      </c>
      <c r="C14" s="6">
        <v>2048</v>
      </c>
      <c r="D14" s="11">
        <v>9.6199999999999994E-2</v>
      </c>
      <c r="E14" s="8"/>
      <c r="T14" s="6">
        <f t="shared" si="0"/>
        <v>0</v>
      </c>
      <c r="U14" s="6">
        <f t="shared" si="1"/>
        <v>0</v>
      </c>
      <c r="V14" s="6">
        <f t="shared" si="2"/>
        <v>0</v>
      </c>
      <c r="W14" s="6">
        <f t="shared" si="3"/>
        <v>0</v>
      </c>
      <c r="X14" s="6">
        <f t="shared" si="4"/>
        <v>197.01759999999999</v>
      </c>
      <c r="Y14" s="6">
        <f t="shared" si="5"/>
        <v>0</v>
      </c>
      <c r="Z14" s="6">
        <f t="shared" si="6"/>
        <v>0</v>
      </c>
      <c r="AA14" s="6">
        <f t="shared" si="7"/>
        <v>0</v>
      </c>
      <c r="AB14" s="6">
        <f t="shared" si="8"/>
        <v>262.8184</v>
      </c>
      <c r="AC14" s="6">
        <f t="shared" si="9"/>
        <v>0</v>
      </c>
      <c r="AD14" s="6">
        <f t="shared" si="10"/>
        <v>0</v>
      </c>
    </row>
    <row r="15" spans="1:30" x14ac:dyDescent="0.45">
      <c r="A15" s="5" t="s">
        <v>15</v>
      </c>
      <c r="B15" s="6">
        <v>2732</v>
      </c>
      <c r="C15" s="6">
        <v>2048</v>
      </c>
      <c r="D15" s="11">
        <v>9.6199999999999994E-2</v>
      </c>
      <c r="E15" s="8"/>
      <c r="T15" s="6">
        <f t="shared" si="0"/>
        <v>0</v>
      </c>
      <c r="U15" s="6">
        <f t="shared" si="1"/>
        <v>0</v>
      </c>
      <c r="V15" s="6">
        <f t="shared" si="2"/>
        <v>0</v>
      </c>
      <c r="W15" s="6">
        <f t="shared" si="3"/>
        <v>0</v>
      </c>
      <c r="X15" s="6">
        <f t="shared" si="4"/>
        <v>197.01759999999999</v>
      </c>
      <c r="Y15" s="6">
        <f t="shared" si="5"/>
        <v>0</v>
      </c>
      <c r="Z15" s="6">
        <f t="shared" si="6"/>
        <v>0</v>
      </c>
      <c r="AA15" s="6">
        <f t="shared" si="7"/>
        <v>0</v>
      </c>
      <c r="AB15" s="6">
        <f t="shared" si="8"/>
        <v>262.8184</v>
      </c>
      <c r="AC15" s="6">
        <f t="shared" si="9"/>
        <v>0</v>
      </c>
      <c r="AD15" s="6">
        <f t="shared" si="10"/>
        <v>0</v>
      </c>
    </row>
    <row r="16" spans="1:30" x14ac:dyDescent="0.45">
      <c r="A16" s="5" t="s">
        <v>76</v>
      </c>
      <c r="B16" s="6">
        <v>2732</v>
      </c>
      <c r="C16" s="6">
        <v>2048</v>
      </c>
      <c r="D16" s="11">
        <v>9.6199999999999994E-2</v>
      </c>
      <c r="E16" s="8"/>
      <c r="T16" s="6">
        <f t="shared" ref="T16" si="22">F16*D16</f>
        <v>0</v>
      </c>
      <c r="U16" s="6">
        <f t="shared" ref="U16" si="23">(G16-F16)*D16</f>
        <v>0</v>
      </c>
      <c r="V16" s="6">
        <f t="shared" ref="V16" si="24">(H16-G16)*D16</f>
        <v>0</v>
      </c>
      <c r="W16" s="6">
        <f t="shared" ref="W16" si="25">(N16-M16)*D16</f>
        <v>0</v>
      </c>
      <c r="X16" s="6">
        <f t="shared" ref="X16" si="26">(C16-N16)*D16</f>
        <v>197.01759999999999</v>
      </c>
      <c r="Y16" s="6">
        <f t="shared" ref="Y16" si="27">((I16-H16)-(K16-J16)/2)*D16</f>
        <v>0</v>
      </c>
      <c r="Z16" s="6">
        <f t="shared" ref="Z16" si="28">((M16-L16)-(K16-J16)/2)*D16</f>
        <v>0</v>
      </c>
      <c r="AA16" s="6">
        <f t="shared" ref="AA16" si="29">(O16-(Q16-P16)/2)*D16</f>
        <v>0</v>
      </c>
      <c r="AB16" s="6">
        <f t="shared" ref="AB16" si="30">((B16-R16)-(Q16-P16)/2)*D16</f>
        <v>262.8184</v>
      </c>
      <c r="AC16" s="6">
        <f t="shared" ref="AC16" si="31">(K16-J16)*D16</f>
        <v>0</v>
      </c>
      <c r="AD16" s="6">
        <f t="shared" ref="AD16" si="32">(Q16-P16)*D16</f>
        <v>0</v>
      </c>
    </row>
    <row r="17" spans="1:30" x14ac:dyDescent="0.45">
      <c r="A17" s="5" t="s">
        <v>8</v>
      </c>
      <c r="B17" s="6">
        <v>1024</v>
      </c>
      <c r="C17" s="6">
        <v>768</v>
      </c>
      <c r="D17" s="12">
        <v>0.15582822170017599</v>
      </c>
      <c r="E17" s="8"/>
      <c r="T17" s="6">
        <f t="shared" si="0"/>
        <v>0</v>
      </c>
      <c r="U17" s="6">
        <f t="shared" si="1"/>
        <v>0</v>
      </c>
      <c r="V17" s="6">
        <f t="shared" si="2"/>
        <v>0</v>
      </c>
      <c r="W17" s="6">
        <f t="shared" si="3"/>
        <v>0</v>
      </c>
      <c r="X17" s="6">
        <f t="shared" si="4"/>
        <v>119.67607426573517</v>
      </c>
      <c r="Y17" s="6">
        <f t="shared" si="5"/>
        <v>0</v>
      </c>
      <c r="Z17" s="6">
        <f t="shared" si="6"/>
        <v>0</v>
      </c>
      <c r="AA17" s="6">
        <f t="shared" si="7"/>
        <v>0</v>
      </c>
      <c r="AB17" s="6">
        <f t="shared" si="8"/>
        <v>159.56809902098021</v>
      </c>
      <c r="AC17" s="6">
        <f t="shared" si="9"/>
        <v>0</v>
      </c>
      <c r="AD17" s="6">
        <f t="shared" si="10"/>
        <v>0</v>
      </c>
    </row>
    <row r="18" spans="1:30" x14ac:dyDescent="0.45">
      <c r="A18" s="5" t="s">
        <v>9</v>
      </c>
      <c r="B18" s="6">
        <v>2048</v>
      </c>
      <c r="C18" s="6">
        <v>1536</v>
      </c>
      <c r="D18" s="12">
        <v>7.85E-2</v>
      </c>
      <c r="E18" s="8"/>
      <c r="T18" s="6">
        <f t="shared" si="0"/>
        <v>0</v>
      </c>
      <c r="U18" s="6">
        <f t="shared" si="1"/>
        <v>0</v>
      </c>
      <c r="V18" s="6">
        <f t="shared" si="2"/>
        <v>0</v>
      </c>
      <c r="W18" s="6">
        <f t="shared" si="3"/>
        <v>0</v>
      </c>
      <c r="X18" s="6">
        <f t="shared" si="4"/>
        <v>120.57599999999999</v>
      </c>
      <c r="Y18" s="6">
        <f t="shared" si="5"/>
        <v>0</v>
      </c>
      <c r="Z18" s="6">
        <f t="shared" si="6"/>
        <v>0</v>
      </c>
      <c r="AA18" s="6">
        <f t="shared" si="7"/>
        <v>0</v>
      </c>
      <c r="AB18" s="6">
        <f t="shared" si="8"/>
        <v>160.768</v>
      </c>
      <c r="AC18" s="6">
        <f t="shared" si="9"/>
        <v>0</v>
      </c>
      <c r="AD18" s="6">
        <f t="shared" si="10"/>
        <v>0</v>
      </c>
    </row>
    <row r="19" spans="1:30" x14ac:dyDescent="0.45">
      <c r="A19" s="5" t="s">
        <v>10</v>
      </c>
      <c r="B19" s="6">
        <v>2048</v>
      </c>
      <c r="C19" s="6">
        <v>1536</v>
      </c>
      <c r="D19" s="12">
        <v>7.85E-2</v>
      </c>
      <c r="E19" s="8"/>
      <c r="T19" s="6">
        <f t="shared" si="0"/>
        <v>0</v>
      </c>
      <c r="U19" s="6">
        <f t="shared" si="1"/>
        <v>0</v>
      </c>
      <c r="V19" s="6">
        <f t="shared" si="2"/>
        <v>0</v>
      </c>
      <c r="W19" s="6">
        <f t="shared" si="3"/>
        <v>0</v>
      </c>
      <c r="X19" s="6">
        <f t="shared" si="4"/>
        <v>120.57599999999999</v>
      </c>
      <c r="Y19" s="6">
        <f t="shared" si="5"/>
        <v>0</v>
      </c>
      <c r="Z19" s="6">
        <f t="shared" si="6"/>
        <v>0</v>
      </c>
      <c r="AA19" s="6">
        <f t="shared" si="7"/>
        <v>0</v>
      </c>
      <c r="AB19" s="6">
        <f t="shared" si="8"/>
        <v>160.768</v>
      </c>
      <c r="AC19" s="6">
        <f t="shared" si="9"/>
        <v>0</v>
      </c>
      <c r="AD19" s="6">
        <f t="shared" si="10"/>
        <v>0</v>
      </c>
    </row>
    <row r="20" spans="1:30" x14ac:dyDescent="0.45">
      <c r="A20" s="5" t="s">
        <v>11</v>
      </c>
      <c r="B20" s="6">
        <v>2048</v>
      </c>
      <c r="C20" s="6">
        <v>1536</v>
      </c>
      <c r="D20" s="12">
        <v>7.85E-2</v>
      </c>
      <c r="E20" s="8"/>
      <c r="T20" s="6">
        <f t="shared" si="0"/>
        <v>0</v>
      </c>
      <c r="U20" s="6">
        <f t="shared" si="1"/>
        <v>0</v>
      </c>
      <c r="V20" s="6">
        <f t="shared" si="2"/>
        <v>0</v>
      </c>
      <c r="W20" s="6">
        <f t="shared" si="3"/>
        <v>0</v>
      </c>
      <c r="X20" s="6">
        <f t="shared" si="4"/>
        <v>120.57599999999999</v>
      </c>
      <c r="Y20" s="6">
        <f t="shared" si="5"/>
        <v>0</v>
      </c>
      <c r="Z20" s="6">
        <f t="shared" si="6"/>
        <v>0</v>
      </c>
      <c r="AA20" s="6">
        <f t="shared" si="7"/>
        <v>0</v>
      </c>
      <c r="AB20" s="6">
        <f t="shared" si="8"/>
        <v>160.768</v>
      </c>
      <c r="AC20" s="6">
        <f t="shared" si="9"/>
        <v>0</v>
      </c>
      <c r="AD20" s="6">
        <f t="shared" si="10"/>
        <v>0</v>
      </c>
    </row>
    <row r="21" spans="1:30" x14ac:dyDescent="0.45">
      <c r="A21" s="5" t="s">
        <v>48</v>
      </c>
      <c r="B21" s="6">
        <v>2048</v>
      </c>
      <c r="C21" s="6">
        <v>1536</v>
      </c>
      <c r="D21" s="12">
        <v>7.85E-2</v>
      </c>
      <c r="E21" s="8"/>
      <c r="T21" s="6">
        <f t="shared" si="0"/>
        <v>0</v>
      </c>
      <c r="U21" s="6">
        <f t="shared" si="1"/>
        <v>0</v>
      </c>
      <c r="V21" s="6">
        <f t="shared" si="2"/>
        <v>0</v>
      </c>
      <c r="W21" s="6">
        <f t="shared" si="3"/>
        <v>0</v>
      </c>
      <c r="X21" s="6">
        <f t="shared" si="4"/>
        <v>120.57599999999999</v>
      </c>
      <c r="Y21" s="6">
        <f t="shared" si="5"/>
        <v>0</v>
      </c>
      <c r="Z21" s="6">
        <f t="shared" si="6"/>
        <v>0</v>
      </c>
      <c r="AA21" s="6">
        <f t="shared" si="7"/>
        <v>0</v>
      </c>
      <c r="AB21" s="6">
        <f t="shared" si="8"/>
        <v>160.768</v>
      </c>
      <c r="AC21" s="6">
        <f t="shared" si="9"/>
        <v>0</v>
      </c>
      <c r="AD21" s="6">
        <f t="shared" si="10"/>
        <v>0</v>
      </c>
    </row>
    <row r="22" spans="1:30" x14ac:dyDescent="0.45">
      <c r="A22" s="5" t="s">
        <v>12</v>
      </c>
      <c r="B22" s="6">
        <v>2048</v>
      </c>
      <c r="C22" s="6">
        <v>1536</v>
      </c>
      <c r="D22" s="11">
        <v>9.6199999999999994E-2</v>
      </c>
      <c r="E22" s="8"/>
      <c r="T22" s="6">
        <f t="shared" si="0"/>
        <v>0</v>
      </c>
      <c r="U22" s="6">
        <f t="shared" si="1"/>
        <v>0</v>
      </c>
      <c r="V22" s="6">
        <f t="shared" si="2"/>
        <v>0</v>
      </c>
      <c r="W22" s="6">
        <f t="shared" si="3"/>
        <v>0</v>
      </c>
      <c r="X22" s="6">
        <f t="shared" si="4"/>
        <v>147.76319999999998</v>
      </c>
      <c r="Y22" s="6">
        <f t="shared" si="5"/>
        <v>0</v>
      </c>
      <c r="Z22" s="6">
        <f t="shared" si="6"/>
        <v>0</v>
      </c>
      <c r="AA22" s="6">
        <f t="shared" si="7"/>
        <v>0</v>
      </c>
      <c r="AB22" s="6">
        <f t="shared" si="8"/>
        <v>197.01759999999999</v>
      </c>
      <c r="AC22" s="6">
        <f t="shared" si="9"/>
        <v>0</v>
      </c>
      <c r="AD22" s="6">
        <f t="shared" si="10"/>
        <v>0</v>
      </c>
    </row>
    <row r="23" spans="1:30" x14ac:dyDescent="0.45">
      <c r="A23" s="5" t="s">
        <v>13</v>
      </c>
      <c r="B23" s="6">
        <v>2048</v>
      </c>
      <c r="C23" s="6">
        <v>1536</v>
      </c>
      <c r="D23" s="11">
        <v>9.6199999999999994E-2</v>
      </c>
      <c r="E23" s="8"/>
      <c r="T23" s="6">
        <f t="shared" si="0"/>
        <v>0</v>
      </c>
      <c r="U23" s="6">
        <f t="shared" si="1"/>
        <v>0</v>
      </c>
      <c r="V23" s="6">
        <f t="shared" si="2"/>
        <v>0</v>
      </c>
      <c r="W23" s="6">
        <f t="shared" si="3"/>
        <v>0</v>
      </c>
      <c r="X23" s="6">
        <f t="shared" si="4"/>
        <v>147.76319999999998</v>
      </c>
      <c r="Y23" s="6">
        <f t="shared" si="5"/>
        <v>0</v>
      </c>
      <c r="Z23" s="6">
        <f t="shared" si="6"/>
        <v>0</v>
      </c>
      <c r="AA23" s="6">
        <f t="shared" si="7"/>
        <v>0</v>
      </c>
      <c r="AB23" s="6">
        <f t="shared" si="8"/>
        <v>197.01759999999999</v>
      </c>
      <c r="AC23" s="6">
        <f t="shared" si="9"/>
        <v>0</v>
      </c>
      <c r="AD23" s="6">
        <f t="shared" si="10"/>
        <v>0</v>
      </c>
    </row>
    <row r="24" spans="1:30" x14ac:dyDescent="0.45">
      <c r="A24" s="5" t="s">
        <v>45</v>
      </c>
      <c r="B24" s="6">
        <v>2224</v>
      </c>
      <c r="C24" s="6">
        <v>1668</v>
      </c>
      <c r="D24" s="11">
        <v>9.6199999999999994E-2</v>
      </c>
      <c r="E24" s="8"/>
      <c r="T24" s="6">
        <f t="shared" si="0"/>
        <v>0</v>
      </c>
      <c r="U24" s="6">
        <f t="shared" si="1"/>
        <v>0</v>
      </c>
      <c r="V24" s="6">
        <f t="shared" si="2"/>
        <v>0</v>
      </c>
      <c r="W24" s="6">
        <f t="shared" si="3"/>
        <v>0</v>
      </c>
      <c r="X24" s="6">
        <f t="shared" si="4"/>
        <v>160.46159999999998</v>
      </c>
      <c r="Y24" s="6">
        <f t="shared" si="5"/>
        <v>0</v>
      </c>
      <c r="Z24" s="6">
        <f t="shared" si="6"/>
        <v>0</v>
      </c>
      <c r="AA24" s="6">
        <f t="shared" si="7"/>
        <v>0</v>
      </c>
      <c r="AB24" s="6">
        <f t="shared" si="8"/>
        <v>213.94879999999998</v>
      </c>
      <c r="AC24" s="6">
        <f t="shared" si="9"/>
        <v>0</v>
      </c>
      <c r="AD24" s="6">
        <f t="shared" si="10"/>
        <v>0</v>
      </c>
    </row>
    <row r="25" spans="1:30" x14ac:dyDescent="0.45">
      <c r="A25" s="5" t="s">
        <v>74</v>
      </c>
      <c r="B25" s="23">
        <v>2360</v>
      </c>
      <c r="C25" s="6">
        <v>1640</v>
      </c>
      <c r="D25" s="11">
        <v>9.6199999999999994E-2</v>
      </c>
      <c r="E25" s="8"/>
      <c r="T25" s="6">
        <f t="shared" ref="T25" si="33">F25*D25</f>
        <v>0</v>
      </c>
      <c r="U25" s="6">
        <f t="shared" ref="U25" si="34">(G25-F25)*D25</f>
        <v>0</v>
      </c>
      <c r="V25" s="6">
        <f t="shared" ref="V25" si="35">(H25-G25)*D25</f>
        <v>0</v>
      </c>
      <c r="W25" s="6">
        <f t="shared" ref="W25" si="36">(N25-M25)*D25</f>
        <v>0</v>
      </c>
      <c r="X25" s="6">
        <f t="shared" ref="X25" si="37">(C25-N25)*D25</f>
        <v>157.768</v>
      </c>
      <c r="Y25" s="6">
        <f t="shared" ref="Y25" si="38">((I25-H25)-(K25-J25)/2)*D25</f>
        <v>0</v>
      </c>
      <c r="Z25" s="6">
        <f t="shared" ref="Z25" si="39">((M25-L25)-(K25-J25)/2)*D25</f>
        <v>0</v>
      </c>
      <c r="AA25" s="6">
        <f t="shared" ref="AA25" si="40">(O25-(Q25-P25)/2)*D25</f>
        <v>0</v>
      </c>
      <c r="AB25" s="6">
        <f t="shared" ref="AB25" si="41">((B25-R25)-(Q25-P25)/2)*D25</f>
        <v>227.03199999999998</v>
      </c>
      <c r="AC25" s="6">
        <f t="shared" ref="AC25" si="42">(K25-J25)*D25</f>
        <v>0</v>
      </c>
      <c r="AD25" s="6">
        <f t="shared" ref="AD25" si="43">(Q25-P25)*D25</f>
        <v>0</v>
      </c>
    </row>
    <row r="26" spans="1:30" x14ac:dyDescent="0.45">
      <c r="A26" s="9" t="s">
        <v>56</v>
      </c>
      <c r="B26" s="15">
        <v>1920</v>
      </c>
      <c r="C26" s="16">
        <v>1080</v>
      </c>
      <c r="D26" s="11">
        <v>6.3341645885286776E-2</v>
      </c>
      <c r="E26" s="8"/>
      <c r="T26" s="6">
        <f t="shared" si="0"/>
        <v>0</v>
      </c>
      <c r="U26" s="6">
        <f t="shared" si="1"/>
        <v>0</v>
      </c>
      <c r="V26" s="6">
        <f t="shared" si="2"/>
        <v>0</v>
      </c>
      <c r="W26" s="6">
        <f t="shared" si="3"/>
        <v>0</v>
      </c>
      <c r="X26" s="6">
        <f t="shared" si="4"/>
        <v>68.408977556109718</v>
      </c>
      <c r="Y26" s="6">
        <f t="shared" si="5"/>
        <v>0</v>
      </c>
      <c r="Z26" s="6">
        <f t="shared" si="6"/>
        <v>0</v>
      </c>
      <c r="AA26" s="6">
        <f t="shared" si="7"/>
        <v>0</v>
      </c>
      <c r="AB26" s="6">
        <f t="shared" si="8"/>
        <v>121.61596009975061</v>
      </c>
      <c r="AC26" s="6">
        <f t="shared" si="9"/>
        <v>0</v>
      </c>
      <c r="AD26" s="6">
        <f t="shared" si="10"/>
        <v>0</v>
      </c>
    </row>
    <row r="27" spans="1:30" x14ac:dyDescent="0.45">
      <c r="A27" s="9" t="s">
        <v>55</v>
      </c>
      <c r="B27" s="15">
        <v>2048</v>
      </c>
      <c r="C27" s="16">
        <v>1536</v>
      </c>
      <c r="D27" s="11">
        <v>7.9375000000000001E-2</v>
      </c>
      <c r="E27" s="8"/>
      <c r="T27" s="6">
        <f t="shared" si="0"/>
        <v>0</v>
      </c>
      <c r="U27" s="6">
        <f t="shared" si="1"/>
        <v>0</v>
      </c>
      <c r="V27" s="6">
        <f t="shared" si="2"/>
        <v>0</v>
      </c>
      <c r="W27" s="6">
        <f t="shared" si="3"/>
        <v>0</v>
      </c>
      <c r="X27" s="6">
        <f t="shared" si="4"/>
        <v>121.92</v>
      </c>
      <c r="Y27" s="6">
        <f t="shared" si="5"/>
        <v>0</v>
      </c>
      <c r="Z27" s="6">
        <f t="shared" si="6"/>
        <v>0</v>
      </c>
      <c r="AA27" s="6">
        <f t="shared" si="7"/>
        <v>0</v>
      </c>
      <c r="AB27" s="6">
        <f t="shared" si="8"/>
        <v>162.56</v>
      </c>
      <c r="AC27" s="6">
        <f t="shared" si="9"/>
        <v>0</v>
      </c>
      <c r="AD27" s="6">
        <f t="shared" si="10"/>
        <v>0</v>
      </c>
    </row>
    <row r="28" spans="1:30" x14ac:dyDescent="0.45">
      <c r="A28" s="9" t="s">
        <v>29</v>
      </c>
      <c r="B28" s="6">
        <v>1280</v>
      </c>
      <c r="C28" s="6">
        <v>800</v>
      </c>
      <c r="D28" s="12">
        <v>0.17</v>
      </c>
      <c r="T28" s="6">
        <f t="shared" si="0"/>
        <v>0</v>
      </c>
      <c r="U28" s="6">
        <f t="shared" si="1"/>
        <v>0</v>
      </c>
      <c r="V28" s="6">
        <f t="shared" si="2"/>
        <v>0</v>
      </c>
      <c r="W28" s="6">
        <f t="shared" si="3"/>
        <v>0</v>
      </c>
      <c r="X28" s="6">
        <f t="shared" si="4"/>
        <v>136</v>
      </c>
      <c r="Y28" s="6">
        <f t="shared" si="5"/>
        <v>0</v>
      </c>
      <c r="Z28" s="6">
        <f t="shared" si="6"/>
        <v>0</v>
      </c>
      <c r="AA28" s="6">
        <f t="shared" si="7"/>
        <v>0</v>
      </c>
      <c r="AB28" s="6">
        <f t="shared" si="8"/>
        <v>217.60000000000002</v>
      </c>
      <c r="AC28" s="6">
        <f t="shared" si="9"/>
        <v>0</v>
      </c>
      <c r="AD28" s="6">
        <f t="shared" si="10"/>
        <v>0</v>
      </c>
    </row>
    <row r="29" spans="1:30" x14ac:dyDescent="0.45">
      <c r="A29" s="5" t="s">
        <v>46</v>
      </c>
      <c r="B29" s="6">
        <v>2560</v>
      </c>
      <c r="C29" s="6">
        <v>1600</v>
      </c>
      <c r="D29" s="11">
        <v>0.1028</v>
      </c>
      <c r="T29" s="6">
        <f t="shared" si="0"/>
        <v>0</v>
      </c>
      <c r="U29" s="6">
        <f t="shared" si="1"/>
        <v>0</v>
      </c>
      <c r="V29" s="6">
        <f t="shared" si="2"/>
        <v>0</v>
      </c>
      <c r="W29" s="6">
        <f t="shared" si="3"/>
        <v>0</v>
      </c>
      <c r="X29" s="6">
        <f t="shared" si="4"/>
        <v>164.48000000000002</v>
      </c>
      <c r="Y29" s="6">
        <f t="shared" si="5"/>
        <v>0</v>
      </c>
      <c r="Z29" s="6">
        <f t="shared" si="6"/>
        <v>0</v>
      </c>
      <c r="AA29" s="6">
        <f t="shared" si="7"/>
        <v>0</v>
      </c>
      <c r="AB29" s="6">
        <f t="shared" si="8"/>
        <v>263.16800000000001</v>
      </c>
      <c r="AC29" s="6">
        <f t="shared" si="9"/>
        <v>0</v>
      </c>
      <c r="AD29" s="6">
        <f t="shared" si="10"/>
        <v>0</v>
      </c>
    </row>
    <row r="30" spans="1:30" x14ac:dyDescent="0.45">
      <c r="A30" s="22" t="s">
        <v>72</v>
      </c>
      <c r="B30" s="15">
        <v>1024</v>
      </c>
      <c r="C30" s="16">
        <v>768</v>
      </c>
      <c r="D30" s="11">
        <v>0.24055989583333331</v>
      </c>
      <c r="T30" s="6">
        <f t="shared" ref="T30" si="44">F30*D30</f>
        <v>0</v>
      </c>
      <c r="U30" s="6">
        <f t="shared" ref="U30" si="45">(G30-F30)*D30</f>
        <v>0</v>
      </c>
      <c r="V30" s="6">
        <f t="shared" ref="V30" si="46">(H30-G30)*D30</f>
        <v>0</v>
      </c>
      <c r="W30" s="6">
        <f t="shared" ref="W30" si="47">(N30-M30)*D30</f>
        <v>0</v>
      </c>
      <c r="X30" s="6">
        <f t="shared" ref="X30" si="48">(C30-N30)*D30</f>
        <v>184.75</v>
      </c>
      <c r="Y30" s="6">
        <f t="shared" ref="Y30" si="49">((I30-H30)-(K30-J30)/2)*D30</f>
        <v>0</v>
      </c>
      <c r="Z30" s="6">
        <f t="shared" ref="Z30" si="50">((M30-L30)-(K30-J30)/2)*D30</f>
        <v>0</v>
      </c>
      <c r="AA30" s="6">
        <f t="shared" ref="AA30" si="51">(O30-(Q30-P30)/2)*D30</f>
        <v>0</v>
      </c>
      <c r="AB30" s="6">
        <f t="shared" ref="AB30" si="52">((B30-R30)-(Q30-P30)/2)*D30</f>
        <v>246.33333333333331</v>
      </c>
      <c r="AC30" s="6">
        <f t="shared" ref="AC30" si="53">(K30-J30)*D30</f>
        <v>0</v>
      </c>
      <c r="AD30" s="6">
        <f t="shared" ref="AD30" si="54">(Q30-P30)*D30</f>
        <v>0</v>
      </c>
    </row>
    <row r="31" spans="1:30" x14ac:dyDescent="0.45">
      <c r="A31" s="22" t="s">
        <v>73</v>
      </c>
      <c r="B31" s="15">
        <v>1920</v>
      </c>
      <c r="C31" s="16">
        <v>1200</v>
      </c>
      <c r="D31" s="11">
        <v>0.11276041666666667</v>
      </c>
      <c r="T31" s="6">
        <f t="shared" ref="T31" si="55">F31*D31</f>
        <v>0</v>
      </c>
      <c r="U31" s="6">
        <f t="shared" ref="U31" si="56">(G31-F31)*D31</f>
        <v>0</v>
      </c>
      <c r="V31" s="6">
        <f t="shared" ref="V31" si="57">(H31-G31)*D31</f>
        <v>0</v>
      </c>
      <c r="W31" s="6">
        <f t="shared" ref="W31" si="58">(N31-M31)*D31</f>
        <v>0</v>
      </c>
      <c r="X31" s="6">
        <f t="shared" ref="X31" si="59">(C31-N31)*D31</f>
        <v>135.3125</v>
      </c>
      <c r="Y31" s="6">
        <f t="shared" ref="Y31" si="60">((I31-H31)-(K31-J31)/2)*D31</f>
        <v>0</v>
      </c>
      <c r="Z31" s="6">
        <f t="shared" ref="Z31" si="61">((M31-L31)-(K31-J31)/2)*D31</f>
        <v>0</v>
      </c>
      <c r="AA31" s="6">
        <f t="shared" ref="AA31" si="62">(O31-(Q31-P31)/2)*D31</f>
        <v>0</v>
      </c>
      <c r="AB31" s="6">
        <f t="shared" ref="AB31" si="63">((B31-R31)-(Q31-P31)/2)*D31</f>
        <v>216.5</v>
      </c>
      <c r="AC31" s="6">
        <f t="shared" ref="AC31" si="64">(K31-J31)*D31</f>
        <v>0</v>
      </c>
      <c r="AD31" s="6">
        <f t="shared" ref="AD31" si="65">(Q31-P31)*D31</f>
        <v>0</v>
      </c>
    </row>
    <row r="32" spans="1:30" x14ac:dyDescent="0.45">
      <c r="A32" s="1" t="s">
        <v>50</v>
      </c>
      <c r="B32" s="15">
        <v>1920</v>
      </c>
      <c r="C32" s="16">
        <v>1080</v>
      </c>
      <c r="D32" s="11">
        <v>0.12211538461538461</v>
      </c>
      <c r="T32" s="6">
        <f t="shared" si="0"/>
        <v>0</v>
      </c>
      <c r="U32" s="6">
        <f t="shared" si="1"/>
        <v>0</v>
      </c>
      <c r="V32" s="6">
        <f t="shared" si="2"/>
        <v>0</v>
      </c>
      <c r="W32" s="6">
        <f t="shared" si="3"/>
        <v>0</v>
      </c>
      <c r="X32" s="6">
        <f t="shared" si="4"/>
        <v>131.88461538461539</v>
      </c>
      <c r="Y32" s="6">
        <f t="shared" si="5"/>
        <v>0</v>
      </c>
      <c r="Z32" s="6">
        <f t="shared" si="6"/>
        <v>0</v>
      </c>
      <c r="AA32" s="6">
        <f t="shared" si="7"/>
        <v>0</v>
      </c>
      <c r="AB32" s="6">
        <f t="shared" si="8"/>
        <v>234.46153846153845</v>
      </c>
      <c r="AC32" s="6">
        <f t="shared" si="9"/>
        <v>0</v>
      </c>
      <c r="AD32" s="6">
        <f t="shared" si="10"/>
        <v>0</v>
      </c>
    </row>
    <row r="33" spans="1:30" x14ac:dyDescent="0.45">
      <c r="A33" s="2" t="s">
        <v>51</v>
      </c>
      <c r="B33" s="15">
        <v>1920</v>
      </c>
      <c r="C33" s="16">
        <v>1280</v>
      </c>
      <c r="D33" s="12">
        <v>0.11869158878504672</v>
      </c>
      <c r="T33" s="6">
        <f t="shared" si="0"/>
        <v>0</v>
      </c>
      <c r="U33" s="6">
        <f t="shared" si="1"/>
        <v>0</v>
      </c>
      <c r="V33" s="6">
        <f t="shared" si="2"/>
        <v>0</v>
      </c>
      <c r="W33" s="6">
        <f t="shared" si="3"/>
        <v>0</v>
      </c>
      <c r="X33" s="6">
        <f t="shared" si="4"/>
        <v>151.92523364485982</v>
      </c>
      <c r="Y33" s="6">
        <f t="shared" si="5"/>
        <v>0</v>
      </c>
      <c r="Z33" s="6">
        <f t="shared" si="6"/>
        <v>0</v>
      </c>
      <c r="AA33" s="6">
        <f t="shared" si="7"/>
        <v>0</v>
      </c>
      <c r="AB33" s="6">
        <f t="shared" si="8"/>
        <v>227.8878504672897</v>
      </c>
      <c r="AC33" s="6">
        <f t="shared" si="9"/>
        <v>0</v>
      </c>
      <c r="AD33" s="6">
        <f t="shared" si="10"/>
        <v>0</v>
      </c>
    </row>
    <row r="34" spans="1:30" x14ac:dyDescent="0.45">
      <c r="A34" s="2" t="s">
        <v>52</v>
      </c>
      <c r="B34" s="15">
        <v>2160</v>
      </c>
      <c r="C34" s="16">
        <v>1440</v>
      </c>
      <c r="D34" s="12">
        <v>0.11759259259259258</v>
      </c>
      <c r="T34" s="6">
        <f t="shared" si="0"/>
        <v>0</v>
      </c>
      <c r="U34" s="6">
        <f t="shared" si="1"/>
        <v>0</v>
      </c>
      <c r="V34" s="6">
        <f t="shared" si="2"/>
        <v>0</v>
      </c>
      <c r="W34" s="6">
        <f t="shared" si="3"/>
        <v>0</v>
      </c>
      <c r="X34" s="6">
        <f t="shared" si="4"/>
        <v>169.33333333333331</v>
      </c>
      <c r="Y34" s="6">
        <f t="shared" si="5"/>
        <v>0</v>
      </c>
      <c r="Z34" s="6">
        <f t="shared" si="6"/>
        <v>0</v>
      </c>
      <c r="AA34" s="6">
        <f t="shared" si="7"/>
        <v>0</v>
      </c>
      <c r="AB34" s="6">
        <f t="shared" si="8"/>
        <v>253.99999999999997</v>
      </c>
      <c r="AC34" s="6">
        <f t="shared" si="9"/>
        <v>0</v>
      </c>
      <c r="AD34" s="6">
        <f t="shared" si="10"/>
        <v>0</v>
      </c>
    </row>
    <row r="35" spans="1:30" x14ac:dyDescent="0.45">
      <c r="A35" s="3" t="s">
        <v>49</v>
      </c>
      <c r="B35" s="15">
        <v>2736</v>
      </c>
      <c r="C35" s="16">
        <v>1824</v>
      </c>
      <c r="D35" s="12">
        <v>9.5131086142322088E-2</v>
      </c>
      <c r="T35" s="6">
        <f t="shared" si="0"/>
        <v>0</v>
      </c>
      <c r="U35" s="6">
        <f t="shared" si="1"/>
        <v>0</v>
      </c>
      <c r="V35" s="6">
        <f t="shared" si="2"/>
        <v>0</v>
      </c>
      <c r="W35" s="6">
        <f t="shared" si="3"/>
        <v>0</v>
      </c>
      <c r="X35" s="6">
        <f t="shared" si="4"/>
        <v>173.51910112359548</v>
      </c>
      <c r="Y35" s="6">
        <f t="shared" si="5"/>
        <v>0</v>
      </c>
      <c r="Z35" s="6">
        <f t="shared" si="6"/>
        <v>0</v>
      </c>
      <c r="AA35" s="6">
        <f t="shared" si="7"/>
        <v>0</v>
      </c>
      <c r="AB35" s="6">
        <f t="shared" si="8"/>
        <v>260.27865168539324</v>
      </c>
      <c r="AC35" s="6">
        <f t="shared" si="9"/>
        <v>0</v>
      </c>
      <c r="AD35" s="6">
        <f t="shared" si="10"/>
        <v>0</v>
      </c>
    </row>
    <row r="36" spans="1:30" x14ac:dyDescent="0.45">
      <c r="A36" s="3" t="s">
        <v>60</v>
      </c>
      <c r="B36" s="15">
        <v>2736</v>
      </c>
      <c r="C36" s="16">
        <v>1824</v>
      </c>
      <c r="D36" s="12">
        <v>9.5131086142322088E-2</v>
      </c>
      <c r="T36" s="6">
        <f t="shared" si="0"/>
        <v>0</v>
      </c>
      <c r="U36" s="6">
        <f t="shared" si="1"/>
        <v>0</v>
      </c>
      <c r="V36" s="6">
        <f t="shared" si="2"/>
        <v>0</v>
      </c>
      <c r="W36" s="6">
        <f t="shared" si="3"/>
        <v>0</v>
      </c>
      <c r="X36" s="6">
        <f t="shared" si="4"/>
        <v>173.51910112359548</v>
      </c>
      <c r="Y36" s="6">
        <f t="shared" si="5"/>
        <v>0</v>
      </c>
      <c r="Z36" s="6">
        <f t="shared" si="6"/>
        <v>0</v>
      </c>
      <c r="AA36" s="6">
        <f t="shared" si="7"/>
        <v>0</v>
      </c>
      <c r="AB36" s="6">
        <f t="shared" si="8"/>
        <v>260.27865168539324</v>
      </c>
      <c r="AC36" s="6">
        <f t="shared" si="9"/>
        <v>0</v>
      </c>
      <c r="AD36" s="6">
        <f t="shared" si="10"/>
        <v>0</v>
      </c>
    </row>
    <row r="37" spans="1:30" x14ac:dyDescent="0.45">
      <c r="A37" s="3" t="s">
        <v>53</v>
      </c>
      <c r="B37" s="15">
        <v>2736</v>
      </c>
      <c r="C37" s="16">
        <v>1824</v>
      </c>
      <c r="D37" s="12">
        <v>9.5131086142322088E-2</v>
      </c>
      <c r="T37" s="6">
        <f t="shared" si="0"/>
        <v>0</v>
      </c>
      <c r="U37" s="6">
        <f t="shared" si="1"/>
        <v>0</v>
      </c>
      <c r="V37" s="6">
        <f t="shared" si="2"/>
        <v>0</v>
      </c>
      <c r="W37" s="6">
        <f t="shared" si="3"/>
        <v>0</v>
      </c>
      <c r="X37" s="6">
        <f t="shared" si="4"/>
        <v>173.51910112359548</v>
      </c>
      <c r="Y37" s="6">
        <f t="shared" si="5"/>
        <v>0</v>
      </c>
      <c r="Z37" s="6">
        <f t="shared" si="6"/>
        <v>0</v>
      </c>
      <c r="AA37" s="6">
        <f t="shared" si="7"/>
        <v>0</v>
      </c>
      <c r="AB37" s="6">
        <f t="shared" si="8"/>
        <v>260.27865168539324</v>
      </c>
      <c r="AC37" s="6">
        <f t="shared" si="9"/>
        <v>0</v>
      </c>
      <c r="AD37" s="6">
        <f t="shared" si="10"/>
        <v>0</v>
      </c>
    </row>
    <row r="38" spans="1:30" x14ac:dyDescent="0.45">
      <c r="A38" s="3" t="s">
        <v>58</v>
      </c>
      <c r="B38" s="15">
        <v>2736</v>
      </c>
      <c r="C38" s="16">
        <v>1824</v>
      </c>
      <c r="D38" s="12">
        <v>9.5131086142322088E-2</v>
      </c>
      <c r="T38" s="6">
        <f t="shared" si="0"/>
        <v>0</v>
      </c>
      <c r="U38" s="6">
        <f t="shared" si="1"/>
        <v>0</v>
      </c>
      <c r="V38" s="6">
        <f t="shared" si="2"/>
        <v>0</v>
      </c>
      <c r="W38" s="6">
        <f t="shared" si="3"/>
        <v>0</v>
      </c>
      <c r="X38" s="6">
        <f t="shared" si="4"/>
        <v>173.51910112359548</v>
      </c>
      <c r="Y38" s="6">
        <f t="shared" si="5"/>
        <v>0</v>
      </c>
      <c r="Z38" s="6">
        <f t="shared" si="6"/>
        <v>0</v>
      </c>
      <c r="AA38" s="6">
        <f t="shared" si="7"/>
        <v>0</v>
      </c>
      <c r="AB38" s="6">
        <f t="shared" si="8"/>
        <v>260.27865168539324</v>
      </c>
      <c r="AC38" s="6">
        <f t="shared" si="9"/>
        <v>0</v>
      </c>
      <c r="AD38" s="6">
        <f t="shared" si="10"/>
        <v>0</v>
      </c>
    </row>
    <row r="39" spans="1:30" x14ac:dyDescent="0.45">
      <c r="A39" s="3" t="s">
        <v>59</v>
      </c>
      <c r="B39" s="15">
        <v>2736</v>
      </c>
      <c r="C39" s="16">
        <v>1824</v>
      </c>
      <c r="D39" s="12">
        <v>9.5131086142322088E-2</v>
      </c>
      <c r="T39" s="6">
        <f t="shared" si="0"/>
        <v>0</v>
      </c>
      <c r="U39" s="6">
        <f t="shared" si="1"/>
        <v>0</v>
      </c>
      <c r="V39" s="6">
        <f t="shared" si="2"/>
        <v>0</v>
      </c>
      <c r="W39" s="6">
        <f t="shared" si="3"/>
        <v>0</v>
      </c>
      <c r="X39" s="6">
        <f t="shared" si="4"/>
        <v>173.51910112359548</v>
      </c>
      <c r="Y39" s="6">
        <f t="shared" si="5"/>
        <v>0</v>
      </c>
      <c r="Z39" s="6">
        <f t="shared" si="6"/>
        <v>0</v>
      </c>
      <c r="AA39" s="6">
        <f t="shared" si="7"/>
        <v>0</v>
      </c>
      <c r="AB39" s="6">
        <f t="shared" si="8"/>
        <v>260.27865168539324</v>
      </c>
      <c r="AC39" s="6">
        <f t="shared" si="9"/>
        <v>0</v>
      </c>
      <c r="AD39" s="6">
        <f t="shared" si="10"/>
        <v>0</v>
      </c>
    </row>
    <row r="40" spans="1:30" x14ac:dyDescent="0.45">
      <c r="A40" s="3" t="s">
        <v>54</v>
      </c>
      <c r="B40" s="15">
        <v>1800</v>
      </c>
      <c r="C40" s="16">
        <v>1200</v>
      </c>
      <c r="D40" s="12">
        <v>0.11705069124423963</v>
      </c>
      <c r="T40" s="6">
        <f t="shared" si="0"/>
        <v>0</v>
      </c>
      <c r="U40" s="6">
        <f t="shared" si="1"/>
        <v>0</v>
      </c>
      <c r="V40" s="6">
        <f t="shared" si="2"/>
        <v>0</v>
      </c>
      <c r="W40" s="6">
        <f t="shared" si="3"/>
        <v>0</v>
      </c>
      <c r="X40" s="6">
        <f t="shared" si="4"/>
        <v>140.46082949308754</v>
      </c>
      <c r="Y40" s="6">
        <f t="shared" si="5"/>
        <v>0</v>
      </c>
      <c r="Z40" s="6">
        <f t="shared" si="6"/>
        <v>0</v>
      </c>
      <c r="AA40" s="6">
        <f t="shared" si="7"/>
        <v>0</v>
      </c>
      <c r="AB40" s="6">
        <f t="shared" si="8"/>
        <v>210.69124423963132</v>
      </c>
      <c r="AC40" s="6">
        <f t="shared" si="9"/>
        <v>0</v>
      </c>
      <c r="AD40" s="6">
        <f t="shared" si="10"/>
        <v>0</v>
      </c>
    </row>
    <row r="41" spans="1:30" x14ac:dyDescent="0.45">
      <c r="A41" s="3" t="s">
        <v>57</v>
      </c>
      <c r="B41" s="6">
        <v>1920</v>
      </c>
      <c r="C41" s="6">
        <v>1080</v>
      </c>
      <c r="D41" s="12">
        <v>0.1338</v>
      </c>
      <c r="T41" s="6">
        <f t="shared" ref="T41" si="66">F41*D41</f>
        <v>0</v>
      </c>
      <c r="U41" s="6">
        <f t="shared" ref="U41" si="67">(G41-F41)*D41</f>
        <v>0</v>
      </c>
      <c r="V41" s="6">
        <f t="shared" ref="V41" si="68">(H41-G41)*D41</f>
        <v>0</v>
      </c>
      <c r="W41" s="6">
        <f t="shared" ref="W41" si="69">(N41-M41)*D41</f>
        <v>0</v>
      </c>
      <c r="X41" s="6">
        <f t="shared" ref="X41" si="70">(C41-N41)*D41</f>
        <v>144.50399999999999</v>
      </c>
      <c r="Y41" s="6">
        <f t="shared" ref="Y41" si="71">((I41-H41)-(K41-J41)/2)*D41</f>
        <v>0</v>
      </c>
      <c r="Z41" s="6">
        <f t="shared" ref="Z41" si="72">((M41-L41)-(K41-J41)/2)*D41</f>
        <v>0</v>
      </c>
      <c r="AA41" s="6">
        <f t="shared" ref="AA41" si="73">(O41-(Q41-P41)/2)*D41</f>
        <v>0</v>
      </c>
      <c r="AB41" s="6">
        <f t="shared" ref="AB41" si="74">((B41-R41)-(Q41-P41)/2)*D41</f>
        <v>256.89600000000002</v>
      </c>
      <c r="AC41" s="6">
        <f t="shared" ref="AC41" si="75">(K41-J41)*D41</f>
        <v>0</v>
      </c>
      <c r="AD41" s="6">
        <f t="shared" ref="AD41" si="76">(Q41-P41)*D41</f>
        <v>0</v>
      </c>
    </row>
    <row r="42" spans="1:30" x14ac:dyDescent="0.45">
      <c r="A42" s="3" t="s">
        <v>71</v>
      </c>
      <c r="B42" s="6">
        <v>1920</v>
      </c>
      <c r="C42" s="6">
        <v>1200</v>
      </c>
      <c r="D42" s="12">
        <v>0.11291666666666668</v>
      </c>
      <c r="T42" s="6">
        <f t="shared" ref="T42" si="77">F42*D42</f>
        <v>0</v>
      </c>
      <c r="U42" s="6">
        <f t="shared" ref="U42" si="78">(G42-F42)*D42</f>
        <v>0</v>
      </c>
      <c r="V42" s="6">
        <f t="shared" ref="V42" si="79">(H42-G42)*D42</f>
        <v>0</v>
      </c>
      <c r="W42" s="6">
        <f t="shared" ref="W42" si="80">(N42-M42)*D42</f>
        <v>0</v>
      </c>
      <c r="X42" s="6">
        <f t="shared" ref="X42" si="81">(C42-N42)*D42</f>
        <v>135.50000000000003</v>
      </c>
      <c r="Y42" s="6">
        <f t="shared" ref="Y42" si="82">((I42-H42)-(K42-J42)/2)*D42</f>
        <v>0</v>
      </c>
      <c r="Z42" s="6">
        <f t="shared" ref="Z42" si="83">((M42-L42)-(K42-J42)/2)*D42</f>
        <v>0</v>
      </c>
      <c r="AA42" s="6">
        <f t="shared" ref="AA42" si="84">(O42-(Q42-P42)/2)*D42</f>
        <v>0</v>
      </c>
      <c r="AB42" s="6">
        <f t="shared" ref="AB42" si="85">((B42-R42)-(Q42-P42)/2)*D42</f>
        <v>216.8</v>
      </c>
      <c r="AC42" s="6">
        <f t="shared" ref="AC42" si="86">(K42-J42)*D42</f>
        <v>0</v>
      </c>
      <c r="AD42" s="6">
        <f t="shared" ref="AD42" si="87">(Q42-P42)*D42</f>
        <v>0</v>
      </c>
    </row>
    <row r="43" spans="1:30" x14ac:dyDescent="0.45">
      <c r="A43" s="3" t="s">
        <v>64</v>
      </c>
      <c r="B43" s="6">
        <v>1920</v>
      </c>
      <c r="C43" s="6">
        <v>1080</v>
      </c>
      <c r="D43" s="12">
        <v>0.1608</v>
      </c>
      <c r="T43" s="6">
        <f t="shared" ref="T43" si="88">F43*D43</f>
        <v>0</v>
      </c>
      <c r="U43" s="6">
        <f t="shared" ref="U43" si="89">(G43-F43)*D43</f>
        <v>0</v>
      </c>
      <c r="V43" s="6">
        <f t="shared" ref="V43" si="90">(H43-G43)*D43</f>
        <v>0</v>
      </c>
      <c r="W43" s="6">
        <f t="shared" ref="W43" si="91">(N43-M43)*D43</f>
        <v>0</v>
      </c>
      <c r="X43" s="6">
        <f t="shared" ref="X43" si="92">(C43-N43)*D43</f>
        <v>173.66399999999999</v>
      </c>
      <c r="Y43" s="6">
        <f t="shared" ref="Y43" si="93">((I43-H43)-(K43-J43)/2)*D43</f>
        <v>0</v>
      </c>
      <c r="Z43" s="6">
        <f t="shared" ref="Z43" si="94">((M43-L43)-(K43-J43)/2)*D43</f>
        <v>0</v>
      </c>
      <c r="AA43" s="6">
        <f t="shared" ref="AA43" si="95">(O43-(Q43-P43)/2)*D43</f>
        <v>0</v>
      </c>
      <c r="AB43" s="6">
        <f t="shared" ref="AB43" si="96">((B43-R43)-(Q43-P43)/2)*D43</f>
        <v>308.73599999999999</v>
      </c>
      <c r="AC43" s="6">
        <f t="shared" ref="AC43" si="97">(K43-J43)*D43</f>
        <v>0</v>
      </c>
      <c r="AD43" s="6">
        <f t="shared" ref="AD43" si="98">(Q43-P43)*D43</f>
        <v>0</v>
      </c>
    </row>
    <row r="44" spans="1:30" x14ac:dyDescent="0.45">
      <c r="A44" s="3" t="s">
        <v>65</v>
      </c>
      <c r="B44" s="6">
        <v>1920</v>
      </c>
      <c r="C44" s="6">
        <v>1080</v>
      </c>
      <c r="D44" s="12">
        <v>0.12037914691943127</v>
      </c>
      <c r="T44" s="6">
        <f t="shared" ref="T44" si="99">F44*D44</f>
        <v>0</v>
      </c>
      <c r="U44" s="6">
        <f t="shared" ref="U44" si="100">(G44-F44)*D44</f>
        <v>0</v>
      </c>
      <c r="V44" s="6">
        <f t="shared" ref="V44" si="101">(H44-G44)*D44</f>
        <v>0</v>
      </c>
      <c r="W44" s="6">
        <f t="shared" ref="W44" si="102">(N44-M44)*D44</f>
        <v>0</v>
      </c>
      <c r="X44" s="6">
        <f t="shared" ref="X44" si="103">(C44-N44)*D44</f>
        <v>130.00947867298578</v>
      </c>
      <c r="Y44" s="6">
        <f t="shared" ref="Y44" si="104">((I44-H44)-(K44-J44)/2)*D44</f>
        <v>0</v>
      </c>
      <c r="Z44" s="6">
        <f t="shared" ref="Z44" si="105">((M44-L44)-(K44-J44)/2)*D44</f>
        <v>0</v>
      </c>
      <c r="AA44" s="6">
        <f t="shared" ref="AA44" si="106">(O44-(Q44-P44)/2)*D44</f>
        <v>0</v>
      </c>
      <c r="AB44" s="6">
        <f t="shared" ref="AB44" si="107">((B44-R44)-(Q44-P44)/2)*D44</f>
        <v>231.12796208530804</v>
      </c>
      <c r="AC44" s="6">
        <f t="shared" ref="AC44" si="108">(K44-J44)*D44</f>
        <v>0</v>
      </c>
      <c r="AD44" s="6">
        <f t="shared" ref="AD44" si="109">(Q44-P44)*D44</f>
        <v>0</v>
      </c>
    </row>
    <row r="45" spans="1:30" x14ac:dyDescent="0.45">
      <c r="A45" s="3" t="s">
        <v>66</v>
      </c>
      <c r="B45" s="6">
        <v>1024</v>
      </c>
      <c r="C45" s="6">
        <v>600</v>
      </c>
      <c r="D45" s="12">
        <v>0.14853801169590641</v>
      </c>
      <c r="T45" s="6">
        <f t="shared" ref="T45:T48" si="110">F45*D45</f>
        <v>0</v>
      </c>
      <c r="U45" s="6">
        <f t="shared" ref="U45:U48" si="111">(G45-F45)*D45</f>
        <v>0</v>
      </c>
      <c r="V45" s="6">
        <f t="shared" ref="V45:V48" si="112">(H45-G45)*D45</f>
        <v>0</v>
      </c>
      <c r="W45" s="6">
        <f t="shared" ref="W45:W48" si="113">(N45-M45)*D45</f>
        <v>0</v>
      </c>
      <c r="X45" s="6">
        <f t="shared" ref="X45:X48" si="114">(C45-N45)*D45</f>
        <v>89.122807017543849</v>
      </c>
      <c r="Y45" s="6">
        <f t="shared" ref="Y45:Y48" si="115">((I45-H45)-(K45-J45)/2)*D45</f>
        <v>0</v>
      </c>
      <c r="Z45" s="6">
        <f t="shared" ref="Z45:Z48" si="116">((M45-L45)-(K45-J45)/2)*D45</f>
        <v>0</v>
      </c>
      <c r="AA45" s="6">
        <f t="shared" ref="AA45:AA48" si="117">(O45-(Q45-P45)/2)*D45</f>
        <v>0</v>
      </c>
      <c r="AB45" s="6">
        <f t="shared" ref="AB45:AB48" si="118">((B45-R45)-(Q45-P45)/2)*D45</f>
        <v>152.10292397660817</v>
      </c>
      <c r="AC45" s="6">
        <f t="shared" ref="AC45:AC48" si="119">(K45-J45)*D45</f>
        <v>0</v>
      </c>
      <c r="AD45" s="6">
        <f t="shared" ref="AD45:AD48" si="120">(Q45-P45)*D45</f>
        <v>0</v>
      </c>
    </row>
    <row r="46" spans="1:30" x14ac:dyDescent="0.45">
      <c r="A46" s="9" t="s">
        <v>67</v>
      </c>
      <c r="B46" s="6">
        <v>1280</v>
      </c>
      <c r="C46" s="6">
        <v>800</v>
      </c>
      <c r="D46" s="12">
        <v>0.1343915343915344</v>
      </c>
      <c r="T46" s="6">
        <f t="shared" si="110"/>
        <v>0</v>
      </c>
      <c r="U46" s="6">
        <f t="shared" si="111"/>
        <v>0</v>
      </c>
      <c r="V46" s="6">
        <f t="shared" si="112"/>
        <v>0</v>
      </c>
      <c r="W46" s="6">
        <f t="shared" si="113"/>
        <v>0</v>
      </c>
      <c r="X46" s="6">
        <f t="shared" si="114"/>
        <v>107.51322751322752</v>
      </c>
      <c r="Y46" s="6">
        <f t="shared" si="115"/>
        <v>0</v>
      </c>
      <c r="Z46" s="6">
        <f t="shared" si="116"/>
        <v>0</v>
      </c>
      <c r="AA46" s="6">
        <f t="shared" si="117"/>
        <v>0</v>
      </c>
      <c r="AB46" s="6">
        <f t="shared" si="118"/>
        <v>172.02116402116403</v>
      </c>
      <c r="AC46" s="6">
        <f t="shared" si="119"/>
        <v>0</v>
      </c>
      <c r="AD46" s="6">
        <f t="shared" si="120"/>
        <v>0</v>
      </c>
    </row>
    <row r="47" spans="1:30" x14ac:dyDescent="0.45">
      <c r="A47" s="9" t="s">
        <v>68</v>
      </c>
      <c r="B47" s="6">
        <v>1280</v>
      </c>
      <c r="C47" s="6">
        <v>800</v>
      </c>
      <c r="D47" s="12">
        <v>0.1343915343915344</v>
      </c>
      <c r="T47" s="6">
        <f t="shared" si="110"/>
        <v>0</v>
      </c>
      <c r="U47" s="6">
        <f t="shared" si="111"/>
        <v>0</v>
      </c>
      <c r="V47" s="6">
        <f t="shared" si="112"/>
        <v>0</v>
      </c>
      <c r="W47" s="6">
        <f t="shared" si="113"/>
        <v>0</v>
      </c>
      <c r="X47" s="6">
        <f t="shared" si="114"/>
        <v>107.51322751322752</v>
      </c>
      <c r="Y47" s="6">
        <f t="shared" si="115"/>
        <v>0</v>
      </c>
      <c r="Z47" s="6">
        <f t="shared" si="116"/>
        <v>0</v>
      </c>
      <c r="AA47" s="6">
        <f t="shared" si="117"/>
        <v>0</v>
      </c>
      <c r="AB47" s="6">
        <f t="shared" si="118"/>
        <v>172.02116402116403</v>
      </c>
      <c r="AC47" s="6">
        <f t="shared" si="119"/>
        <v>0</v>
      </c>
      <c r="AD47" s="6">
        <f t="shared" si="120"/>
        <v>0</v>
      </c>
    </row>
    <row r="48" spans="1:30" x14ac:dyDescent="0.45">
      <c r="A48" s="9" t="s">
        <v>69</v>
      </c>
      <c r="B48" s="6">
        <v>1920</v>
      </c>
      <c r="C48" s="6">
        <v>1200</v>
      </c>
      <c r="D48" s="12">
        <v>0.11339285714285714</v>
      </c>
      <c r="T48" s="6">
        <f t="shared" si="110"/>
        <v>0</v>
      </c>
      <c r="U48" s="6">
        <f t="shared" si="111"/>
        <v>0</v>
      </c>
      <c r="V48" s="6">
        <f t="shared" si="112"/>
        <v>0</v>
      </c>
      <c r="W48" s="6">
        <f t="shared" si="113"/>
        <v>0</v>
      </c>
      <c r="X48" s="6">
        <f t="shared" si="114"/>
        <v>136.07142857142858</v>
      </c>
      <c r="Y48" s="6">
        <f t="shared" si="115"/>
        <v>0</v>
      </c>
      <c r="Z48" s="6">
        <f t="shared" si="116"/>
        <v>0</v>
      </c>
      <c r="AA48" s="6">
        <f t="shared" si="117"/>
        <v>0</v>
      </c>
      <c r="AB48" s="6">
        <f t="shared" si="118"/>
        <v>217.71428571428572</v>
      </c>
      <c r="AC48" s="6">
        <f t="shared" si="119"/>
        <v>0</v>
      </c>
      <c r="AD48" s="6">
        <f t="shared" si="120"/>
        <v>0</v>
      </c>
    </row>
    <row r="53" spans="6:6" x14ac:dyDescent="0.45">
      <c r="F53" s="21" t="s">
        <v>63</v>
      </c>
    </row>
    <row r="54" spans="6:6" x14ac:dyDescent="0.45">
      <c r="F54" s="19" t="s">
        <v>44</v>
      </c>
    </row>
  </sheetData>
  <phoneticPr fontId="3" type="noConversion"/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padding and bar size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 Hackbarth</dc:creator>
  <cp:lastModifiedBy>Ken Hackbarth</cp:lastModifiedBy>
  <dcterms:created xsi:type="dcterms:W3CDTF">2018-04-11T23:21:39Z</dcterms:created>
  <dcterms:modified xsi:type="dcterms:W3CDTF">2020-10-17T17:57:28Z</dcterms:modified>
</cp:coreProperties>
</file>