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experiment04\"/>
    </mc:Choice>
  </mc:AlternateContent>
  <xr:revisionPtr revIDLastSave="0" documentId="13_ncr:1_{2F798E8A-72B0-4BAC-B2E3-4F11CF4CC90F}" xr6:coauthVersionLast="46" xr6:coauthVersionMax="46" xr10:uidLastSave="{00000000-0000-0000-0000-000000000000}"/>
  <bookViews>
    <workbookView xWindow="25080" yWindow="-120" windowWidth="25440" windowHeight="15390" activeTab="1" xr2:uid="{D256A589-64DD-479C-964F-EE06273BF266}"/>
  </bookViews>
  <sheets>
    <sheet name="Chart2" sheetId="6" r:id="rId1"/>
    <sheet name="tablePivot_chart" sheetId="7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3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65" i="1"/>
  <c r="I4" i="1"/>
  <c r="J4" i="1" s="1"/>
  <c r="L4" i="1" s="1"/>
  <c r="J5" i="1"/>
  <c r="L5" i="1" s="1"/>
  <c r="J6" i="1"/>
  <c r="L6" i="1" s="1"/>
  <c r="J7" i="1"/>
  <c r="L7" i="1" s="1"/>
  <c r="J8" i="1"/>
  <c r="L8" i="1" s="1"/>
  <c r="J9" i="1"/>
  <c r="J10" i="1"/>
  <c r="L10" i="1" s="1"/>
  <c r="J11" i="1"/>
  <c r="L11" i="1" s="1"/>
  <c r="J12" i="1"/>
  <c r="L12" i="1" s="1"/>
  <c r="J13" i="1"/>
  <c r="L13" i="1" s="1"/>
  <c r="J14" i="1"/>
  <c r="L14" i="1" s="1"/>
  <c r="J15" i="1"/>
  <c r="J16" i="1"/>
  <c r="L16" i="1" s="1"/>
  <c r="J17" i="1"/>
  <c r="L17" i="1" s="1"/>
  <c r="J18" i="1"/>
  <c r="L18" i="1" s="1"/>
  <c r="J19" i="1"/>
  <c r="L19" i="1" s="1"/>
  <c r="J20" i="1"/>
  <c r="L20" i="1" s="1"/>
  <c r="J21" i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J40" i="1"/>
  <c r="L40" i="1" s="1"/>
  <c r="J41" i="1"/>
  <c r="L41" i="1" s="1"/>
  <c r="J42" i="1"/>
  <c r="L42" i="1" s="1"/>
  <c r="J43" i="1"/>
  <c r="L43" i="1" s="1"/>
  <c r="J44" i="1"/>
  <c r="L44" i="1" s="1"/>
  <c r="J45" i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J58" i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J70" i="1"/>
  <c r="J71" i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J3" i="1"/>
  <c r="L3" i="1" s="1"/>
  <c r="H1" i="1"/>
  <c r="L9" i="1"/>
  <c r="L15" i="1"/>
  <c r="L21" i="1"/>
  <c r="L33" i="1"/>
  <c r="L39" i="1"/>
  <c r="L45" i="1"/>
  <c r="L57" i="1"/>
  <c r="L58" i="1"/>
  <c r="L69" i="1"/>
  <c r="L70" i="1"/>
  <c r="L71" i="1"/>
  <c r="L81" i="1"/>
  <c r="K3" i="1"/>
  <c r="K4" i="1"/>
  <c r="K10" i="1"/>
  <c r="K11" i="1"/>
  <c r="K12" i="1"/>
  <c r="K22" i="1"/>
  <c r="K23" i="1"/>
  <c r="K24" i="1"/>
  <c r="K34" i="1"/>
  <c r="K35" i="1"/>
  <c r="K36" i="1"/>
  <c r="K46" i="1"/>
  <c r="K47" i="1"/>
  <c r="K48" i="1"/>
  <c r="K58" i="1"/>
  <c r="K59" i="1"/>
  <c r="K60" i="1"/>
  <c r="K70" i="1"/>
  <c r="K71" i="1"/>
  <c r="K72" i="1"/>
  <c r="K2" i="1"/>
  <c r="B6" i="1"/>
  <c r="K6" i="1" s="1"/>
  <c r="B7" i="1"/>
  <c r="K7" i="1" s="1"/>
  <c r="B8" i="1"/>
  <c r="K8" i="1" s="1"/>
  <c r="B9" i="1"/>
  <c r="K9" i="1" s="1"/>
  <c r="B10" i="1"/>
  <c r="B11" i="1"/>
  <c r="B12" i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B23" i="1"/>
  <c r="B24" i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B35" i="1"/>
  <c r="B36" i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B47" i="1"/>
  <c r="B48" i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B59" i="1"/>
  <c r="B60" i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B71" i="1"/>
  <c r="B72" i="1"/>
  <c r="B73" i="1"/>
  <c r="K73" i="1" s="1"/>
  <c r="B74" i="1"/>
  <c r="K74" i="1" s="1"/>
  <c r="B75" i="1"/>
  <c r="K75" i="1" s="1"/>
  <c r="B76" i="1"/>
  <c r="K76" i="1" s="1"/>
  <c r="B77" i="1"/>
  <c r="K77" i="1" s="1"/>
  <c r="B78" i="1"/>
  <c r="K78" i="1" s="1"/>
  <c r="B79" i="1"/>
  <c r="K79" i="1" s="1"/>
  <c r="B80" i="1"/>
  <c r="K80" i="1" s="1"/>
  <c r="B81" i="1"/>
  <c r="K81" i="1" s="1"/>
  <c r="B82" i="1"/>
  <c r="B5" i="1"/>
  <c r="K5" i="1" s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5" i="1"/>
  <c r="F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<sst xmlns="http://schemas.openxmlformats.org/spreadsheetml/2006/main" count="17" uniqueCount="13">
  <si>
    <t>Tape measure shows</t>
  </si>
  <si>
    <t>Angle</t>
  </si>
  <si>
    <t>-</t>
  </si>
  <si>
    <t>Average angle reading</t>
  </si>
  <si>
    <t>Servo Angle (d)</t>
  </si>
  <si>
    <t>Home</t>
  </si>
  <si>
    <t>Calculated</t>
  </si>
  <si>
    <t>Zero</t>
  </si>
  <si>
    <t>Distance from table origin</t>
  </si>
  <si>
    <t>Poker Tip Distance from COR</t>
  </si>
  <si>
    <t>End of Arm from COR</t>
  </si>
  <si>
    <t>Measured distance to table pivot</t>
  </si>
  <si>
    <t>Calculated value from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</si>
</sst>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from pivot</a:t>
            </a:r>
            <a:r>
              <a:rPr lang="en-GB" baseline="0"/>
              <a:t> for given angle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End of Arm from COR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Sheet1!$J$3:$J$81</c:f>
              <c:numCache>
                <c:formatCode>0.00</c:formatCode>
                <c:ptCount val="79"/>
                <c:pt idx="0">
                  <c:v>0</c:v>
                </c:pt>
                <c:pt idx="1">
                  <c:v>10.75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23.5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58.25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68</c:v>
                </c:pt>
                <c:pt idx="72">
                  <c:v>69</c:v>
                </c:pt>
                <c:pt idx="73">
                  <c:v>71</c:v>
                </c:pt>
                <c:pt idx="74">
                  <c:v>72.5</c:v>
                </c:pt>
                <c:pt idx="75">
                  <c:v>74</c:v>
                </c:pt>
                <c:pt idx="76">
                  <c:v>76</c:v>
                </c:pt>
                <c:pt idx="77">
                  <c:v>76</c:v>
                </c:pt>
                <c:pt idx="78">
                  <c:v>80</c:v>
                </c:pt>
              </c:numCache>
            </c:numRef>
          </c:xVal>
          <c:yVal>
            <c:numRef>
              <c:f>Sheet1!$K$3:$K$81</c:f>
              <c:numCache>
                <c:formatCode>General</c:formatCode>
                <c:ptCount val="79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957-87CF-8924924F6D72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Sheet1!$J$3:$J$81</c:f>
              <c:numCache>
                <c:formatCode>0.00</c:formatCode>
                <c:ptCount val="79"/>
                <c:pt idx="0">
                  <c:v>0</c:v>
                </c:pt>
                <c:pt idx="1">
                  <c:v>10.75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23.5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58.25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68</c:v>
                </c:pt>
                <c:pt idx="72">
                  <c:v>69</c:v>
                </c:pt>
                <c:pt idx="73">
                  <c:v>71</c:v>
                </c:pt>
                <c:pt idx="74">
                  <c:v>72.5</c:v>
                </c:pt>
                <c:pt idx="75">
                  <c:v>74</c:v>
                </c:pt>
                <c:pt idx="76">
                  <c:v>76</c:v>
                </c:pt>
                <c:pt idx="77">
                  <c:v>76</c:v>
                </c:pt>
                <c:pt idx="78">
                  <c:v>80</c:v>
                </c:pt>
              </c:numCache>
            </c:numRef>
          </c:xVal>
          <c:yVal>
            <c:numRef>
              <c:f>Sheet1!$L$3:$L$81</c:f>
              <c:numCache>
                <c:formatCode>0.00</c:formatCode>
                <c:ptCount val="79"/>
                <c:pt idx="0">
                  <c:v>0</c:v>
                </c:pt>
                <c:pt idx="1">
                  <c:v>21.636788177013216</c:v>
                </c:pt>
                <c:pt idx="2">
                  <c:v>37.765905917030175</c:v>
                </c:pt>
                <c:pt idx="3">
                  <c:v>37.765905917030175</c:v>
                </c:pt>
                <c:pt idx="4">
                  <c:v>39.67433662577757</c:v>
                </c:pt>
                <c:pt idx="5">
                  <c:v>39.67433662577757</c:v>
                </c:pt>
                <c:pt idx="6">
                  <c:v>41.570682147254828</c:v>
                </c:pt>
                <c:pt idx="7">
                  <c:v>43.454364836245794</c:v>
                </c:pt>
                <c:pt idx="8">
                  <c:v>43.454364836245794</c:v>
                </c:pt>
                <c:pt idx="9">
                  <c:v>45.324810904755758</c:v>
                </c:pt>
                <c:pt idx="10">
                  <c:v>46.254891995328556</c:v>
                </c:pt>
                <c:pt idx="11">
                  <c:v>47.181450596792821</c:v>
                </c:pt>
                <c:pt idx="12">
                  <c:v>49.023718361921134</c:v>
                </c:pt>
                <c:pt idx="13">
                  <c:v>49.023718361921134</c:v>
                </c:pt>
                <c:pt idx="14">
                  <c:v>50.851053027532977</c:v>
                </c:pt>
                <c:pt idx="15">
                  <c:v>50.851053027532977</c:v>
                </c:pt>
                <c:pt idx="16">
                  <c:v>52.662897969787423</c:v>
                </c:pt>
                <c:pt idx="17">
                  <c:v>52.662897969787423</c:v>
                </c:pt>
                <c:pt idx="18">
                  <c:v>54.458701283163336</c:v>
                </c:pt>
                <c:pt idx="19">
                  <c:v>54.458701283163336</c:v>
                </c:pt>
                <c:pt idx="20">
                  <c:v>56.2379159485751</c:v>
                </c:pt>
                <c:pt idx="21">
                  <c:v>56.2379159485751</c:v>
                </c:pt>
                <c:pt idx="22">
                  <c:v>57.999999999999993</c:v>
                </c:pt>
                <c:pt idx="23">
                  <c:v>59.744416689566279</c:v>
                </c:pt>
                <c:pt idx="24">
                  <c:v>59.744416689566279</c:v>
                </c:pt>
                <c:pt idx="25">
                  <c:v>61.470634651051768</c:v>
                </c:pt>
                <c:pt idx="26">
                  <c:v>63.178128061743145</c:v>
                </c:pt>
                <c:pt idx="27">
                  <c:v>63.178128061743145</c:v>
                </c:pt>
                <c:pt idx="28">
                  <c:v>64.866376802606638</c:v>
                </c:pt>
                <c:pt idx="29">
                  <c:v>64.866376802606638</c:v>
                </c:pt>
                <c:pt idx="30">
                  <c:v>66.534866616721345</c:v>
                </c:pt>
                <c:pt idx="31">
                  <c:v>66.534866616721345</c:v>
                </c:pt>
                <c:pt idx="32">
                  <c:v>68.183089265926881</c:v>
                </c:pt>
                <c:pt idx="33">
                  <c:v>68.183089265926881</c:v>
                </c:pt>
                <c:pt idx="34">
                  <c:v>69.8105426856376</c:v>
                </c:pt>
                <c:pt idx="35">
                  <c:v>71.416731137776367</c:v>
                </c:pt>
                <c:pt idx="36">
                  <c:v>73.001165361781133</c:v>
                </c:pt>
                <c:pt idx="37">
                  <c:v>73.001165361781133</c:v>
                </c:pt>
                <c:pt idx="38">
                  <c:v>74.563362723638548</c:v>
                </c:pt>
                <c:pt idx="39">
                  <c:v>76.102847362898842</c:v>
                </c:pt>
                <c:pt idx="40">
                  <c:v>76.102847362898842</c:v>
                </c:pt>
                <c:pt idx="41">
                  <c:v>77.619150337627559</c:v>
                </c:pt>
                <c:pt idx="42">
                  <c:v>79.111809767249824</c:v>
                </c:pt>
                <c:pt idx="43">
                  <c:v>79.111809767249824</c:v>
                </c:pt>
                <c:pt idx="44">
                  <c:v>80.580370973243674</c:v>
                </c:pt>
                <c:pt idx="45">
                  <c:v>82.024386617639507</c:v>
                </c:pt>
                <c:pt idx="46">
                  <c:v>82.024386617639507</c:v>
                </c:pt>
                <c:pt idx="47">
                  <c:v>83.443416839283529</c:v>
                </c:pt>
                <c:pt idx="48">
                  <c:v>83.443416839283529</c:v>
                </c:pt>
                <c:pt idx="49">
                  <c:v>84.837029387823776</c:v>
                </c:pt>
                <c:pt idx="50">
                  <c:v>86.204799755377735</c:v>
                </c:pt>
                <c:pt idx="51">
                  <c:v>87.546311305841556</c:v>
                </c:pt>
                <c:pt idx="52">
                  <c:v>87.546311305841556</c:v>
                </c:pt>
                <c:pt idx="53">
                  <c:v>88.861155401801454</c:v>
                </c:pt>
                <c:pt idx="54">
                  <c:v>90.148931529008621</c:v>
                </c:pt>
                <c:pt idx="55">
                  <c:v>91.409247418379749</c:v>
                </c:pt>
                <c:pt idx="56">
                  <c:v>91.409247418379749</c:v>
                </c:pt>
                <c:pt idx="57">
                  <c:v>92.641719165485966</c:v>
                </c:pt>
                <c:pt idx="58">
                  <c:v>95.021637137523044</c:v>
                </c:pt>
                <c:pt idx="59">
                  <c:v>96.168358416384848</c:v>
                </c:pt>
                <c:pt idx="60">
                  <c:v>97.285785881669185</c:v>
                </c:pt>
                <c:pt idx="61">
                  <c:v>98.640858099485285</c:v>
                </c:pt>
                <c:pt idx="62">
                  <c:v>99.431406881445028</c:v>
                </c:pt>
                <c:pt idx="63">
                  <c:v>100.45894683899488</c:v>
                </c:pt>
                <c:pt idx="64">
                  <c:v>100.45894683899488</c:v>
                </c:pt>
                <c:pt idx="65">
                  <c:v>101.4558860281699</c:v>
                </c:pt>
                <c:pt idx="66">
                  <c:v>102.42192077163551</c:v>
                </c:pt>
                <c:pt idx="67">
                  <c:v>103.35675680585067</c:v>
                </c:pt>
                <c:pt idx="68">
                  <c:v>104.26010937070338</c:v>
                </c:pt>
                <c:pt idx="69">
                  <c:v>105.13170329625139</c:v>
                </c:pt>
                <c:pt idx="70">
                  <c:v>105.9712730865417</c:v>
                </c:pt>
                <c:pt idx="71">
                  <c:v>107.55332712974734</c:v>
                </c:pt>
                <c:pt idx="72">
                  <c:v>108.29532947367541</c:v>
                </c:pt>
                <c:pt idx="73">
                  <c:v>109.68015476952074</c:v>
                </c:pt>
                <c:pt idx="74">
                  <c:v>110.63116628679433</c:v>
                </c:pt>
                <c:pt idx="75">
                  <c:v>111.50635672884499</c:v>
                </c:pt>
                <c:pt idx="76">
                  <c:v>112.5543042480156</c:v>
                </c:pt>
                <c:pt idx="77">
                  <c:v>112.5543042480156</c:v>
                </c:pt>
                <c:pt idx="78">
                  <c:v>114.23769934941613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8-4957-87CF-8924924F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70376"/>
        <c:axId val="610370704"/>
      </c:scatterChart>
      <c:valAx>
        <c:axId val="6103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Servo</a:t>
                </a:r>
                <a:r>
                  <a:rPr lang="en-GB" baseline="0"/>
                  <a:t> Angle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70704"/>
        <c:crosses val="autoZero"/>
        <c:crossBetween val="midCat"/>
      </c:valAx>
      <c:valAx>
        <c:axId val="6103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7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Measured and calculated distance from</a:t>
            </a:r>
            <a:r>
              <a:rPr lang="en-GB" baseline="0"/>
              <a:t> table pivot position for a given servo angle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Sheet1!$M$5:$M$81</c:f>
              <c:numCache>
                <c:formatCode>0.00</c:formatCode>
                <c:ptCount val="7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23.5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58.25</c:v>
                </c:pt>
                <c:pt idx="60">
                  <c:v>59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68</c:v>
                </c:pt>
                <c:pt idx="70">
                  <c:v>69</c:v>
                </c:pt>
                <c:pt idx="71">
                  <c:v>71</c:v>
                </c:pt>
                <c:pt idx="72">
                  <c:v>72.5</c:v>
                </c:pt>
                <c:pt idx="73">
                  <c:v>74</c:v>
                </c:pt>
                <c:pt idx="74">
                  <c:v>76</c:v>
                </c:pt>
                <c:pt idx="75">
                  <c:v>76</c:v>
                </c:pt>
                <c:pt idx="76">
                  <c:v>80</c:v>
                </c:pt>
              </c:numCache>
            </c:numRef>
          </c:xVal>
          <c:yVal>
            <c:numRef>
              <c:f>Sheet1!$N$5:$N$81</c:f>
              <c:numCache>
                <c:formatCode>General</c:formatCode>
                <c:ptCount val="77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2-4B45-BF4F-9B5601E8CD9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Sheet1!$M$5:$M$81</c:f>
              <c:numCache>
                <c:formatCode>0.00</c:formatCode>
                <c:ptCount val="7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23.5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58.25</c:v>
                </c:pt>
                <c:pt idx="60">
                  <c:v>59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68</c:v>
                </c:pt>
                <c:pt idx="70">
                  <c:v>69</c:v>
                </c:pt>
                <c:pt idx="71">
                  <c:v>71</c:v>
                </c:pt>
                <c:pt idx="72">
                  <c:v>72.5</c:v>
                </c:pt>
                <c:pt idx="73">
                  <c:v>74</c:v>
                </c:pt>
                <c:pt idx="74">
                  <c:v>76</c:v>
                </c:pt>
                <c:pt idx="75">
                  <c:v>76</c:v>
                </c:pt>
                <c:pt idx="76">
                  <c:v>80</c:v>
                </c:pt>
              </c:numCache>
            </c:numRef>
          </c:xVal>
          <c:yVal>
            <c:numRef>
              <c:f>Sheet1!$O$5:$O$81</c:f>
              <c:numCache>
                <c:formatCode>0.00</c:formatCode>
                <c:ptCount val="77"/>
                <c:pt idx="0">
                  <c:v>-60.234094082969825</c:v>
                </c:pt>
                <c:pt idx="1">
                  <c:v>-60.234094082969825</c:v>
                </c:pt>
                <c:pt idx="2">
                  <c:v>-58.32566337422243</c:v>
                </c:pt>
                <c:pt idx="3">
                  <c:v>-58.32566337422243</c:v>
                </c:pt>
                <c:pt idx="4">
                  <c:v>-56.429317852745172</c:v>
                </c:pt>
                <c:pt idx="5">
                  <c:v>-54.545635163754206</c:v>
                </c:pt>
                <c:pt idx="6">
                  <c:v>-54.545635163754206</c:v>
                </c:pt>
                <c:pt idx="7">
                  <c:v>-52.675189095244242</c:v>
                </c:pt>
                <c:pt idx="8">
                  <c:v>-51.745108004671444</c:v>
                </c:pt>
                <c:pt idx="9">
                  <c:v>-50.818549403207179</c:v>
                </c:pt>
                <c:pt idx="10">
                  <c:v>-48.976281638078866</c:v>
                </c:pt>
                <c:pt idx="11">
                  <c:v>-48.976281638078866</c:v>
                </c:pt>
                <c:pt idx="12">
                  <c:v>-47.148946972467023</c:v>
                </c:pt>
                <c:pt idx="13">
                  <c:v>-47.148946972467023</c:v>
                </c:pt>
                <c:pt idx="14">
                  <c:v>-45.337102030212577</c:v>
                </c:pt>
                <c:pt idx="15">
                  <c:v>-45.337102030212577</c:v>
                </c:pt>
                <c:pt idx="16">
                  <c:v>-43.541298716836664</c:v>
                </c:pt>
                <c:pt idx="17">
                  <c:v>-43.541298716836664</c:v>
                </c:pt>
                <c:pt idx="18">
                  <c:v>-41.7620840514249</c:v>
                </c:pt>
                <c:pt idx="19">
                  <c:v>-41.7620840514249</c:v>
                </c:pt>
                <c:pt idx="20">
                  <c:v>-40.000000000000007</c:v>
                </c:pt>
                <c:pt idx="21">
                  <c:v>-38.255583310433721</c:v>
                </c:pt>
                <c:pt idx="22">
                  <c:v>-38.255583310433721</c:v>
                </c:pt>
                <c:pt idx="23">
                  <c:v>-36.529365348948232</c:v>
                </c:pt>
                <c:pt idx="24">
                  <c:v>-34.821871938256855</c:v>
                </c:pt>
                <c:pt idx="25">
                  <c:v>-34.821871938256855</c:v>
                </c:pt>
                <c:pt idx="26">
                  <c:v>-33.133623197393362</c:v>
                </c:pt>
                <c:pt idx="27">
                  <c:v>-33.133623197393362</c:v>
                </c:pt>
                <c:pt idx="28">
                  <c:v>-31.465133383278655</c:v>
                </c:pt>
                <c:pt idx="29">
                  <c:v>-31.465133383278655</c:v>
                </c:pt>
                <c:pt idx="30">
                  <c:v>-29.816910734073119</c:v>
                </c:pt>
                <c:pt idx="31">
                  <c:v>-29.816910734073119</c:v>
                </c:pt>
                <c:pt idx="32">
                  <c:v>-28.1894573143624</c:v>
                </c:pt>
                <c:pt idx="33">
                  <c:v>-26.583268862223633</c:v>
                </c:pt>
                <c:pt idx="34">
                  <c:v>-24.998834638218867</c:v>
                </c:pt>
                <c:pt idx="35">
                  <c:v>-24.998834638218867</c:v>
                </c:pt>
                <c:pt idx="36">
                  <c:v>-23.436637276361452</c:v>
                </c:pt>
                <c:pt idx="37">
                  <c:v>-21.897152637101158</c:v>
                </c:pt>
                <c:pt idx="38">
                  <c:v>-21.897152637101158</c:v>
                </c:pt>
                <c:pt idx="39">
                  <c:v>-20.380849662372441</c:v>
                </c:pt>
                <c:pt idx="40">
                  <c:v>-18.888190232750176</c:v>
                </c:pt>
                <c:pt idx="41">
                  <c:v>-18.888190232750176</c:v>
                </c:pt>
                <c:pt idx="42">
                  <c:v>-17.419629026756326</c:v>
                </c:pt>
                <c:pt idx="43">
                  <c:v>-15.975613382360493</c:v>
                </c:pt>
                <c:pt idx="44">
                  <c:v>-15.975613382360493</c:v>
                </c:pt>
                <c:pt idx="45">
                  <c:v>-14.556583160716471</c:v>
                </c:pt>
                <c:pt idx="46">
                  <c:v>-14.556583160716471</c:v>
                </c:pt>
                <c:pt idx="47">
                  <c:v>-13.162970612176224</c:v>
                </c:pt>
                <c:pt idx="48">
                  <c:v>-11.795200244622265</c:v>
                </c:pt>
                <c:pt idx="49">
                  <c:v>-10.453688694158444</c:v>
                </c:pt>
                <c:pt idx="50">
                  <c:v>-10.453688694158444</c:v>
                </c:pt>
                <c:pt idx="51">
                  <c:v>-9.1388445981985456</c:v>
                </c:pt>
                <c:pt idx="52">
                  <c:v>-7.8510684709913789</c:v>
                </c:pt>
                <c:pt idx="53">
                  <c:v>-6.5907525816202508</c:v>
                </c:pt>
                <c:pt idx="54">
                  <c:v>-6.5907525816202508</c:v>
                </c:pt>
                <c:pt idx="55">
                  <c:v>-5.3582808345140336</c:v>
                </c:pt>
                <c:pt idx="56">
                  <c:v>-2.9783628624769563</c:v>
                </c:pt>
                <c:pt idx="57">
                  <c:v>-1.8316415836151521</c:v>
                </c:pt>
                <c:pt idx="58">
                  <c:v>-0.7142141183308155</c:v>
                </c:pt>
                <c:pt idx="59">
                  <c:v>0.64085809948528549</c:v>
                </c:pt>
                <c:pt idx="60">
                  <c:v>1.431406881445028</c:v>
                </c:pt>
                <c:pt idx="61">
                  <c:v>2.4589468389948763</c:v>
                </c:pt>
                <c:pt idx="62">
                  <c:v>2.4589468389948763</c:v>
                </c:pt>
                <c:pt idx="63">
                  <c:v>3.4558860281698998</c:v>
                </c:pt>
                <c:pt idx="64">
                  <c:v>4.4219207716355129</c:v>
                </c:pt>
                <c:pt idx="65">
                  <c:v>5.3567568058506652</c:v>
                </c:pt>
                <c:pt idx="66">
                  <c:v>6.2601093707033755</c:v>
                </c:pt>
                <c:pt idx="67">
                  <c:v>7.1317032962513878</c:v>
                </c:pt>
                <c:pt idx="68">
                  <c:v>7.9712730865417001</c:v>
                </c:pt>
                <c:pt idx="69">
                  <c:v>9.5533271297473448</c:v>
                </c:pt>
                <c:pt idx="70">
                  <c:v>10.295329473675409</c:v>
                </c:pt>
                <c:pt idx="71">
                  <c:v>11.68015476952074</c:v>
                </c:pt>
                <c:pt idx="72">
                  <c:v>12.631166286794326</c:v>
                </c:pt>
                <c:pt idx="73">
                  <c:v>13.506356728844992</c:v>
                </c:pt>
                <c:pt idx="74">
                  <c:v>14.554304248015598</c:v>
                </c:pt>
                <c:pt idx="75">
                  <c:v>14.554304248015598</c:v>
                </c:pt>
                <c:pt idx="76">
                  <c:v>16.237699349416133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2-4B45-BF4F-9B5601E8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17640"/>
        <c:axId val="597021248"/>
      </c:scatterChart>
      <c:valAx>
        <c:axId val="59701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Servo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1248"/>
        <c:crosses val="autoZero"/>
        <c:crossBetween val="midCat"/>
      </c:valAx>
      <c:valAx>
        <c:axId val="5970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table pivot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1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AC4FCC-32FA-4B2D-97BA-0BEE248FA641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49A76F-1E7F-4B97-86D6-472C057AF650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A6A92-50B8-4D4E-BFD3-1AA30301C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5BEDE-595A-411B-B58D-F43B1235B7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368114</xdr:colOff>
      <xdr:row>74</xdr:row>
      <xdr:rowOff>127186</xdr:rowOff>
    </xdr:from>
    <xdr:to>
      <xdr:col>22</xdr:col>
      <xdr:colOff>88438</xdr:colOff>
      <xdr:row>82</xdr:row>
      <xdr:rowOff>3556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6CBF13-D7E4-42DE-A94D-DEAB95BCC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9143" y="14224186"/>
          <a:ext cx="3351030" cy="1400370"/>
        </a:xfrm>
        <a:prstGeom prst="rect">
          <a:avLst/>
        </a:prstGeom>
      </xdr:spPr>
    </xdr:pic>
    <xdr:clientData/>
  </xdr:twoCellAnchor>
  <xdr:twoCellAnchor editAs="oneCell">
    <xdr:from>
      <xdr:col>21</xdr:col>
      <xdr:colOff>46503</xdr:colOff>
      <xdr:row>0</xdr:row>
      <xdr:rowOff>168090</xdr:rowOff>
    </xdr:from>
    <xdr:to>
      <xdr:col>22</xdr:col>
      <xdr:colOff>572154</xdr:colOff>
      <xdr:row>10</xdr:row>
      <xdr:rowOff>22413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7648C9-5B43-4C0C-9BC4-321B1F9B9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63121" y="168090"/>
          <a:ext cx="1130768" cy="1759323"/>
        </a:xfrm>
        <a:prstGeom prst="rect">
          <a:avLst/>
        </a:prstGeom>
      </xdr:spPr>
    </xdr:pic>
    <xdr:clientData/>
  </xdr:twoCellAnchor>
  <xdr:twoCellAnchor editAs="oneCell">
    <xdr:from>
      <xdr:col>18</xdr:col>
      <xdr:colOff>218955</xdr:colOff>
      <xdr:row>0</xdr:row>
      <xdr:rowOff>145678</xdr:rowOff>
    </xdr:from>
    <xdr:to>
      <xdr:col>20</xdr:col>
      <xdr:colOff>484700</xdr:colOff>
      <xdr:row>10</xdr:row>
      <xdr:rowOff>11207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DE50A7-6394-44A0-B10A-29DEC6ECF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20220" y="145678"/>
          <a:ext cx="1475980" cy="1770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629A-6D17-4C80-B58B-720B883E79FE}">
  <dimension ref="A1:O82"/>
  <sheetViews>
    <sheetView topLeftCell="B1" zoomScale="85" zoomScaleNormal="85" workbookViewId="0">
      <selection activeCell="B5" sqref="B5"/>
    </sheetView>
  </sheetViews>
  <sheetFormatPr defaultRowHeight="15" x14ac:dyDescent="0.25"/>
  <cols>
    <col min="1" max="1" width="23.140625" bestFit="1" customWidth="1"/>
    <col min="2" max="2" width="23.140625" customWidth="1"/>
    <col min="3" max="3" width="24.28515625" bestFit="1" customWidth="1"/>
    <col min="4" max="4" width="19.7109375" bestFit="1" customWidth="1"/>
    <col min="13" max="13" width="10.5703125" bestFit="1" customWidth="1"/>
  </cols>
  <sheetData>
    <row r="1" spans="1:15" x14ac:dyDescent="0.25">
      <c r="F1">
        <f>130+80</f>
        <v>210</v>
      </c>
      <c r="H1">
        <f>90-79.25</f>
        <v>10.75</v>
      </c>
    </row>
    <row r="2" spans="1:15" x14ac:dyDescent="0.25">
      <c r="A2" t="s">
        <v>9</v>
      </c>
      <c r="B2" t="s">
        <v>10</v>
      </c>
      <c r="C2" t="s">
        <v>8</v>
      </c>
      <c r="D2" t="s">
        <v>0</v>
      </c>
      <c r="E2" t="s">
        <v>1</v>
      </c>
      <c r="I2" t="s">
        <v>3</v>
      </c>
      <c r="J2" t="s">
        <v>4</v>
      </c>
      <c r="K2" t="str">
        <f>B2</f>
        <v>End of Arm from COR</v>
      </c>
      <c r="L2" t="s">
        <v>6</v>
      </c>
      <c r="M2" t="s">
        <v>4</v>
      </c>
      <c r="N2" t="s">
        <v>11</v>
      </c>
      <c r="O2" t="s">
        <v>12</v>
      </c>
    </row>
    <row r="3" spans="1:15" x14ac:dyDescent="0.25">
      <c r="A3">
        <v>210</v>
      </c>
      <c r="B3">
        <v>0</v>
      </c>
      <c r="C3" t="s">
        <v>7</v>
      </c>
      <c r="D3" t="s">
        <v>2</v>
      </c>
      <c r="I3">
        <v>150</v>
      </c>
      <c r="J3" s="1">
        <f>$I$3-(I3)</f>
        <v>0</v>
      </c>
      <c r="K3">
        <f t="shared" ref="K3:K66" si="0">B3</f>
        <v>0</v>
      </c>
      <c r="L3" s="1">
        <f>((58*SIN(RADIANS(J3))))</f>
        <v>0</v>
      </c>
      <c r="M3" s="1">
        <f>J3</f>
        <v>0</v>
      </c>
      <c r="N3">
        <f t="shared" ref="N3:N64" si="1">K3-98</f>
        <v>-98</v>
      </c>
      <c r="O3" s="1">
        <f>L3-98</f>
        <v>-98</v>
      </c>
    </row>
    <row r="4" spans="1:15" x14ac:dyDescent="0.25">
      <c r="A4">
        <f>130+22</f>
        <v>152</v>
      </c>
      <c r="B4">
        <v>22</v>
      </c>
      <c r="C4" t="s">
        <v>5</v>
      </c>
      <c r="D4" t="s">
        <v>2</v>
      </c>
      <c r="E4">
        <v>139.25</v>
      </c>
      <c r="F4">
        <v>139.25</v>
      </c>
      <c r="I4">
        <f>AVERAGE(E4:H4)</f>
        <v>139.25</v>
      </c>
      <c r="J4" s="1">
        <f t="shared" ref="J4:J67" si="2">$I$3-(I4)</f>
        <v>10.75</v>
      </c>
      <c r="K4">
        <f t="shared" si="0"/>
        <v>22</v>
      </c>
      <c r="L4" s="1">
        <f>2*((58*SIN(RADIANS(J4))))</f>
        <v>21.636788177013216</v>
      </c>
      <c r="M4" s="1">
        <f t="shared" ref="M4:M67" si="3">J4</f>
        <v>10.75</v>
      </c>
      <c r="N4">
        <f t="shared" si="1"/>
        <v>-76</v>
      </c>
      <c r="O4" s="1">
        <f t="shared" ref="O4:O67" si="4">L4-98</f>
        <v>-76.363211822986784</v>
      </c>
    </row>
    <row r="5" spans="1:15" x14ac:dyDescent="0.25">
      <c r="A5">
        <f>$A$3-D5</f>
        <v>130</v>
      </c>
      <c r="B5">
        <f>118-D5</f>
        <v>38</v>
      </c>
      <c r="C5">
        <f t="shared" ref="C5:C16" si="5">(0-20)+D5</f>
        <v>60</v>
      </c>
      <c r="D5">
        <v>80</v>
      </c>
      <c r="E5">
        <v>131</v>
      </c>
      <c r="F5">
        <v>131</v>
      </c>
      <c r="I5">
        <f>AVERAGE(E5:H5)</f>
        <v>131</v>
      </c>
      <c r="J5" s="1">
        <f t="shared" si="2"/>
        <v>19</v>
      </c>
      <c r="K5">
        <f t="shared" si="0"/>
        <v>38</v>
      </c>
      <c r="L5" s="1">
        <f t="shared" ref="L5:L68" si="6">2*((58*SIN(RADIANS(J5))))</f>
        <v>37.765905917030175</v>
      </c>
      <c r="M5" s="1">
        <f t="shared" si="3"/>
        <v>19</v>
      </c>
      <c r="N5">
        <f t="shared" si="1"/>
        <v>-60</v>
      </c>
      <c r="O5" s="1">
        <f t="shared" si="4"/>
        <v>-60.234094082969825</v>
      </c>
    </row>
    <row r="6" spans="1:15" x14ac:dyDescent="0.25">
      <c r="A6">
        <f t="shared" ref="A6:A69" si="7">$A$3-D6</f>
        <v>131</v>
      </c>
      <c r="B6">
        <f t="shared" ref="B6:B69" si="8">118-D6</f>
        <v>39</v>
      </c>
      <c r="C6">
        <f t="shared" si="5"/>
        <v>59</v>
      </c>
      <c r="D6">
        <v>79</v>
      </c>
      <c r="E6">
        <v>131</v>
      </c>
      <c r="F6">
        <v>131</v>
      </c>
      <c r="I6">
        <f t="shared" ref="I6:I69" si="9">AVERAGE(E6:H6)</f>
        <v>131</v>
      </c>
      <c r="J6" s="1">
        <f t="shared" si="2"/>
        <v>19</v>
      </c>
      <c r="K6">
        <f t="shared" si="0"/>
        <v>39</v>
      </c>
      <c r="L6" s="1">
        <f t="shared" si="6"/>
        <v>37.765905917030175</v>
      </c>
      <c r="M6" s="1">
        <f t="shared" si="3"/>
        <v>19</v>
      </c>
      <c r="N6">
        <f t="shared" si="1"/>
        <v>-59</v>
      </c>
      <c r="O6" s="1">
        <f t="shared" si="4"/>
        <v>-60.234094082969825</v>
      </c>
    </row>
    <row r="7" spans="1:15" x14ac:dyDescent="0.25">
      <c r="A7">
        <f t="shared" si="7"/>
        <v>132</v>
      </c>
      <c r="B7">
        <f t="shared" si="8"/>
        <v>40</v>
      </c>
      <c r="C7">
        <f t="shared" si="5"/>
        <v>58</v>
      </c>
      <c r="D7">
        <v>78</v>
      </c>
      <c r="E7">
        <v>130</v>
      </c>
      <c r="F7">
        <v>130</v>
      </c>
      <c r="I7">
        <f t="shared" si="9"/>
        <v>130</v>
      </c>
      <c r="J7" s="1">
        <f t="shared" si="2"/>
        <v>20</v>
      </c>
      <c r="K7">
        <f t="shared" si="0"/>
        <v>40</v>
      </c>
      <c r="L7" s="1">
        <f t="shared" si="6"/>
        <v>39.67433662577757</v>
      </c>
      <c r="M7" s="1">
        <f t="shared" si="3"/>
        <v>20</v>
      </c>
      <c r="N7">
        <f t="shared" si="1"/>
        <v>-58</v>
      </c>
      <c r="O7" s="1">
        <f t="shared" si="4"/>
        <v>-58.32566337422243</v>
      </c>
    </row>
    <row r="8" spans="1:15" x14ac:dyDescent="0.25">
      <c r="A8">
        <f t="shared" si="7"/>
        <v>133</v>
      </c>
      <c r="B8">
        <f t="shared" si="8"/>
        <v>41</v>
      </c>
      <c r="C8">
        <f t="shared" si="5"/>
        <v>57</v>
      </c>
      <c r="D8">
        <v>77</v>
      </c>
      <c r="E8">
        <v>130</v>
      </c>
      <c r="F8">
        <v>130</v>
      </c>
      <c r="I8">
        <f t="shared" si="9"/>
        <v>130</v>
      </c>
      <c r="J8" s="1">
        <f t="shared" si="2"/>
        <v>20</v>
      </c>
      <c r="K8">
        <f t="shared" si="0"/>
        <v>41</v>
      </c>
      <c r="L8" s="1">
        <f t="shared" si="6"/>
        <v>39.67433662577757</v>
      </c>
      <c r="M8" s="1">
        <f t="shared" si="3"/>
        <v>20</v>
      </c>
      <c r="N8">
        <f t="shared" si="1"/>
        <v>-57</v>
      </c>
      <c r="O8" s="1">
        <f t="shared" si="4"/>
        <v>-58.32566337422243</v>
      </c>
    </row>
    <row r="9" spans="1:15" x14ac:dyDescent="0.25">
      <c r="A9">
        <f t="shared" si="7"/>
        <v>134</v>
      </c>
      <c r="B9">
        <f t="shared" si="8"/>
        <v>42</v>
      </c>
      <c r="C9">
        <f t="shared" si="5"/>
        <v>56</v>
      </c>
      <c r="D9">
        <v>76</v>
      </c>
      <c r="E9">
        <v>129</v>
      </c>
      <c r="F9">
        <v>129</v>
      </c>
      <c r="I9">
        <f t="shared" si="9"/>
        <v>129</v>
      </c>
      <c r="J9" s="1">
        <f t="shared" si="2"/>
        <v>21</v>
      </c>
      <c r="K9">
        <f t="shared" si="0"/>
        <v>42</v>
      </c>
      <c r="L9" s="1">
        <f t="shared" si="6"/>
        <v>41.570682147254828</v>
      </c>
      <c r="M9" s="1">
        <f t="shared" si="3"/>
        <v>21</v>
      </c>
      <c r="N9">
        <f t="shared" si="1"/>
        <v>-56</v>
      </c>
      <c r="O9" s="1">
        <f t="shared" si="4"/>
        <v>-56.429317852745172</v>
      </c>
    </row>
    <row r="10" spans="1:15" x14ac:dyDescent="0.25">
      <c r="A10">
        <f t="shared" si="7"/>
        <v>135</v>
      </c>
      <c r="B10">
        <f t="shared" si="8"/>
        <v>43</v>
      </c>
      <c r="C10">
        <f t="shared" si="5"/>
        <v>55</v>
      </c>
      <c r="D10">
        <v>75</v>
      </c>
      <c r="E10">
        <v>128</v>
      </c>
      <c r="F10">
        <v>128</v>
      </c>
      <c r="I10">
        <f t="shared" si="9"/>
        <v>128</v>
      </c>
      <c r="J10" s="1">
        <f t="shared" si="2"/>
        <v>22</v>
      </c>
      <c r="K10">
        <f t="shared" si="0"/>
        <v>43</v>
      </c>
      <c r="L10" s="1">
        <f t="shared" si="6"/>
        <v>43.454364836245794</v>
      </c>
      <c r="M10" s="1">
        <f t="shared" si="3"/>
        <v>22</v>
      </c>
      <c r="N10">
        <f t="shared" si="1"/>
        <v>-55</v>
      </c>
      <c r="O10" s="1">
        <f t="shared" si="4"/>
        <v>-54.545635163754206</v>
      </c>
    </row>
    <row r="11" spans="1:15" x14ac:dyDescent="0.25">
      <c r="A11">
        <f t="shared" si="7"/>
        <v>136</v>
      </c>
      <c r="B11">
        <f t="shared" si="8"/>
        <v>44</v>
      </c>
      <c r="C11">
        <f t="shared" si="5"/>
        <v>54</v>
      </c>
      <c r="D11">
        <v>74</v>
      </c>
      <c r="E11">
        <v>128</v>
      </c>
      <c r="F11">
        <v>128</v>
      </c>
      <c r="I11">
        <f t="shared" si="9"/>
        <v>128</v>
      </c>
      <c r="J11" s="1">
        <f t="shared" si="2"/>
        <v>22</v>
      </c>
      <c r="K11">
        <f t="shared" si="0"/>
        <v>44</v>
      </c>
      <c r="L11" s="1">
        <f t="shared" si="6"/>
        <v>43.454364836245794</v>
      </c>
      <c r="M11" s="1">
        <f t="shared" si="3"/>
        <v>22</v>
      </c>
      <c r="N11">
        <f t="shared" si="1"/>
        <v>-54</v>
      </c>
      <c r="O11" s="1">
        <f t="shared" si="4"/>
        <v>-54.545635163754206</v>
      </c>
    </row>
    <row r="12" spans="1:15" x14ac:dyDescent="0.25">
      <c r="A12">
        <f t="shared" si="7"/>
        <v>137</v>
      </c>
      <c r="B12">
        <f t="shared" si="8"/>
        <v>45</v>
      </c>
      <c r="C12">
        <f t="shared" si="5"/>
        <v>53</v>
      </c>
      <c r="D12">
        <v>73</v>
      </c>
      <c r="E12">
        <v>127</v>
      </c>
      <c r="F12">
        <v>127</v>
      </c>
      <c r="I12">
        <f t="shared" si="9"/>
        <v>127</v>
      </c>
      <c r="J12" s="1">
        <f t="shared" si="2"/>
        <v>23</v>
      </c>
      <c r="K12">
        <f t="shared" si="0"/>
        <v>45</v>
      </c>
      <c r="L12" s="1">
        <f t="shared" si="6"/>
        <v>45.324810904755758</v>
      </c>
      <c r="M12" s="1">
        <f t="shared" si="3"/>
        <v>23</v>
      </c>
      <c r="N12">
        <f t="shared" si="1"/>
        <v>-53</v>
      </c>
      <c r="O12" s="1">
        <f t="shared" si="4"/>
        <v>-52.675189095244242</v>
      </c>
    </row>
    <row r="13" spans="1:15" x14ac:dyDescent="0.25">
      <c r="A13">
        <f t="shared" si="7"/>
        <v>138</v>
      </c>
      <c r="B13">
        <f t="shared" si="8"/>
        <v>46</v>
      </c>
      <c r="C13">
        <f t="shared" si="5"/>
        <v>52</v>
      </c>
      <c r="D13">
        <v>72</v>
      </c>
      <c r="E13">
        <v>127</v>
      </c>
      <c r="F13">
        <v>126</v>
      </c>
      <c r="I13">
        <f t="shared" si="9"/>
        <v>126.5</v>
      </c>
      <c r="J13" s="1">
        <f t="shared" si="2"/>
        <v>23.5</v>
      </c>
      <c r="K13">
        <f t="shared" si="0"/>
        <v>46</v>
      </c>
      <c r="L13" s="1">
        <f t="shared" si="6"/>
        <v>46.254891995328556</v>
      </c>
      <c r="M13" s="1">
        <f t="shared" si="3"/>
        <v>23.5</v>
      </c>
      <c r="N13">
        <f t="shared" si="1"/>
        <v>-52</v>
      </c>
      <c r="O13" s="1">
        <f t="shared" si="4"/>
        <v>-51.745108004671444</v>
      </c>
    </row>
    <row r="14" spans="1:15" x14ac:dyDescent="0.25">
      <c r="A14">
        <f t="shared" si="7"/>
        <v>139</v>
      </c>
      <c r="B14">
        <f t="shared" si="8"/>
        <v>47</v>
      </c>
      <c r="C14">
        <f t="shared" si="5"/>
        <v>51</v>
      </c>
      <c r="D14">
        <v>71</v>
      </c>
      <c r="E14">
        <v>126</v>
      </c>
      <c r="F14">
        <v>126</v>
      </c>
      <c r="I14">
        <f t="shared" si="9"/>
        <v>126</v>
      </c>
      <c r="J14" s="1">
        <f t="shared" si="2"/>
        <v>24</v>
      </c>
      <c r="K14">
        <f t="shared" si="0"/>
        <v>47</v>
      </c>
      <c r="L14" s="1">
        <f t="shared" si="6"/>
        <v>47.181450596792821</v>
      </c>
      <c r="M14" s="1">
        <f t="shared" si="3"/>
        <v>24</v>
      </c>
      <c r="N14">
        <f t="shared" si="1"/>
        <v>-51</v>
      </c>
      <c r="O14" s="1">
        <f t="shared" si="4"/>
        <v>-50.818549403207179</v>
      </c>
    </row>
    <row r="15" spans="1:15" x14ac:dyDescent="0.25">
      <c r="A15">
        <f t="shared" si="7"/>
        <v>140</v>
      </c>
      <c r="B15">
        <f t="shared" si="8"/>
        <v>48</v>
      </c>
      <c r="C15">
        <f t="shared" si="5"/>
        <v>50</v>
      </c>
      <c r="D15">
        <v>70</v>
      </c>
      <c r="E15">
        <v>125</v>
      </c>
      <c r="F15">
        <v>125</v>
      </c>
      <c r="I15">
        <f t="shared" si="9"/>
        <v>125</v>
      </c>
      <c r="J15" s="1">
        <f t="shared" si="2"/>
        <v>25</v>
      </c>
      <c r="K15">
        <f t="shared" si="0"/>
        <v>48</v>
      </c>
      <c r="L15" s="1">
        <f t="shared" si="6"/>
        <v>49.023718361921134</v>
      </c>
      <c r="M15" s="1">
        <f t="shared" si="3"/>
        <v>25</v>
      </c>
      <c r="N15">
        <f t="shared" si="1"/>
        <v>-50</v>
      </c>
      <c r="O15" s="1">
        <f t="shared" si="4"/>
        <v>-48.976281638078866</v>
      </c>
    </row>
    <row r="16" spans="1:15" x14ac:dyDescent="0.25">
      <c r="A16">
        <f t="shared" si="7"/>
        <v>141</v>
      </c>
      <c r="B16">
        <f t="shared" si="8"/>
        <v>49</v>
      </c>
      <c r="C16">
        <f t="shared" si="5"/>
        <v>49</v>
      </c>
      <c r="D16">
        <v>69</v>
      </c>
      <c r="E16">
        <v>125</v>
      </c>
      <c r="F16">
        <v>125</v>
      </c>
      <c r="I16">
        <f t="shared" si="9"/>
        <v>125</v>
      </c>
      <c r="J16" s="1">
        <f t="shared" si="2"/>
        <v>25</v>
      </c>
      <c r="K16">
        <f t="shared" si="0"/>
        <v>49</v>
      </c>
      <c r="L16" s="1">
        <f t="shared" si="6"/>
        <v>49.023718361921134</v>
      </c>
      <c r="M16" s="1">
        <f t="shared" si="3"/>
        <v>25</v>
      </c>
      <c r="N16">
        <f t="shared" si="1"/>
        <v>-49</v>
      </c>
      <c r="O16" s="1">
        <f t="shared" si="4"/>
        <v>-48.976281638078866</v>
      </c>
    </row>
    <row r="17" spans="1:15" x14ac:dyDescent="0.25">
      <c r="A17">
        <f t="shared" si="7"/>
        <v>142</v>
      </c>
      <c r="B17">
        <f t="shared" si="8"/>
        <v>50</v>
      </c>
      <c r="C17">
        <f t="shared" ref="C17:C80" si="10">(0-20)+D17</f>
        <v>48</v>
      </c>
      <c r="D17">
        <v>68</v>
      </c>
      <c r="E17">
        <v>124</v>
      </c>
      <c r="F17">
        <v>124</v>
      </c>
      <c r="I17">
        <f t="shared" si="9"/>
        <v>124</v>
      </c>
      <c r="J17" s="1">
        <f t="shared" si="2"/>
        <v>26</v>
      </c>
      <c r="K17">
        <f t="shared" si="0"/>
        <v>50</v>
      </c>
      <c r="L17" s="1">
        <f t="shared" si="6"/>
        <v>50.851053027532977</v>
      </c>
      <c r="M17" s="1">
        <f t="shared" si="3"/>
        <v>26</v>
      </c>
      <c r="N17">
        <f t="shared" si="1"/>
        <v>-48</v>
      </c>
      <c r="O17" s="1">
        <f t="shared" si="4"/>
        <v>-47.148946972467023</v>
      </c>
    </row>
    <row r="18" spans="1:15" x14ac:dyDescent="0.25">
      <c r="A18">
        <f t="shared" si="7"/>
        <v>143</v>
      </c>
      <c r="B18">
        <f t="shared" si="8"/>
        <v>51</v>
      </c>
      <c r="C18">
        <f t="shared" si="10"/>
        <v>47</v>
      </c>
      <c r="D18">
        <v>67</v>
      </c>
      <c r="E18">
        <v>124</v>
      </c>
      <c r="F18">
        <v>124</v>
      </c>
      <c r="I18">
        <f t="shared" si="9"/>
        <v>124</v>
      </c>
      <c r="J18" s="1">
        <f t="shared" si="2"/>
        <v>26</v>
      </c>
      <c r="K18">
        <f t="shared" si="0"/>
        <v>51</v>
      </c>
      <c r="L18" s="1">
        <f t="shared" si="6"/>
        <v>50.851053027532977</v>
      </c>
      <c r="M18" s="1">
        <f t="shared" si="3"/>
        <v>26</v>
      </c>
      <c r="N18">
        <f t="shared" si="1"/>
        <v>-47</v>
      </c>
      <c r="O18" s="1">
        <f t="shared" si="4"/>
        <v>-47.148946972467023</v>
      </c>
    </row>
    <row r="19" spans="1:15" x14ac:dyDescent="0.25">
      <c r="A19">
        <f t="shared" si="7"/>
        <v>144</v>
      </c>
      <c r="B19">
        <f t="shared" si="8"/>
        <v>52</v>
      </c>
      <c r="C19">
        <f t="shared" si="10"/>
        <v>46</v>
      </c>
      <c r="D19">
        <v>66</v>
      </c>
      <c r="E19">
        <v>123</v>
      </c>
      <c r="F19">
        <v>123</v>
      </c>
      <c r="I19">
        <f t="shared" si="9"/>
        <v>123</v>
      </c>
      <c r="J19" s="1">
        <f t="shared" si="2"/>
        <v>27</v>
      </c>
      <c r="K19">
        <f t="shared" si="0"/>
        <v>52</v>
      </c>
      <c r="L19" s="1">
        <f t="shared" si="6"/>
        <v>52.662897969787423</v>
      </c>
      <c r="M19" s="1">
        <f t="shared" si="3"/>
        <v>27</v>
      </c>
      <c r="N19">
        <f t="shared" si="1"/>
        <v>-46</v>
      </c>
      <c r="O19" s="1">
        <f t="shared" si="4"/>
        <v>-45.337102030212577</v>
      </c>
    </row>
    <row r="20" spans="1:15" x14ac:dyDescent="0.25">
      <c r="A20">
        <f t="shared" si="7"/>
        <v>145</v>
      </c>
      <c r="B20">
        <f t="shared" si="8"/>
        <v>53</v>
      </c>
      <c r="C20">
        <f t="shared" si="10"/>
        <v>45</v>
      </c>
      <c r="D20">
        <v>65</v>
      </c>
      <c r="E20">
        <v>123</v>
      </c>
      <c r="F20">
        <v>123</v>
      </c>
      <c r="I20">
        <f t="shared" si="9"/>
        <v>123</v>
      </c>
      <c r="J20" s="1">
        <f t="shared" si="2"/>
        <v>27</v>
      </c>
      <c r="K20">
        <f t="shared" si="0"/>
        <v>53</v>
      </c>
      <c r="L20" s="1">
        <f t="shared" si="6"/>
        <v>52.662897969787423</v>
      </c>
      <c r="M20" s="1">
        <f t="shared" si="3"/>
        <v>27</v>
      </c>
      <c r="N20">
        <f t="shared" si="1"/>
        <v>-45</v>
      </c>
      <c r="O20" s="1">
        <f t="shared" si="4"/>
        <v>-45.337102030212577</v>
      </c>
    </row>
    <row r="21" spans="1:15" x14ac:dyDescent="0.25">
      <c r="A21">
        <f t="shared" si="7"/>
        <v>146</v>
      </c>
      <c r="B21">
        <f t="shared" si="8"/>
        <v>54</v>
      </c>
      <c r="C21">
        <f t="shared" si="10"/>
        <v>44</v>
      </c>
      <c r="D21">
        <v>64</v>
      </c>
      <c r="E21">
        <v>122</v>
      </c>
      <c r="F21">
        <v>122</v>
      </c>
      <c r="I21">
        <f t="shared" si="9"/>
        <v>122</v>
      </c>
      <c r="J21" s="1">
        <f t="shared" si="2"/>
        <v>28</v>
      </c>
      <c r="K21">
        <f t="shared" si="0"/>
        <v>54</v>
      </c>
      <c r="L21" s="1">
        <f t="shared" si="6"/>
        <v>54.458701283163336</v>
      </c>
      <c r="M21" s="1">
        <f t="shared" si="3"/>
        <v>28</v>
      </c>
      <c r="N21">
        <f t="shared" si="1"/>
        <v>-44</v>
      </c>
      <c r="O21" s="1">
        <f t="shared" si="4"/>
        <v>-43.541298716836664</v>
      </c>
    </row>
    <row r="22" spans="1:15" x14ac:dyDescent="0.25">
      <c r="A22">
        <f t="shared" si="7"/>
        <v>147</v>
      </c>
      <c r="B22">
        <f t="shared" si="8"/>
        <v>55</v>
      </c>
      <c r="C22">
        <f t="shared" si="10"/>
        <v>43</v>
      </c>
      <c r="D22">
        <v>63</v>
      </c>
      <c r="E22">
        <v>122</v>
      </c>
      <c r="F22">
        <v>122</v>
      </c>
      <c r="I22">
        <f t="shared" si="9"/>
        <v>122</v>
      </c>
      <c r="J22" s="1">
        <f t="shared" si="2"/>
        <v>28</v>
      </c>
      <c r="K22">
        <f t="shared" si="0"/>
        <v>55</v>
      </c>
      <c r="L22" s="1">
        <f t="shared" si="6"/>
        <v>54.458701283163336</v>
      </c>
      <c r="M22" s="1">
        <f t="shared" si="3"/>
        <v>28</v>
      </c>
      <c r="N22">
        <f t="shared" si="1"/>
        <v>-43</v>
      </c>
      <c r="O22" s="1">
        <f t="shared" si="4"/>
        <v>-43.541298716836664</v>
      </c>
    </row>
    <row r="23" spans="1:15" x14ac:dyDescent="0.25">
      <c r="A23">
        <f t="shared" si="7"/>
        <v>148</v>
      </c>
      <c r="B23">
        <f t="shared" si="8"/>
        <v>56</v>
      </c>
      <c r="C23">
        <f t="shared" si="10"/>
        <v>42</v>
      </c>
      <c r="D23">
        <v>62</v>
      </c>
      <c r="E23">
        <v>121</v>
      </c>
      <c r="F23">
        <v>121</v>
      </c>
      <c r="I23">
        <f t="shared" si="9"/>
        <v>121</v>
      </c>
      <c r="J23" s="1">
        <f t="shared" si="2"/>
        <v>29</v>
      </c>
      <c r="K23">
        <f t="shared" si="0"/>
        <v>56</v>
      </c>
      <c r="L23" s="1">
        <f t="shared" si="6"/>
        <v>56.2379159485751</v>
      </c>
      <c r="M23" s="1">
        <f t="shared" si="3"/>
        <v>29</v>
      </c>
      <c r="N23">
        <f t="shared" si="1"/>
        <v>-42</v>
      </c>
      <c r="O23" s="1">
        <f t="shared" si="4"/>
        <v>-41.7620840514249</v>
      </c>
    </row>
    <row r="24" spans="1:15" x14ac:dyDescent="0.25">
      <c r="A24">
        <f t="shared" si="7"/>
        <v>149</v>
      </c>
      <c r="B24">
        <f t="shared" si="8"/>
        <v>57</v>
      </c>
      <c r="C24">
        <f t="shared" si="10"/>
        <v>41</v>
      </c>
      <c r="D24">
        <v>61</v>
      </c>
      <c r="E24">
        <v>121</v>
      </c>
      <c r="F24">
        <v>121</v>
      </c>
      <c r="I24">
        <f t="shared" si="9"/>
        <v>121</v>
      </c>
      <c r="J24" s="1">
        <f t="shared" si="2"/>
        <v>29</v>
      </c>
      <c r="K24">
        <f t="shared" si="0"/>
        <v>57</v>
      </c>
      <c r="L24" s="1">
        <f t="shared" si="6"/>
        <v>56.2379159485751</v>
      </c>
      <c r="M24" s="1">
        <f t="shared" si="3"/>
        <v>29</v>
      </c>
      <c r="N24">
        <f t="shared" si="1"/>
        <v>-41</v>
      </c>
      <c r="O24" s="1">
        <f t="shared" si="4"/>
        <v>-41.7620840514249</v>
      </c>
    </row>
    <row r="25" spans="1:15" x14ac:dyDescent="0.25">
      <c r="A25">
        <f t="shared" si="7"/>
        <v>150</v>
      </c>
      <c r="B25">
        <f t="shared" si="8"/>
        <v>58</v>
      </c>
      <c r="C25">
        <f t="shared" si="10"/>
        <v>40</v>
      </c>
      <c r="D25">
        <v>60</v>
      </c>
      <c r="E25">
        <v>120</v>
      </c>
      <c r="F25">
        <v>120</v>
      </c>
      <c r="I25">
        <f t="shared" si="9"/>
        <v>120</v>
      </c>
      <c r="J25" s="1">
        <f t="shared" si="2"/>
        <v>30</v>
      </c>
      <c r="K25">
        <f t="shared" si="0"/>
        <v>58</v>
      </c>
      <c r="L25" s="1">
        <f t="shared" si="6"/>
        <v>57.999999999999993</v>
      </c>
      <c r="M25" s="1">
        <f t="shared" si="3"/>
        <v>30</v>
      </c>
      <c r="N25">
        <f t="shared" si="1"/>
        <v>-40</v>
      </c>
      <c r="O25" s="1">
        <f t="shared" si="4"/>
        <v>-40.000000000000007</v>
      </c>
    </row>
    <row r="26" spans="1:15" x14ac:dyDescent="0.25">
      <c r="A26">
        <f t="shared" si="7"/>
        <v>151</v>
      </c>
      <c r="B26">
        <f t="shared" si="8"/>
        <v>59</v>
      </c>
      <c r="C26">
        <f t="shared" si="10"/>
        <v>39</v>
      </c>
      <c r="D26">
        <v>59</v>
      </c>
      <c r="E26">
        <v>119</v>
      </c>
      <c r="F26">
        <v>119</v>
      </c>
      <c r="I26">
        <f t="shared" si="9"/>
        <v>119</v>
      </c>
      <c r="J26" s="1">
        <f t="shared" si="2"/>
        <v>31</v>
      </c>
      <c r="K26">
        <f t="shared" si="0"/>
        <v>59</v>
      </c>
      <c r="L26" s="1">
        <f t="shared" si="6"/>
        <v>59.744416689566279</v>
      </c>
      <c r="M26" s="1">
        <f t="shared" si="3"/>
        <v>31</v>
      </c>
      <c r="N26">
        <f t="shared" si="1"/>
        <v>-39</v>
      </c>
      <c r="O26" s="1">
        <f t="shared" si="4"/>
        <v>-38.255583310433721</v>
      </c>
    </row>
    <row r="27" spans="1:15" x14ac:dyDescent="0.25">
      <c r="A27">
        <f t="shared" si="7"/>
        <v>152</v>
      </c>
      <c r="B27">
        <f t="shared" si="8"/>
        <v>60</v>
      </c>
      <c r="C27">
        <f t="shared" si="10"/>
        <v>38</v>
      </c>
      <c r="D27">
        <v>58</v>
      </c>
      <c r="E27">
        <v>119</v>
      </c>
      <c r="F27">
        <v>119</v>
      </c>
      <c r="I27">
        <f t="shared" si="9"/>
        <v>119</v>
      </c>
      <c r="J27" s="1">
        <f t="shared" si="2"/>
        <v>31</v>
      </c>
      <c r="K27">
        <f t="shared" si="0"/>
        <v>60</v>
      </c>
      <c r="L27" s="1">
        <f t="shared" si="6"/>
        <v>59.744416689566279</v>
      </c>
      <c r="M27" s="1">
        <f t="shared" si="3"/>
        <v>31</v>
      </c>
      <c r="N27">
        <f t="shared" si="1"/>
        <v>-38</v>
      </c>
      <c r="O27" s="1">
        <f t="shared" si="4"/>
        <v>-38.255583310433721</v>
      </c>
    </row>
    <row r="28" spans="1:15" x14ac:dyDescent="0.25">
      <c r="A28">
        <f t="shared" si="7"/>
        <v>153</v>
      </c>
      <c r="B28">
        <f t="shared" si="8"/>
        <v>61</v>
      </c>
      <c r="C28">
        <f t="shared" si="10"/>
        <v>37</v>
      </c>
      <c r="D28">
        <v>57</v>
      </c>
      <c r="E28">
        <v>118</v>
      </c>
      <c r="F28">
        <v>118</v>
      </c>
      <c r="I28">
        <f t="shared" si="9"/>
        <v>118</v>
      </c>
      <c r="J28" s="1">
        <f t="shared" si="2"/>
        <v>32</v>
      </c>
      <c r="K28">
        <f t="shared" si="0"/>
        <v>61</v>
      </c>
      <c r="L28" s="1">
        <f t="shared" si="6"/>
        <v>61.470634651051768</v>
      </c>
      <c r="M28" s="1">
        <f t="shared" si="3"/>
        <v>32</v>
      </c>
      <c r="N28">
        <f t="shared" si="1"/>
        <v>-37</v>
      </c>
      <c r="O28" s="1">
        <f t="shared" si="4"/>
        <v>-36.529365348948232</v>
      </c>
    </row>
    <row r="29" spans="1:15" x14ac:dyDescent="0.25">
      <c r="A29">
        <f t="shared" si="7"/>
        <v>154</v>
      </c>
      <c r="B29">
        <f t="shared" si="8"/>
        <v>62</v>
      </c>
      <c r="C29">
        <f t="shared" si="10"/>
        <v>36</v>
      </c>
      <c r="D29">
        <v>56</v>
      </c>
      <c r="E29">
        <v>117</v>
      </c>
      <c r="F29">
        <v>117</v>
      </c>
      <c r="I29">
        <f t="shared" si="9"/>
        <v>117</v>
      </c>
      <c r="J29" s="1">
        <f t="shared" si="2"/>
        <v>33</v>
      </c>
      <c r="K29">
        <f t="shared" si="0"/>
        <v>62</v>
      </c>
      <c r="L29" s="1">
        <f t="shared" si="6"/>
        <v>63.178128061743145</v>
      </c>
      <c r="M29" s="1">
        <f t="shared" si="3"/>
        <v>33</v>
      </c>
      <c r="N29">
        <f t="shared" si="1"/>
        <v>-36</v>
      </c>
      <c r="O29" s="1">
        <f t="shared" si="4"/>
        <v>-34.821871938256855</v>
      </c>
    </row>
    <row r="30" spans="1:15" x14ac:dyDescent="0.25">
      <c r="A30">
        <f t="shared" si="7"/>
        <v>155</v>
      </c>
      <c r="B30">
        <f t="shared" si="8"/>
        <v>63</v>
      </c>
      <c r="C30">
        <f t="shared" si="10"/>
        <v>35</v>
      </c>
      <c r="D30">
        <v>55</v>
      </c>
      <c r="E30">
        <v>117</v>
      </c>
      <c r="F30">
        <v>117</v>
      </c>
      <c r="I30">
        <f t="shared" si="9"/>
        <v>117</v>
      </c>
      <c r="J30" s="1">
        <f t="shared" si="2"/>
        <v>33</v>
      </c>
      <c r="K30">
        <f t="shared" si="0"/>
        <v>63</v>
      </c>
      <c r="L30" s="1">
        <f t="shared" si="6"/>
        <v>63.178128061743145</v>
      </c>
      <c r="M30" s="1">
        <f t="shared" si="3"/>
        <v>33</v>
      </c>
      <c r="N30">
        <f t="shared" si="1"/>
        <v>-35</v>
      </c>
      <c r="O30" s="1">
        <f t="shared" si="4"/>
        <v>-34.821871938256855</v>
      </c>
    </row>
    <row r="31" spans="1:15" x14ac:dyDescent="0.25">
      <c r="A31">
        <f t="shared" si="7"/>
        <v>156</v>
      </c>
      <c r="B31">
        <f t="shared" si="8"/>
        <v>64</v>
      </c>
      <c r="C31">
        <f t="shared" si="10"/>
        <v>34</v>
      </c>
      <c r="D31">
        <v>54</v>
      </c>
      <c r="E31">
        <v>116</v>
      </c>
      <c r="F31">
        <v>116</v>
      </c>
      <c r="I31">
        <f t="shared" si="9"/>
        <v>116</v>
      </c>
      <c r="J31" s="1">
        <f t="shared" si="2"/>
        <v>34</v>
      </c>
      <c r="K31">
        <f t="shared" si="0"/>
        <v>64</v>
      </c>
      <c r="L31" s="1">
        <f t="shared" si="6"/>
        <v>64.866376802606638</v>
      </c>
      <c r="M31" s="1">
        <f t="shared" si="3"/>
        <v>34</v>
      </c>
      <c r="N31">
        <f t="shared" si="1"/>
        <v>-34</v>
      </c>
      <c r="O31" s="1">
        <f t="shared" si="4"/>
        <v>-33.133623197393362</v>
      </c>
    </row>
    <row r="32" spans="1:15" x14ac:dyDescent="0.25">
      <c r="A32">
        <f t="shared" si="7"/>
        <v>157</v>
      </c>
      <c r="B32">
        <f t="shared" si="8"/>
        <v>65</v>
      </c>
      <c r="C32">
        <f t="shared" si="10"/>
        <v>33</v>
      </c>
      <c r="D32">
        <v>53</v>
      </c>
      <c r="E32">
        <v>116</v>
      </c>
      <c r="F32">
        <v>116</v>
      </c>
      <c r="I32">
        <f t="shared" si="9"/>
        <v>116</v>
      </c>
      <c r="J32" s="1">
        <f t="shared" si="2"/>
        <v>34</v>
      </c>
      <c r="K32">
        <f t="shared" si="0"/>
        <v>65</v>
      </c>
      <c r="L32" s="1">
        <f t="shared" si="6"/>
        <v>64.866376802606638</v>
      </c>
      <c r="M32" s="1">
        <f t="shared" si="3"/>
        <v>34</v>
      </c>
      <c r="N32">
        <f t="shared" si="1"/>
        <v>-33</v>
      </c>
      <c r="O32" s="1">
        <f t="shared" si="4"/>
        <v>-33.133623197393362</v>
      </c>
    </row>
    <row r="33" spans="1:15" x14ac:dyDescent="0.25">
      <c r="A33">
        <f t="shared" si="7"/>
        <v>158</v>
      </c>
      <c r="B33">
        <f t="shared" si="8"/>
        <v>66</v>
      </c>
      <c r="C33">
        <f t="shared" si="10"/>
        <v>32</v>
      </c>
      <c r="D33">
        <v>52</v>
      </c>
      <c r="E33">
        <v>115</v>
      </c>
      <c r="F33">
        <v>115</v>
      </c>
      <c r="I33">
        <f t="shared" si="9"/>
        <v>115</v>
      </c>
      <c r="J33" s="1">
        <f t="shared" si="2"/>
        <v>35</v>
      </c>
      <c r="K33">
        <f t="shared" si="0"/>
        <v>66</v>
      </c>
      <c r="L33" s="1">
        <f t="shared" si="6"/>
        <v>66.534866616721345</v>
      </c>
      <c r="M33" s="1">
        <f t="shared" si="3"/>
        <v>35</v>
      </c>
      <c r="N33">
        <f t="shared" si="1"/>
        <v>-32</v>
      </c>
      <c r="O33" s="1">
        <f t="shared" si="4"/>
        <v>-31.465133383278655</v>
      </c>
    </row>
    <row r="34" spans="1:15" x14ac:dyDescent="0.25">
      <c r="A34">
        <f t="shared" si="7"/>
        <v>159</v>
      </c>
      <c r="B34">
        <f t="shared" si="8"/>
        <v>67</v>
      </c>
      <c r="C34">
        <f t="shared" si="10"/>
        <v>31</v>
      </c>
      <c r="D34">
        <v>51</v>
      </c>
      <c r="E34">
        <v>115</v>
      </c>
      <c r="F34">
        <v>115</v>
      </c>
      <c r="I34">
        <f t="shared" si="9"/>
        <v>115</v>
      </c>
      <c r="J34" s="1">
        <f t="shared" si="2"/>
        <v>35</v>
      </c>
      <c r="K34">
        <f t="shared" si="0"/>
        <v>67</v>
      </c>
      <c r="L34" s="1">
        <f t="shared" si="6"/>
        <v>66.534866616721345</v>
      </c>
      <c r="M34" s="1">
        <f t="shared" si="3"/>
        <v>35</v>
      </c>
      <c r="N34">
        <f t="shared" si="1"/>
        <v>-31</v>
      </c>
      <c r="O34" s="1">
        <f t="shared" si="4"/>
        <v>-31.465133383278655</v>
      </c>
    </row>
    <row r="35" spans="1:15" x14ac:dyDescent="0.25">
      <c r="A35">
        <f t="shared" si="7"/>
        <v>160</v>
      </c>
      <c r="B35">
        <f t="shared" si="8"/>
        <v>68</v>
      </c>
      <c r="C35">
        <f t="shared" si="10"/>
        <v>30</v>
      </c>
      <c r="D35">
        <v>50</v>
      </c>
      <c r="E35">
        <v>114</v>
      </c>
      <c r="F35">
        <v>114</v>
      </c>
      <c r="G35">
        <v>114</v>
      </c>
      <c r="H35">
        <v>114</v>
      </c>
      <c r="I35">
        <f t="shared" si="9"/>
        <v>114</v>
      </c>
      <c r="J35" s="1">
        <f t="shared" si="2"/>
        <v>36</v>
      </c>
      <c r="K35">
        <f t="shared" si="0"/>
        <v>68</v>
      </c>
      <c r="L35" s="1">
        <f t="shared" si="6"/>
        <v>68.183089265926881</v>
      </c>
      <c r="M35" s="1">
        <f t="shared" si="3"/>
        <v>36</v>
      </c>
      <c r="N35">
        <f t="shared" si="1"/>
        <v>-30</v>
      </c>
      <c r="O35" s="1">
        <f t="shared" si="4"/>
        <v>-29.816910734073119</v>
      </c>
    </row>
    <row r="36" spans="1:15" x14ac:dyDescent="0.25">
      <c r="A36">
        <f t="shared" si="7"/>
        <v>161</v>
      </c>
      <c r="B36">
        <f t="shared" si="8"/>
        <v>69</v>
      </c>
      <c r="C36">
        <f t="shared" si="10"/>
        <v>29</v>
      </c>
      <c r="D36">
        <v>49</v>
      </c>
      <c r="E36">
        <v>114</v>
      </c>
      <c r="F36">
        <v>114</v>
      </c>
      <c r="I36">
        <f t="shared" si="9"/>
        <v>114</v>
      </c>
      <c r="J36" s="1">
        <f t="shared" si="2"/>
        <v>36</v>
      </c>
      <c r="K36">
        <f t="shared" si="0"/>
        <v>69</v>
      </c>
      <c r="L36" s="1">
        <f t="shared" si="6"/>
        <v>68.183089265926881</v>
      </c>
      <c r="M36" s="1">
        <f t="shared" si="3"/>
        <v>36</v>
      </c>
      <c r="N36">
        <f t="shared" si="1"/>
        <v>-29</v>
      </c>
      <c r="O36" s="1">
        <f t="shared" si="4"/>
        <v>-29.816910734073119</v>
      </c>
    </row>
    <row r="37" spans="1:15" x14ac:dyDescent="0.25">
      <c r="A37">
        <f t="shared" si="7"/>
        <v>162</v>
      </c>
      <c r="B37">
        <f t="shared" si="8"/>
        <v>70</v>
      </c>
      <c r="C37">
        <f t="shared" si="10"/>
        <v>28</v>
      </c>
      <c r="D37">
        <v>48</v>
      </c>
      <c r="E37">
        <v>113</v>
      </c>
      <c r="F37">
        <v>113</v>
      </c>
      <c r="I37">
        <f t="shared" si="9"/>
        <v>113</v>
      </c>
      <c r="J37" s="1">
        <f t="shared" si="2"/>
        <v>37</v>
      </c>
      <c r="K37">
        <f t="shared" si="0"/>
        <v>70</v>
      </c>
      <c r="L37" s="1">
        <f t="shared" si="6"/>
        <v>69.8105426856376</v>
      </c>
      <c r="M37" s="1">
        <f t="shared" si="3"/>
        <v>37</v>
      </c>
      <c r="N37">
        <f t="shared" si="1"/>
        <v>-28</v>
      </c>
      <c r="O37" s="1">
        <f t="shared" si="4"/>
        <v>-28.1894573143624</v>
      </c>
    </row>
    <row r="38" spans="1:15" x14ac:dyDescent="0.25">
      <c r="A38">
        <f t="shared" si="7"/>
        <v>163</v>
      </c>
      <c r="B38">
        <f t="shared" si="8"/>
        <v>71</v>
      </c>
      <c r="C38">
        <f t="shared" si="10"/>
        <v>27</v>
      </c>
      <c r="D38">
        <v>47</v>
      </c>
      <c r="E38">
        <v>112</v>
      </c>
      <c r="F38">
        <v>112</v>
      </c>
      <c r="I38">
        <f t="shared" si="9"/>
        <v>112</v>
      </c>
      <c r="J38" s="1">
        <f t="shared" si="2"/>
        <v>38</v>
      </c>
      <c r="K38">
        <f t="shared" si="0"/>
        <v>71</v>
      </c>
      <c r="L38" s="1">
        <f t="shared" si="6"/>
        <v>71.416731137776367</v>
      </c>
      <c r="M38" s="1">
        <f t="shared" si="3"/>
        <v>38</v>
      </c>
      <c r="N38">
        <f t="shared" si="1"/>
        <v>-27</v>
      </c>
      <c r="O38" s="1">
        <f t="shared" si="4"/>
        <v>-26.583268862223633</v>
      </c>
    </row>
    <row r="39" spans="1:15" x14ac:dyDescent="0.25">
      <c r="A39">
        <f t="shared" si="7"/>
        <v>164</v>
      </c>
      <c r="B39">
        <f t="shared" si="8"/>
        <v>72</v>
      </c>
      <c r="C39">
        <f t="shared" si="10"/>
        <v>26</v>
      </c>
      <c r="D39">
        <v>46</v>
      </c>
      <c r="E39">
        <v>111</v>
      </c>
      <c r="F39">
        <v>111</v>
      </c>
      <c r="I39">
        <f t="shared" si="9"/>
        <v>111</v>
      </c>
      <c r="J39" s="1">
        <f t="shared" si="2"/>
        <v>39</v>
      </c>
      <c r="K39">
        <f t="shared" si="0"/>
        <v>72</v>
      </c>
      <c r="L39" s="1">
        <f t="shared" si="6"/>
        <v>73.001165361781133</v>
      </c>
      <c r="M39" s="1">
        <f t="shared" si="3"/>
        <v>39</v>
      </c>
      <c r="N39">
        <f t="shared" si="1"/>
        <v>-26</v>
      </c>
      <c r="O39" s="1">
        <f t="shared" si="4"/>
        <v>-24.998834638218867</v>
      </c>
    </row>
    <row r="40" spans="1:15" x14ac:dyDescent="0.25">
      <c r="A40">
        <f t="shared" si="7"/>
        <v>165</v>
      </c>
      <c r="B40">
        <f t="shared" si="8"/>
        <v>73</v>
      </c>
      <c r="C40">
        <f t="shared" si="10"/>
        <v>25</v>
      </c>
      <c r="D40">
        <v>45</v>
      </c>
      <c r="E40">
        <v>111</v>
      </c>
      <c r="F40">
        <v>111</v>
      </c>
      <c r="I40">
        <f t="shared" si="9"/>
        <v>111</v>
      </c>
      <c r="J40" s="1">
        <f t="shared" si="2"/>
        <v>39</v>
      </c>
      <c r="K40">
        <f t="shared" si="0"/>
        <v>73</v>
      </c>
      <c r="L40" s="1">
        <f t="shared" si="6"/>
        <v>73.001165361781133</v>
      </c>
      <c r="M40" s="1">
        <f t="shared" si="3"/>
        <v>39</v>
      </c>
      <c r="N40">
        <f t="shared" si="1"/>
        <v>-25</v>
      </c>
      <c r="O40" s="1">
        <f t="shared" si="4"/>
        <v>-24.998834638218867</v>
      </c>
    </row>
    <row r="41" spans="1:15" x14ac:dyDescent="0.25">
      <c r="A41">
        <f t="shared" si="7"/>
        <v>166</v>
      </c>
      <c r="B41">
        <f t="shared" si="8"/>
        <v>74</v>
      </c>
      <c r="C41">
        <f t="shared" si="10"/>
        <v>24</v>
      </c>
      <c r="D41">
        <v>44</v>
      </c>
      <c r="E41">
        <v>110</v>
      </c>
      <c r="F41">
        <v>110</v>
      </c>
      <c r="I41">
        <f t="shared" si="9"/>
        <v>110</v>
      </c>
      <c r="J41" s="1">
        <f t="shared" si="2"/>
        <v>40</v>
      </c>
      <c r="K41">
        <f t="shared" si="0"/>
        <v>74</v>
      </c>
      <c r="L41" s="1">
        <f t="shared" si="6"/>
        <v>74.563362723638548</v>
      </c>
      <c r="M41" s="1">
        <f t="shared" si="3"/>
        <v>40</v>
      </c>
      <c r="N41">
        <f t="shared" si="1"/>
        <v>-24</v>
      </c>
      <c r="O41" s="1">
        <f t="shared" si="4"/>
        <v>-23.436637276361452</v>
      </c>
    </row>
    <row r="42" spans="1:15" x14ac:dyDescent="0.25">
      <c r="A42">
        <f t="shared" si="7"/>
        <v>167</v>
      </c>
      <c r="B42">
        <f t="shared" si="8"/>
        <v>75</v>
      </c>
      <c r="C42">
        <f t="shared" si="10"/>
        <v>23</v>
      </c>
      <c r="D42">
        <v>43</v>
      </c>
      <c r="E42">
        <v>109</v>
      </c>
      <c r="F42">
        <v>109</v>
      </c>
      <c r="I42">
        <f t="shared" si="9"/>
        <v>109</v>
      </c>
      <c r="J42" s="1">
        <f t="shared" si="2"/>
        <v>41</v>
      </c>
      <c r="K42">
        <f t="shared" si="0"/>
        <v>75</v>
      </c>
      <c r="L42" s="1">
        <f t="shared" si="6"/>
        <v>76.102847362898842</v>
      </c>
      <c r="M42" s="1">
        <f t="shared" si="3"/>
        <v>41</v>
      </c>
      <c r="N42">
        <f t="shared" si="1"/>
        <v>-23</v>
      </c>
      <c r="O42" s="1">
        <f t="shared" si="4"/>
        <v>-21.897152637101158</v>
      </c>
    </row>
    <row r="43" spans="1:15" x14ac:dyDescent="0.25">
      <c r="A43">
        <f t="shared" si="7"/>
        <v>168</v>
      </c>
      <c r="B43">
        <f t="shared" si="8"/>
        <v>76</v>
      </c>
      <c r="C43">
        <f t="shared" si="10"/>
        <v>22</v>
      </c>
      <c r="D43">
        <v>42</v>
      </c>
      <c r="E43">
        <v>109</v>
      </c>
      <c r="F43">
        <v>109</v>
      </c>
      <c r="I43">
        <f t="shared" si="9"/>
        <v>109</v>
      </c>
      <c r="J43" s="1">
        <f t="shared" si="2"/>
        <v>41</v>
      </c>
      <c r="K43">
        <f t="shared" si="0"/>
        <v>76</v>
      </c>
      <c r="L43" s="1">
        <f t="shared" si="6"/>
        <v>76.102847362898842</v>
      </c>
      <c r="M43" s="1">
        <f t="shared" si="3"/>
        <v>41</v>
      </c>
      <c r="N43">
        <f t="shared" si="1"/>
        <v>-22</v>
      </c>
      <c r="O43" s="1">
        <f t="shared" si="4"/>
        <v>-21.897152637101158</v>
      </c>
    </row>
    <row r="44" spans="1:15" x14ac:dyDescent="0.25">
      <c r="A44">
        <f t="shared" si="7"/>
        <v>169</v>
      </c>
      <c r="B44">
        <f t="shared" si="8"/>
        <v>77</v>
      </c>
      <c r="C44">
        <f t="shared" si="10"/>
        <v>21</v>
      </c>
      <c r="D44">
        <v>41</v>
      </c>
      <c r="E44">
        <v>108</v>
      </c>
      <c r="F44">
        <v>108</v>
      </c>
      <c r="I44">
        <f t="shared" si="9"/>
        <v>108</v>
      </c>
      <c r="J44" s="1">
        <f t="shared" si="2"/>
        <v>42</v>
      </c>
      <c r="K44">
        <f t="shared" si="0"/>
        <v>77</v>
      </c>
      <c r="L44" s="1">
        <f t="shared" si="6"/>
        <v>77.619150337627559</v>
      </c>
      <c r="M44" s="1">
        <f t="shared" si="3"/>
        <v>42</v>
      </c>
      <c r="N44">
        <f t="shared" si="1"/>
        <v>-21</v>
      </c>
      <c r="O44" s="1">
        <f t="shared" si="4"/>
        <v>-20.380849662372441</v>
      </c>
    </row>
    <row r="45" spans="1:15" x14ac:dyDescent="0.25">
      <c r="A45">
        <f t="shared" si="7"/>
        <v>170</v>
      </c>
      <c r="B45">
        <f t="shared" si="8"/>
        <v>78</v>
      </c>
      <c r="C45">
        <f t="shared" si="10"/>
        <v>20</v>
      </c>
      <c r="D45">
        <v>40</v>
      </c>
      <c r="E45">
        <v>107</v>
      </c>
      <c r="F45">
        <v>107</v>
      </c>
      <c r="I45">
        <f t="shared" si="9"/>
        <v>107</v>
      </c>
      <c r="J45" s="1">
        <f t="shared" si="2"/>
        <v>43</v>
      </c>
      <c r="K45">
        <f t="shared" si="0"/>
        <v>78</v>
      </c>
      <c r="L45" s="1">
        <f t="shared" si="6"/>
        <v>79.111809767249824</v>
      </c>
      <c r="M45" s="1">
        <f t="shared" si="3"/>
        <v>43</v>
      </c>
      <c r="N45">
        <f t="shared" si="1"/>
        <v>-20</v>
      </c>
      <c r="O45" s="1">
        <f t="shared" si="4"/>
        <v>-18.888190232750176</v>
      </c>
    </row>
    <row r="46" spans="1:15" x14ac:dyDescent="0.25">
      <c r="A46">
        <f t="shared" si="7"/>
        <v>171</v>
      </c>
      <c r="B46">
        <f t="shared" si="8"/>
        <v>79</v>
      </c>
      <c r="C46">
        <f t="shared" si="10"/>
        <v>19</v>
      </c>
      <c r="D46">
        <v>39</v>
      </c>
      <c r="E46">
        <v>107</v>
      </c>
      <c r="F46">
        <v>107</v>
      </c>
      <c r="I46">
        <f t="shared" si="9"/>
        <v>107</v>
      </c>
      <c r="J46" s="1">
        <f t="shared" si="2"/>
        <v>43</v>
      </c>
      <c r="K46">
        <f t="shared" si="0"/>
        <v>79</v>
      </c>
      <c r="L46" s="1">
        <f t="shared" si="6"/>
        <v>79.111809767249824</v>
      </c>
      <c r="M46" s="1">
        <f t="shared" si="3"/>
        <v>43</v>
      </c>
      <c r="N46">
        <f t="shared" si="1"/>
        <v>-19</v>
      </c>
      <c r="O46" s="1">
        <f t="shared" si="4"/>
        <v>-18.888190232750176</v>
      </c>
    </row>
    <row r="47" spans="1:15" x14ac:dyDescent="0.25">
      <c r="A47">
        <f t="shared" si="7"/>
        <v>172</v>
      </c>
      <c r="B47">
        <f t="shared" si="8"/>
        <v>80</v>
      </c>
      <c r="C47">
        <f t="shared" si="10"/>
        <v>18</v>
      </c>
      <c r="D47">
        <v>38</v>
      </c>
      <c r="E47">
        <v>106</v>
      </c>
      <c r="F47">
        <v>106</v>
      </c>
      <c r="I47">
        <f t="shared" si="9"/>
        <v>106</v>
      </c>
      <c r="J47" s="1">
        <f t="shared" si="2"/>
        <v>44</v>
      </c>
      <c r="K47">
        <f t="shared" si="0"/>
        <v>80</v>
      </c>
      <c r="L47" s="1">
        <f t="shared" si="6"/>
        <v>80.580370973243674</v>
      </c>
      <c r="M47" s="1">
        <f t="shared" si="3"/>
        <v>44</v>
      </c>
      <c r="N47">
        <f t="shared" si="1"/>
        <v>-18</v>
      </c>
      <c r="O47" s="1">
        <f t="shared" si="4"/>
        <v>-17.419629026756326</v>
      </c>
    </row>
    <row r="48" spans="1:15" x14ac:dyDescent="0.25">
      <c r="A48">
        <f t="shared" si="7"/>
        <v>173</v>
      </c>
      <c r="B48">
        <f t="shared" si="8"/>
        <v>81</v>
      </c>
      <c r="C48">
        <f t="shared" si="10"/>
        <v>17</v>
      </c>
      <c r="D48">
        <v>37</v>
      </c>
      <c r="E48">
        <v>105</v>
      </c>
      <c r="F48">
        <v>105</v>
      </c>
      <c r="I48">
        <f t="shared" si="9"/>
        <v>105</v>
      </c>
      <c r="J48" s="1">
        <f t="shared" si="2"/>
        <v>45</v>
      </c>
      <c r="K48">
        <f t="shared" si="0"/>
        <v>81</v>
      </c>
      <c r="L48" s="1">
        <f t="shared" si="6"/>
        <v>82.024386617639507</v>
      </c>
      <c r="M48" s="1">
        <f t="shared" si="3"/>
        <v>45</v>
      </c>
      <c r="N48">
        <f t="shared" si="1"/>
        <v>-17</v>
      </c>
      <c r="O48" s="1">
        <f t="shared" si="4"/>
        <v>-15.975613382360493</v>
      </c>
    </row>
    <row r="49" spans="1:15" x14ac:dyDescent="0.25">
      <c r="A49">
        <f t="shared" si="7"/>
        <v>174</v>
      </c>
      <c r="B49">
        <f t="shared" si="8"/>
        <v>82</v>
      </c>
      <c r="C49">
        <f t="shared" si="10"/>
        <v>16</v>
      </c>
      <c r="D49">
        <v>36</v>
      </c>
      <c r="E49">
        <v>105</v>
      </c>
      <c r="F49">
        <v>105</v>
      </c>
      <c r="I49">
        <f t="shared" si="9"/>
        <v>105</v>
      </c>
      <c r="J49" s="1">
        <f t="shared" si="2"/>
        <v>45</v>
      </c>
      <c r="K49">
        <f t="shared" si="0"/>
        <v>82</v>
      </c>
      <c r="L49" s="1">
        <f t="shared" si="6"/>
        <v>82.024386617639507</v>
      </c>
      <c r="M49" s="1">
        <f t="shared" si="3"/>
        <v>45</v>
      </c>
      <c r="N49">
        <f t="shared" si="1"/>
        <v>-16</v>
      </c>
      <c r="O49" s="1">
        <f t="shared" si="4"/>
        <v>-15.975613382360493</v>
      </c>
    </row>
    <row r="50" spans="1:15" x14ac:dyDescent="0.25">
      <c r="A50">
        <f t="shared" si="7"/>
        <v>175</v>
      </c>
      <c r="B50">
        <f t="shared" si="8"/>
        <v>83</v>
      </c>
      <c r="C50">
        <f t="shared" si="10"/>
        <v>15</v>
      </c>
      <c r="D50">
        <v>35</v>
      </c>
      <c r="E50">
        <v>104</v>
      </c>
      <c r="F50">
        <v>104</v>
      </c>
      <c r="I50">
        <f t="shared" si="9"/>
        <v>104</v>
      </c>
      <c r="J50" s="1">
        <f t="shared" si="2"/>
        <v>46</v>
      </c>
      <c r="K50">
        <f t="shared" si="0"/>
        <v>83</v>
      </c>
      <c r="L50" s="1">
        <f t="shared" si="6"/>
        <v>83.443416839283529</v>
      </c>
      <c r="M50" s="1">
        <f t="shared" si="3"/>
        <v>46</v>
      </c>
      <c r="N50">
        <f t="shared" si="1"/>
        <v>-15</v>
      </c>
      <c r="O50" s="1">
        <f t="shared" si="4"/>
        <v>-14.556583160716471</v>
      </c>
    </row>
    <row r="51" spans="1:15" x14ac:dyDescent="0.25">
      <c r="A51">
        <f t="shared" si="7"/>
        <v>176</v>
      </c>
      <c r="B51">
        <f t="shared" si="8"/>
        <v>84</v>
      </c>
      <c r="C51">
        <f t="shared" si="10"/>
        <v>14</v>
      </c>
      <c r="D51">
        <v>34</v>
      </c>
      <c r="E51">
        <v>104</v>
      </c>
      <c r="F51">
        <v>104</v>
      </c>
      <c r="I51">
        <f t="shared" si="9"/>
        <v>104</v>
      </c>
      <c r="J51" s="1">
        <f t="shared" si="2"/>
        <v>46</v>
      </c>
      <c r="K51">
        <f t="shared" si="0"/>
        <v>84</v>
      </c>
      <c r="L51" s="1">
        <f t="shared" si="6"/>
        <v>83.443416839283529</v>
      </c>
      <c r="M51" s="1">
        <f t="shared" si="3"/>
        <v>46</v>
      </c>
      <c r="N51">
        <f t="shared" si="1"/>
        <v>-14</v>
      </c>
      <c r="O51" s="1">
        <f t="shared" si="4"/>
        <v>-14.556583160716471</v>
      </c>
    </row>
    <row r="52" spans="1:15" x14ac:dyDescent="0.25">
      <c r="A52">
        <f t="shared" si="7"/>
        <v>177</v>
      </c>
      <c r="B52">
        <f t="shared" si="8"/>
        <v>85</v>
      </c>
      <c r="C52">
        <f t="shared" si="10"/>
        <v>13</v>
      </c>
      <c r="D52">
        <v>33</v>
      </c>
      <c r="E52">
        <v>103</v>
      </c>
      <c r="F52">
        <v>103</v>
      </c>
      <c r="I52">
        <f t="shared" si="9"/>
        <v>103</v>
      </c>
      <c r="J52" s="1">
        <f t="shared" si="2"/>
        <v>47</v>
      </c>
      <c r="K52">
        <f t="shared" si="0"/>
        <v>85</v>
      </c>
      <c r="L52" s="1">
        <f t="shared" si="6"/>
        <v>84.837029387823776</v>
      </c>
      <c r="M52" s="1">
        <f t="shared" si="3"/>
        <v>47</v>
      </c>
      <c r="N52">
        <f t="shared" si="1"/>
        <v>-13</v>
      </c>
      <c r="O52" s="1">
        <f t="shared" si="4"/>
        <v>-13.162970612176224</v>
      </c>
    </row>
    <row r="53" spans="1:15" x14ac:dyDescent="0.25">
      <c r="A53">
        <f t="shared" si="7"/>
        <v>178</v>
      </c>
      <c r="B53">
        <f t="shared" si="8"/>
        <v>86</v>
      </c>
      <c r="C53">
        <f t="shared" si="10"/>
        <v>12</v>
      </c>
      <c r="D53">
        <v>32</v>
      </c>
      <c r="E53">
        <v>102</v>
      </c>
      <c r="F53">
        <v>102</v>
      </c>
      <c r="I53">
        <f t="shared" si="9"/>
        <v>102</v>
      </c>
      <c r="J53" s="1">
        <f t="shared" si="2"/>
        <v>48</v>
      </c>
      <c r="K53">
        <f t="shared" si="0"/>
        <v>86</v>
      </c>
      <c r="L53" s="1">
        <f t="shared" si="6"/>
        <v>86.204799755377735</v>
      </c>
      <c r="M53" s="1">
        <f t="shared" si="3"/>
        <v>48</v>
      </c>
      <c r="N53">
        <f t="shared" si="1"/>
        <v>-12</v>
      </c>
      <c r="O53" s="1">
        <f t="shared" si="4"/>
        <v>-11.795200244622265</v>
      </c>
    </row>
    <row r="54" spans="1:15" x14ac:dyDescent="0.25">
      <c r="A54">
        <f t="shared" si="7"/>
        <v>179</v>
      </c>
      <c r="B54">
        <f t="shared" si="8"/>
        <v>87</v>
      </c>
      <c r="C54">
        <f t="shared" si="10"/>
        <v>11</v>
      </c>
      <c r="D54">
        <v>31</v>
      </c>
      <c r="E54">
        <v>101</v>
      </c>
      <c r="F54">
        <v>101</v>
      </c>
      <c r="I54">
        <f t="shared" si="9"/>
        <v>101</v>
      </c>
      <c r="J54" s="1">
        <f t="shared" si="2"/>
        <v>49</v>
      </c>
      <c r="K54">
        <f t="shared" si="0"/>
        <v>87</v>
      </c>
      <c r="L54" s="1">
        <f t="shared" si="6"/>
        <v>87.546311305841556</v>
      </c>
      <c r="M54" s="1">
        <f t="shared" si="3"/>
        <v>49</v>
      </c>
      <c r="N54">
        <f t="shared" si="1"/>
        <v>-11</v>
      </c>
      <c r="O54" s="1">
        <f t="shared" si="4"/>
        <v>-10.453688694158444</v>
      </c>
    </row>
    <row r="55" spans="1:15" x14ac:dyDescent="0.25">
      <c r="A55">
        <f t="shared" si="7"/>
        <v>180</v>
      </c>
      <c r="B55">
        <f t="shared" si="8"/>
        <v>88</v>
      </c>
      <c r="C55">
        <f t="shared" si="10"/>
        <v>10</v>
      </c>
      <c r="D55">
        <v>30</v>
      </c>
      <c r="E55">
        <v>101</v>
      </c>
      <c r="F55">
        <v>101</v>
      </c>
      <c r="I55">
        <f t="shared" si="9"/>
        <v>101</v>
      </c>
      <c r="J55" s="1">
        <f t="shared" si="2"/>
        <v>49</v>
      </c>
      <c r="K55">
        <f t="shared" si="0"/>
        <v>88</v>
      </c>
      <c r="L55" s="1">
        <f t="shared" si="6"/>
        <v>87.546311305841556</v>
      </c>
      <c r="M55" s="1">
        <f t="shared" si="3"/>
        <v>49</v>
      </c>
      <c r="N55">
        <f t="shared" si="1"/>
        <v>-10</v>
      </c>
      <c r="O55" s="1">
        <f t="shared" si="4"/>
        <v>-10.453688694158444</v>
      </c>
    </row>
    <row r="56" spans="1:15" x14ac:dyDescent="0.25">
      <c r="A56">
        <f t="shared" si="7"/>
        <v>181</v>
      </c>
      <c r="B56">
        <f t="shared" si="8"/>
        <v>89</v>
      </c>
      <c r="C56">
        <f t="shared" si="10"/>
        <v>9</v>
      </c>
      <c r="D56">
        <v>29</v>
      </c>
      <c r="E56">
        <v>100</v>
      </c>
      <c r="F56">
        <v>100</v>
      </c>
      <c r="I56">
        <f t="shared" si="9"/>
        <v>100</v>
      </c>
      <c r="J56" s="1">
        <f t="shared" si="2"/>
        <v>50</v>
      </c>
      <c r="K56">
        <f t="shared" si="0"/>
        <v>89</v>
      </c>
      <c r="L56" s="1">
        <f t="shared" si="6"/>
        <v>88.861155401801454</v>
      </c>
      <c r="M56" s="1">
        <f t="shared" si="3"/>
        <v>50</v>
      </c>
      <c r="N56">
        <f t="shared" si="1"/>
        <v>-9</v>
      </c>
      <c r="O56" s="1">
        <f t="shared" si="4"/>
        <v>-9.1388445981985456</v>
      </c>
    </row>
    <row r="57" spans="1:15" x14ac:dyDescent="0.25">
      <c r="A57">
        <f t="shared" si="7"/>
        <v>182</v>
      </c>
      <c r="B57">
        <f t="shared" si="8"/>
        <v>90</v>
      </c>
      <c r="C57">
        <f t="shared" si="10"/>
        <v>8</v>
      </c>
      <c r="D57">
        <v>28</v>
      </c>
      <c r="E57">
        <v>99</v>
      </c>
      <c r="F57">
        <v>99</v>
      </c>
      <c r="I57">
        <f t="shared" si="9"/>
        <v>99</v>
      </c>
      <c r="J57" s="1">
        <f t="shared" si="2"/>
        <v>51</v>
      </c>
      <c r="K57">
        <f t="shared" si="0"/>
        <v>90</v>
      </c>
      <c r="L57" s="1">
        <f t="shared" si="6"/>
        <v>90.148931529008621</v>
      </c>
      <c r="M57" s="1">
        <f t="shared" si="3"/>
        <v>51</v>
      </c>
      <c r="N57">
        <f t="shared" si="1"/>
        <v>-8</v>
      </c>
      <c r="O57" s="1">
        <f t="shared" si="4"/>
        <v>-7.8510684709913789</v>
      </c>
    </row>
    <row r="58" spans="1:15" x14ac:dyDescent="0.25">
      <c r="A58">
        <f t="shared" si="7"/>
        <v>183</v>
      </c>
      <c r="B58">
        <f t="shared" si="8"/>
        <v>91</v>
      </c>
      <c r="C58">
        <f t="shared" si="10"/>
        <v>7</v>
      </c>
      <c r="D58">
        <v>27</v>
      </c>
      <c r="E58">
        <v>98</v>
      </c>
      <c r="F58">
        <v>98</v>
      </c>
      <c r="I58">
        <f t="shared" si="9"/>
        <v>98</v>
      </c>
      <c r="J58" s="1">
        <f t="shared" si="2"/>
        <v>52</v>
      </c>
      <c r="K58">
        <f t="shared" si="0"/>
        <v>91</v>
      </c>
      <c r="L58" s="1">
        <f t="shared" si="6"/>
        <v>91.409247418379749</v>
      </c>
      <c r="M58" s="1">
        <f t="shared" si="3"/>
        <v>52</v>
      </c>
      <c r="N58">
        <f t="shared" si="1"/>
        <v>-7</v>
      </c>
      <c r="O58" s="1">
        <f t="shared" si="4"/>
        <v>-6.5907525816202508</v>
      </c>
    </row>
    <row r="59" spans="1:15" x14ac:dyDescent="0.25">
      <c r="A59">
        <f t="shared" si="7"/>
        <v>184</v>
      </c>
      <c r="B59">
        <f t="shared" si="8"/>
        <v>92</v>
      </c>
      <c r="C59">
        <f t="shared" si="10"/>
        <v>6</v>
      </c>
      <c r="D59">
        <v>26</v>
      </c>
      <c r="E59">
        <v>98</v>
      </c>
      <c r="F59">
        <v>98</v>
      </c>
      <c r="I59">
        <f t="shared" si="9"/>
        <v>98</v>
      </c>
      <c r="J59" s="1">
        <f t="shared" si="2"/>
        <v>52</v>
      </c>
      <c r="K59">
        <f t="shared" si="0"/>
        <v>92</v>
      </c>
      <c r="L59" s="1">
        <f t="shared" si="6"/>
        <v>91.409247418379749</v>
      </c>
      <c r="M59" s="1">
        <f t="shared" si="3"/>
        <v>52</v>
      </c>
      <c r="N59">
        <f t="shared" si="1"/>
        <v>-6</v>
      </c>
      <c r="O59" s="1">
        <f t="shared" si="4"/>
        <v>-6.5907525816202508</v>
      </c>
    </row>
    <row r="60" spans="1:15" x14ac:dyDescent="0.25">
      <c r="A60">
        <f t="shared" si="7"/>
        <v>185</v>
      </c>
      <c r="B60">
        <f t="shared" si="8"/>
        <v>93</v>
      </c>
      <c r="C60">
        <f t="shared" si="10"/>
        <v>5</v>
      </c>
      <c r="D60">
        <v>25</v>
      </c>
      <c r="E60">
        <v>97</v>
      </c>
      <c r="F60">
        <v>97</v>
      </c>
      <c r="G60">
        <v>97</v>
      </c>
      <c r="H60">
        <v>97</v>
      </c>
      <c r="I60">
        <f t="shared" si="9"/>
        <v>97</v>
      </c>
      <c r="J60" s="1">
        <f t="shared" si="2"/>
        <v>53</v>
      </c>
      <c r="K60">
        <f t="shared" si="0"/>
        <v>93</v>
      </c>
      <c r="L60" s="1">
        <f t="shared" si="6"/>
        <v>92.641719165485966</v>
      </c>
      <c r="M60" s="1">
        <f t="shared" si="3"/>
        <v>53</v>
      </c>
      <c r="N60">
        <f t="shared" si="1"/>
        <v>-5</v>
      </c>
      <c r="O60" s="1">
        <f t="shared" si="4"/>
        <v>-5.3582808345140336</v>
      </c>
    </row>
    <row r="61" spans="1:15" x14ac:dyDescent="0.25">
      <c r="A61">
        <f t="shared" si="7"/>
        <v>186</v>
      </c>
      <c r="B61">
        <f t="shared" si="8"/>
        <v>94</v>
      </c>
      <c r="C61">
        <f t="shared" si="10"/>
        <v>4</v>
      </c>
      <c r="D61">
        <v>24</v>
      </c>
      <c r="E61">
        <v>95</v>
      </c>
      <c r="F61">
        <v>95</v>
      </c>
      <c r="G61">
        <v>95</v>
      </c>
      <c r="H61">
        <v>95</v>
      </c>
      <c r="I61">
        <f t="shared" si="9"/>
        <v>95</v>
      </c>
      <c r="J61" s="1">
        <f t="shared" si="2"/>
        <v>55</v>
      </c>
      <c r="K61">
        <f t="shared" si="0"/>
        <v>94</v>
      </c>
      <c r="L61" s="1">
        <f t="shared" si="6"/>
        <v>95.021637137523044</v>
      </c>
      <c r="M61" s="1">
        <f t="shared" si="3"/>
        <v>55</v>
      </c>
      <c r="N61">
        <f t="shared" si="1"/>
        <v>-4</v>
      </c>
      <c r="O61" s="1">
        <f t="shared" si="4"/>
        <v>-2.9783628624769563</v>
      </c>
    </row>
    <row r="62" spans="1:15" x14ac:dyDescent="0.25">
      <c r="A62">
        <f t="shared" si="7"/>
        <v>187</v>
      </c>
      <c r="B62">
        <f t="shared" si="8"/>
        <v>95</v>
      </c>
      <c r="C62">
        <f t="shared" si="10"/>
        <v>3</v>
      </c>
      <c r="D62">
        <v>23</v>
      </c>
      <c r="E62">
        <v>94</v>
      </c>
      <c r="F62">
        <v>94</v>
      </c>
      <c r="G62">
        <v>94</v>
      </c>
      <c r="H62">
        <v>94</v>
      </c>
      <c r="I62">
        <f t="shared" si="9"/>
        <v>94</v>
      </c>
      <c r="J62" s="1">
        <f t="shared" si="2"/>
        <v>56</v>
      </c>
      <c r="K62">
        <f t="shared" si="0"/>
        <v>95</v>
      </c>
      <c r="L62" s="1">
        <f t="shared" si="6"/>
        <v>96.168358416384848</v>
      </c>
      <c r="M62" s="1">
        <f t="shared" si="3"/>
        <v>56</v>
      </c>
      <c r="N62">
        <f t="shared" si="1"/>
        <v>-3</v>
      </c>
      <c r="O62" s="1">
        <f t="shared" si="4"/>
        <v>-1.8316415836151521</v>
      </c>
    </row>
    <row r="63" spans="1:15" x14ac:dyDescent="0.25">
      <c r="A63">
        <f t="shared" si="7"/>
        <v>188</v>
      </c>
      <c r="B63">
        <f t="shared" si="8"/>
        <v>96</v>
      </c>
      <c r="C63">
        <f t="shared" si="10"/>
        <v>2</v>
      </c>
      <c r="D63">
        <v>22</v>
      </c>
      <c r="E63">
        <v>93</v>
      </c>
      <c r="F63">
        <v>93</v>
      </c>
      <c r="I63">
        <f t="shared" si="9"/>
        <v>93</v>
      </c>
      <c r="J63" s="1">
        <f t="shared" si="2"/>
        <v>57</v>
      </c>
      <c r="K63">
        <f t="shared" si="0"/>
        <v>96</v>
      </c>
      <c r="L63" s="1">
        <f t="shared" si="6"/>
        <v>97.285785881669185</v>
      </c>
      <c r="M63" s="1">
        <f t="shared" si="3"/>
        <v>57</v>
      </c>
      <c r="N63">
        <f t="shared" si="1"/>
        <v>-2</v>
      </c>
      <c r="O63" s="1">
        <f t="shared" si="4"/>
        <v>-0.7142141183308155</v>
      </c>
    </row>
    <row r="64" spans="1:15" x14ac:dyDescent="0.25">
      <c r="A64">
        <f t="shared" si="7"/>
        <v>189</v>
      </c>
      <c r="B64">
        <f t="shared" si="8"/>
        <v>97</v>
      </c>
      <c r="C64">
        <f t="shared" si="10"/>
        <v>1</v>
      </c>
      <c r="D64">
        <v>21</v>
      </c>
      <c r="E64">
        <v>92</v>
      </c>
      <c r="F64">
        <v>92</v>
      </c>
      <c r="G64">
        <v>91</v>
      </c>
      <c r="H64">
        <v>92</v>
      </c>
      <c r="I64">
        <f t="shared" si="9"/>
        <v>91.75</v>
      </c>
      <c r="J64" s="1">
        <f t="shared" si="2"/>
        <v>58.25</v>
      </c>
      <c r="K64">
        <f t="shared" si="0"/>
        <v>97</v>
      </c>
      <c r="L64" s="1">
        <f t="shared" si="6"/>
        <v>98.640858099485285</v>
      </c>
      <c r="M64" s="1">
        <f t="shared" si="3"/>
        <v>58.25</v>
      </c>
      <c r="N64">
        <f t="shared" si="1"/>
        <v>-1</v>
      </c>
      <c r="O64" s="1">
        <f t="shared" si="4"/>
        <v>0.64085809948528549</v>
      </c>
    </row>
    <row r="65" spans="1:15" x14ac:dyDescent="0.25">
      <c r="A65">
        <f t="shared" si="7"/>
        <v>190</v>
      </c>
      <c r="B65">
        <f t="shared" si="8"/>
        <v>98</v>
      </c>
      <c r="C65">
        <f t="shared" si="10"/>
        <v>0</v>
      </c>
      <c r="D65">
        <v>20</v>
      </c>
      <c r="E65">
        <v>91</v>
      </c>
      <c r="F65">
        <v>91</v>
      </c>
      <c r="G65">
        <v>91</v>
      </c>
      <c r="H65">
        <v>91</v>
      </c>
      <c r="I65">
        <f t="shared" si="9"/>
        <v>91</v>
      </c>
      <c r="J65" s="1">
        <f t="shared" si="2"/>
        <v>59</v>
      </c>
      <c r="K65">
        <f t="shared" si="0"/>
        <v>98</v>
      </c>
      <c r="L65" s="1">
        <f t="shared" si="6"/>
        <v>99.431406881445028</v>
      </c>
      <c r="M65" s="1">
        <f t="shared" si="3"/>
        <v>59</v>
      </c>
      <c r="N65">
        <f>K65-98</f>
        <v>0</v>
      </c>
      <c r="O65" s="1">
        <f t="shared" si="4"/>
        <v>1.431406881445028</v>
      </c>
    </row>
    <row r="66" spans="1:15" x14ac:dyDescent="0.25">
      <c r="A66">
        <f t="shared" si="7"/>
        <v>191</v>
      </c>
      <c r="B66">
        <f t="shared" si="8"/>
        <v>99</v>
      </c>
      <c r="C66">
        <f t="shared" si="10"/>
        <v>-1</v>
      </c>
      <c r="D66">
        <v>19</v>
      </c>
      <c r="E66">
        <v>90</v>
      </c>
      <c r="F66">
        <v>90</v>
      </c>
      <c r="I66">
        <f t="shared" si="9"/>
        <v>90</v>
      </c>
      <c r="J66" s="1">
        <f t="shared" si="2"/>
        <v>60</v>
      </c>
      <c r="K66">
        <f t="shared" si="0"/>
        <v>99</v>
      </c>
      <c r="L66" s="1">
        <f t="shared" si="6"/>
        <v>100.45894683899488</v>
      </c>
      <c r="M66" s="1">
        <f t="shared" si="3"/>
        <v>60</v>
      </c>
      <c r="N66">
        <f t="shared" ref="N66:N81" si="11">K66-98</f>
        <v>1</v>
      </c>
      <c r="O66" s="1">
        <f t="shared" si="4"/>
        <v>2.4589468389948763</v>
      </c>
    </row>
    <row r="67" spans="1:15" x14ac:dyDescent="0.25">
      <c r="A67">
        <f t="shared" si="7"/>
        <v>192</v>
      </c>
      <c r="B67">
        <f t="shared" si="8"/>
        <v>100</v>
      </c>
      <c r="C67">
        <f t="shared" si="10"/>
        <v>-2</v>
      </c>
      <c r="D67">
        <v>18</v>
      </c>
      <c r="E67">
        <v>90</v>
      </c>
      <c r="F67">
        <v>90</v>
      </c>
      <c r="I67">
        <f t="shared" si="9"/>
        <v>90</v>
      </c>
      <c r="J67" s="1">
        <f t="shared" si="2"/>
        <v>60</v>
      </c>
      <c r="K67">
        <f t="shared" ref="K67:K81" si="12">B67</f>
        <v>100</v>
      </c>
      <c r="L67" s="1">
        <f t="shared" si="6"/>
        <v>100.45894683899488</v>
      </c>
      <c r="M67" s="1">
        <f t="shared" si="3"/>
        <v>60</v>
      </c>
      <c r="N67">
        <f t="shared" si="11"/>
        <v>2</v>
      </c>
      <c r="O67" s="1">
        <f t="shared" si="4"/>
        <v>2.4589468389948763</v>
      </c>
    </row>
    <row r="68" spans="1:15" x14ac:dyDescent="0.25">
      <c r="A68">
        <f t="shared" si="7"/>
        <v>193</v>
      </c>
      <c r="B68">
        <f t="shared" si="8"/>
        <v>101</v>
      </c>
      <c r="C68">
        <f t="shared" si="10"/>
        <v>-3</v>
      </c>
      <c r="D68">
        <v>17</v>
      </c>
      <c r="E68">
        <v>89</v>
      </c>
      <c r="F68">
        <v>89</v>
      </c>
      <c r="I68">
        <f t="shared" si="9"/>
        <v>89</v>
      </c>
      <c r="J68" s="1">
        <f t="shared" ref="J68:J81" si="13">$I$3-(I68)</f>
        <v>61</v>
      </c>
      <c r="K68">
        <f t="shared" si="12"/>
        <v>101</v>
      </c>
      <c r="L68" s="1">
        <f t="shared" si="6"/>
        <v>101.4558860281699</v>
      </c>
      <c r="M68" s="1">
        <f t="shared" ref="M68:M81" si="14">J68</f>
        <v>61</v>
      </c>
      <c r="N68">
        <f t="shared" si="11"/>
        <v>3</v>
      </c>
      <c r="O68" s="1">
        <f t="shared" ref="O68:O81" si="15">L68-98</f>
        <v>3.4558860281698998</v>
      </c>
    </row>
    <row r="69" spans="1:15" x14ac:dyDescent="0.25">
      <c r="A69">
        <f t="shared" si="7"/>
        <v>194</v>
      </c>
      <c r="B69">
        <f t="shared" si="8"/>
        <v>102</v>
      </c>
      <c r="C69">
        <f t="shared" si="10"/>
        <v>-4</v>
      </c>
      <c r="D69">
        <v>16</v>
      </c>
      <c r="E69">
        <v>88</v>
      </c>
      <c r="F69">
        <v>88</v>
      </c>
      <c r="I69">
        <f t="shared" si="9"/>
        <v>88</v>
      </c>
      <c r="J69" s="1">
        <f t="shared" si="13"/>
        <v>62</v>
      </c>
      <c r="K69">
        <f t="shared" si="12"/>
        <v>102</v>
      </c>
      <c r="L69" s="1">
        <f t="shared" ref="L69:L81" si="16">2*((58*SIN(RADIANS(J69))))</f>
        <v>102.42192077163551</v>
      </c>
      <c r="M69" s="1">
        <f t="shared" si="14"/>
        <v>62</v>
      </c>
      <c r="N69">
        <f t="shared" si="11"/>
        <v>4</v>
      </c>
      <c r="O69" s="1">
        <f t="shared" si="15"/>
        <v>4.4219207716355129</v>
      </c>
    </row>
    <row r="70" spans="1:15" x14ac:dyDescent="0.25">
      <c r="A70">
        <f t="shared" ref="A70:A82" si="17">$A$3-D70</f>
        <v>195</v>
      </c>
      <c r="B70">
        <f t="shared" ref="B70:B82" si="18">118-D70</f>
        <v>103</v>
      </c>
      <c r="C70">
        <f t="shared" si="10"/>
        <v>-5</v>
      </c>
      <c r="D70">
        <v>15</v>
      </c>
      <c r="E70">
        <v>87</v>
      </c>
      <c r="F70">
        <v>87</v>
      </c>
      <c r="I70">
        <f t="shared" ref="I70:I81" si="19">AVERAGE(E70:H70)</f>
        <v>87</v>
      </c>
      <c r="J70" s="1">
        <f t="shared" si="13"/>
        <v>63</v>
      </c>
      <c r="K70">
        <f t="shared" si="12"/>
        <v>103</v>
      </c>
      <c r="L70" s="1">
        <f t="shared" si="16"/>
        <v>103.35675680585067</v>
      </c>
      <c r="M70" s="1">
        <f t="shared" si="14"/>
        <v>63</v>
      </c>
      <c r="N70">
        <f t="shared" si="11"/>
        <v>5</v>
      </c>
      <c r="O70" s="1">
        <f t="shared" si="15"/>
        <v>5.3567568058506652</v>
      </c>
    </row>
    <row r="71" spans="1:15" x14ac:dyDescent="0.25">
      <c r="A71">
        <f t="shared" si="17"/>
        <v>196</v>
      </c>
      <c r="B71">
        <f t="shared" si="18"/>
        <v>104</v>
      </c>
      <c r="C71">
        <f t="shared" si="10"/>
        <v>-6</v>
      </c>
      <c r="D71">
        <v>14</v>
      </c>
      <c r="E71">
        <v>86</v>
      </c>
      <c r="F71">
        <v>86</v>
      </c>
      <c r="I71">
        <f t="shared" si="19"/>
        <v>86</v>
      </c>
      <c r="J71" s="1">
        <f t="shared" si="13"/>
        <v>64</v>
      </c>
      <c r="K71">
        <f t="shared" si="12"/>
        <v>104</v>
      </c>
      <c r="L71" s="1">
        <f t="shared" si="16"/>
        <v>104.26010937070338</v>
      </c>
      <c r="M71" s="1">
        <f t="shared" si="14"/>
        <v>64</v>
      </c>
      <c r="N71">
        <f t="shared" si="11"/>
        <v>6</v>
      </c>
      <c r="O71" s="1">
        <f t="shared" si="15"/>
        <v>6.2601093707033755</v>
      </c>
    </row>
    <row r="72" spans="1:15" x14ac:dyDescent="0.25">
      <c r="A72">
        <f t="shared" si="17"/>
        <v>197</v>
      </c>
      <c r="B72">
        <f t="shared" si="18"/>
        <v>105</v>
      </c>
      <c r="C72">
        <f t="shared" si="10"/>
        <v>-7</v>
      </c>
      <c r="D72">
        <v>13</v>
      </c>
      <c r="E72">
        <v>85</v>
      </c>
      <c r="F72">
        <v>85</v>
      </c>
      <c r="I72">
        <f t="shared" si="19"/>
        <v>85</v>
      </c>
      <c r="J72" s="1">
        <f t="shared" si="13"/>
        <v>65</v>
      </c>
      <c r="K72">
        <f t="shared" si="12"/>
        <v>105</v>
      </c>
      <c r="L72" s="1">
        <f t="shared" si="16"/>
        <v>105.13170329625139</v>
      </c>
      <c r="M72" s="1">
        <f t="shared" si="14"/>
        <v>65</v>
      </c>
      <c r="N72">
        <f t="shared" si="11"/>
        <v>7</v>
      </c>
      <c r="O72" s="1">
        <f t="shared" si="15"/>
        <v>7.1317032962513878</v>
      </c>
    </row>
    <row r="73" spans="1:15" x14ac:dyDescent="0.25">
      <c r="A73">
        <f t="shared" si="17"/>
        <v>198</v>
      </c>
      <c r="B73">
        <f t="shared" si="18"/>
        <v>106</v>
      </c>
      <c r="C73">
        <f t="shared" si="10"/>
        <v>-8</v>
      </c>
      <c r="D73">
        <v>12</v>
      </c>
      <c r="E73">
        <v>84</v>
      </c>
      <c r="F73">
        <v>84</v>
      </c>
      <c r="I73">
        <f t="shared" si="19"/>
        <v>84</v>
      </c>
      <c r="J73" s="1">
        <f t="shared" si="13"/>
        <v>66</v>
      </c>
      <c r="K73">
        <f t="shared" si="12"/>
        <v>106</v>
      </c>
      <c r="L73" s="1">
        <f t="shared" si="16"/>
        <v>105.9712730865417</v>
      </c>
      <c r="M73" s="1">
        <f t="shared" si="14"/>
        <v>66</v>
      </c>
      <c r="N73">
        <f t="shared" si="11"/>
        <v>8</v>
      </c>
      <c r="O73" s="1">
        <f t="shared" si="15"/>
        <v>7.9712730865417001</v>
      </c>
    </row>
    <row r="74" spans="1:15" x14ac:dyDescent="0.25">
      <c r="A74">
        <f t="shared" si="17"/>
        <v>199</v>
      </c>
      <c r="B74">
        <f t="shared" si="18"/>
        <v>107</v>
      </c>
      <c r="C74">
        <f t="shared" si="10"/>
        <v>-9</v>
      </c>
      <c r="D74">
        <v>11</v>
      </c>
      <c r="E74">
        <v>82</v>
      </c>
      <c r="F74">
        <v>82</v>
      </c>
      <c r="I74">
        <f t="shared" si="19"/>
        <v>82</v>
      </c>
      <c r="J74" s="1">
        <f t="shared" si="13"/>
        <v>68</v>
      </c>
      <c r="K74">
        <f t="shared" si="12"/>
        <v>107</v>
      </c>
      <c r="L74" s="1">
        <f t="shared" si="16"/>
        <v>107.55332712974734</v>
      </c>
      <c r="M74" s="1">
        <f t="shared" si="14"/>
        <v>68</v>
      </c>
      <c r="N74">
        <f t="shared" si="11"/>
        <v>9</v>
      </c>
      <c r="O74" s="1">
        <f t="shared" si="15"/>
        <v>9.5533271297473448</v>
      </c>
    </row>
    <row r="75" spans="1:15" x14ac:dyDescent="0.25">
      <c r="A75">
        <f t="shared" si="17"/>
        <v>200</v>
      </c>
      <c r="B75">
        <f t="shared" si="18"/>
        <v>108</v>
      </c>
      <c r="C75">
        <f t="shared" si="10"/>
        <v>-10</v>
      </c>
      <c r="D75">
        <v>10</v>
      </c>
      <c r="E75">
        <v>81</v>
      </c>
      <c r="F75">
        <v>81</v>
      </c>
      <c r="I75">
        <f t="shared" si="19"/>
        <v>81</v>
      </c>
      <c r="J75" s="1">
        <f t="shared" si="13"/>
        <v>69</v>
      </c>
      <c r="K75">
        <f t="shared" si="12"/>
        <v>108</v>
      </c>
      <c r="L75" s="1">
        <f t="shared" si="16"/>
        <v>108.29532947367541</v>
      </c>
      <c r="M75" s="1">
        <f t="shared" si="14"/>
        <v>69</v>
      </c>
      <c r="N75">
        <f t="shared" si="11"/>
        <v>10</v>
      </c>
      <c r="O75" s="1">
        <f t="shared" si="15"/>
        <v>10.295329473675409</v>
      </c>
    </row>
    <row r="76" spans="1:15" x14ac:dyDescent="0.25">
      <c r="A76">
        <f t="shared" si="17"/>
        <v>201</v>
      </c>
      <c r="B76">
        <f t="shared" si="18"/>
        <v>109</v>
      </c>
      <c r="C76">
        <f t="shared" si="10"/>
        <v>-11</v>
      </c>
      <c r="D76">
        <v>9</v>
      </c>
      <c r="E76">
        <v>79</v>
      </c>
      <c r="F76">
        <v>79</v>
      </c>
      <c r="I76">
        <f t="shared" si="19"/>
        <v>79</v>
      </c>
      <c r="J76" s="1">
        <f t="shared" si="13"/>
        <v>71</v>
      </c>
      <c r="K76">
        <f t="shared" si="12"/>
        <v>109</v>
      </c>
      <c r="L76" s="1">
        <f t="shared" si="16"/>
        <v>109.68015476952074</v>
      </c>
      <c r="M76" s="1">
        <f t="shared" si="14"/>
        <v>71</v>
      </c>
      <c r="N76">
        <f t="shared" si="11"/>
        <v>11</v>
      </c>
      <c r="O76" s="1">
        <f t="shared" si="15"/>
        <v>11.68015476952074</v>
      </c>
    </row>
    <row r="77" spans="1:15" x14ac:dyDescent="0.25">
      <c r="A77">
        <f t="shared" si="17"/>
        <v>202</v>
      </c>
      <c r="B77">
        <f t="shared" si="18"/>
        <v>110</v>
      </c>
      <c r="C77">
        <f t="shared" si="10"/>
        <v>-12</v>
      </c>
      <c r="D77">
        <v>8</v>
      </c>
      <c r="E77">
        <v>77</v>
      </c>
      <c r="F77">
        <v>78</v>
      </c>
      <c r="I77">
        <f t="shared" si="19"/>
        <v>77.5</v>
      </c>
      <c r="J77" s="1">
        <f t="shared" si="13"/>
        <v>72.5</v>
      </c>
      <c r="K77">
        <f t="shared" si="12"/>
        <v>110</v>
      </c>
      <c r="L77" s="1">
        <f t="shared" si="16"/>
        <v>110.63116628679433</v>
      </c>
      <c r="M77" s="1">
        <f t="shared" si="14"/>
        <v>72.5</v>
      </c>
      <c r="N77">
        <f t="shared" si="11"/>
        <v>12</v>
      </c>
      <c r="O77" s="1">
        <f t="shared" si="15"/>
        <v>12.631166286794326</v>
      </c>
    </row>
    <row r="78" spans="1:15" x14ac:dyDescent="0.25">
      <c r="A78">
        <f t="shared" si="17"/>
        <v>203</v>
      </c>
      <c r="B78">
        <f t="shared" si="18"/>
        <v>111</v>
      </c>
      <c r="C78">
        <f t="shared" si="10"/>
        <v>-13</v>
      </c>
      <c r="D78">
        <v>7</v>
      </c>
      <c r="E78">
        <v>76</v>
      </c>
      <c r="F78">
        <v>76</v>
      </c>
      <c r="I78">
        <f t="shared" si="19"/>
        <v>76</v>
      </c>
      <c r="J78" s="1">
        <f t="shared" si="13"/>
        <v>74</v>
      </c>
      <c r="K78">
        <f t="shared" si="12"/>
        <v>111</v>
      </c>
      <c r="L78" s="1">
        <f t="shared" si="16"/>
        <v>111.50635672884499</v>
      </c>
      <c r="M78" s="1">
        <f t="shared" si="14"/>
        <v>74</v>
      </c>
      <c r="N78">
        <f t="shared" si="11"/>
        <v>13</v>
      </c>
      <c r="O78" s="1">
        <f t="shared" si="15"/>
        <v>13.506356728844992</v>
      </c>
    </row>
    <row r="79" spans="1:15" x14ac:dyDescent="0.25">
      <c r="A79">
        <f t="shared" si="17"/>
        <v>204</v>
      </c>
      <c r="B79">
        <f t="shared" si="18"/>
        <v>112</v>
      </c>
      <c r="C79">
        <f t="shared" si="10"/>
        <v>-14</v>
      </c>
      <c r="D79">
        <v>6</v>
      </c>
      <c r="E79">
        <v>74</v>
      </c>
      <c r="F79">
        <v>74</v>
      </c>
      <c r="I79">
        <f t="shared" si="19"/>
        <v>74</v>
      </c>
      <c r="J79" s="1">
        <f t="shared" si="13"/>
        <v>76</v>
      </c>
      <c r="K79">
        <f t="shared" si="12"/>
        <v>112</v>
      </c>
      <c r="L79" s="1">
        <f t="shared" si="16"/>
        <v>112.5543042480156</v>
      </c>
      <c r="M79" s="1">
        <f t="shared" si="14"/>
        <v>76</v>
      </c>
      <c r="N79">
        <f t="shared" si="11"/>
        <v>14</v>
      </c>
      <c r="O79" s="1">
        <f t="shared" si="15"/>
        <v>14.554304248015598</v>
      </c>
    </row>
    <row r="80" spans="1:15" x14ac:dyDescent="0.25">
      <c r="A80">
        <f t="shared" si="17"/>
        <v>205</v>
      </c>
      <c r="B80">
        <f t="shared" si="18"/>
        <v>113</v>
      </c>
      <c r="C80">
        <f t="shared" si="10"/>
        <v>-15</v>
      </c>
      <c r="D80">
        <v>5</v>
      </c>
      <c r="E80">
        <v>74</v>
      </c>
      <c r="F80">
        <v>74</v>
      </c>
      <c r="I80">
        <f t="shared" si="19"/>
        <v>74</v>
      </c>
      <c r="J80" s="1">
        <f t="shared" si="13"/>
        <v>76</v>
      </c>
      <c r="K80">
        <f t="shared" si="12"/>
        <v>113</v>
      </c>
      <c r="L80" s="1">
        <f t="shared" si="16"/>
        <v>112.5543042480156</v>
      </c>
      <c r="M80" s="1">
        <f t="shared" si="14"/>
        <v>76</v>
      </c>
      <c r="N80">
        <f t="shared" si="11"/>
        <v>15</v>
      </c>
      <c r="O80" s="1">
        <f t="shared" si="15"/>
        <v>14.554304248015598</v>
      </c>
    </row>
    <row r="81" spans="1:15" x14ac:dyDescent="0.25">
      <c r="A81">
        <f t="shared" si="17"/>
        <v>206</v>
      </c>
      <c r="B81">
        <f t="shared" si="18"/>
        <v>114</v>
      </c>
      <c r="C81">
        <f t="shared" ref="C81:C82" si="20">(0-20)+D81</f>
        <v>-16</v>
      </c>
      <c r="D81">
        <v>4</v>
      </c>
      <c r="E81">
        <v>70</v>
      </c>
      <c r="F81">
        <v>70</v>
      </c>
      <c r="I81">
        <f t="shared" si="19"/>
        <v>70</v>
      </c>
      <c r="J81" s="1">
        <f t="shared" si="13"/>
        <v>80</v>
      </c>
      <c r="K81">
        <f t="shared" si="12"/>
        <v>114</v>
      </c>
      <c r="L81" s="1">
        <f t="shared" si="16"/>
        <v>114.23769934941613</v>
      </c>
      <c r="M81" s="1">
        <f t="shared" si="14"/>
        <v>80</v>
      </c>
      <c r="N81">
        <f t="shared" si="11"/>
        <v>16</v>
      </c>
      <c r="O81" s="1">
        <f t="shared" si="15"/>
        <v>16.237699349416133</v>
      </c>
    </row>
    <row r="82" spans="1:15" x14ac:dyDescent="0.25">
      <c r="A82">
        <f t="shared" si="17"/>
        <v>207</v>
      </c>
      <c r="B82">
        <f t="shared" si="18"/>
        <v>115</v>
      </c>
      <c r="C82">
        <f t="shared" si="20"/>
        <v>-17</v>
      </c>
      <c r="D82">
        <v>3</v>
      </c>
      <c r="E82" t="s">
        <v>2</v>
      </c>
      <c r="F8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tablePivot_chart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2021-10-31T15:40:34Z</dcterms:created>
  <dcterms:modified xsi:type="dcterms:W3CDTF">2021-11-04T22:50:39Z</dcterms:modified>
</cp:coreProperties>
</file>