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/"/>
    </mc:Choice>
  </mc:AlternateContent>
  <xr:revisionPtr revIDLastSave="244" documentId="856E165F6905071B0E479BF68F3ACEC28BCE8309" xr6:coauthVersionLast="23" xr6:coauthVersionMax="23" xr10:uidLastSave="{6B9A0C6D-5C36-4D93-8616-295DA1BD3DE8}"/>
  <bookViews>
    <workbookView xWindow="0" yWindow="0" windowWidth="20490" windowHeight="7530" xr2:uid="{5A47F4BA-3A5A-4640-A641-208A9514209B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B108" i="1"/>
  <c r="E4" i="1"/>
  <c r="E108" i="1"/>
  <c r="E107" i="1"/>
  <c r="E106" i="1"/>
  <c r="D106" i="1"/>
  <c r="F90" i="1"/>
  <c r="F92" i="1"/>
  <c r="F37" i="1"/>
  <c r="D62" i="1"/>
  <c r="D39" i="1"/>
  <c r="D3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4" i="1"/>
  <c r="H4" i="1"/>
  <c r="I3" i="1"/>
  <c r="H3" i="1"/>
  <c r="G72" i="1"/>
  <c r="F72" i="1"/>
  <c r="D59" i="1"/>
  <c r="F88" i="1"/>
  <c r="F87" i="1"/>
  <c r="F81" i="1"/>
  <c r="F76" i="1"/>
  <c r="F42" i="1"/>
  <c r="F41" i="1"/>
  <c r="F46" i="1"/>
  <c r="F45" i="1"/>
  <c r="F34" i="1"/>
  <c r="F17" i="1"/>
  <c r="F16" i="1"/>
  <c r="F14" i="1"/>
  <c r="F13" i="1"/>
  <c r="F10" i="1"/>
  <c r="F9" i="1"/>
  <c r="C60" i="1"/>
  <c r="D64" i="1"/>
  <c r="D4" i="1"/>
  <c r="D5" i="1"/>
  <c r="C3" i="1"/>
  <c r="D95" i="1"/>
  <c r="E95" i="1"/>
  <c r="D86" i="1"/>
  <c r="D65" i="1"/>
  <c r="D78" i="1"/>
  <c r="D79" i="1"/>
  <c r="D77" i="1"/>
  <c r="D75" i="1"/>
  <c r="D67" i="1"/>
  <c r="D68" i="1"/>
  <c r="D69" i="1"/>
  <c r="D70" i="1"/>
  <c r="D71" i="1"/>
  <c r="D60" i="1"/>
  <c r="D61" i="1"/>
  <c r="D53" i="1"/>
  <c r="D54" i="1"/>
  <c r="D55" i="1"/>
  <c r="D56" i="1"/>
  <c r="D57" i="1"/>
  <c r="D52" i="1"/>
  <c r="D49" i="1"/>
  <c r="D50" i="1"/>
  <c r="D48" i="1"/>
  <c r="D44" i="1"/>
  <c r="D38" i="1"/>
  <c r="D36" i="1"/>
  <c r="D37" i="1"/>
  <c r="C38" i="1"/>
  <c r="D84" i="1"/>
  <c r="D85" i="1"/>
  <c r="D89" i="1"/>
  <c r="D90" i="1"/>
  <c r="D91" i="1"/>
  <c r="D92" i="1"/>
  <c r="D93" i="1"/>
  <c r="D83" i="1"/>
  <c r="D94" i="1"/>
  <c r="D101" i="1"/>
  <c r="D104" i="1"/>
  <c r="D105" i="1"/>
  <c r="D103" i="1"/>
  <c r="D6" i="1"/>
  <c r="D8" i="1"/>
  <c r="D21" i="1"/>
  <c r="D25" i="1"/>
  <c r="D29" i="1"/>
  <c r="D18" i="1"/>
  <c r="D12" i="1"/>
  <c r="E53" i="1"/>
  <c r="E54" i="1"/>
  <c r="E55" i="1"/>
  <c r="E56" i="1"/>
  <c r="E52" i="1"/>
  <c r="C90" i="1"/>
  <c r="C57" i="1"/>
  <c r="C51" i="1"/>
  <c r="C47" i="1"/>
  <c r="C43" i="1"/>
  <c r="C7" i="1"/>
  <c r="C102" i="1"/>
  <c r="C97" i="1"/>
  <c r="C93" i="1"/>
  <c r="C74" i="1"/>
  <c r="E75" i="1"/>
  <c r="E76" i="1" s="1"/>
  <c r="C67" i="1"/>
  <c r="F66" i="1"/>
  <c r="F59" i="1"/>
  <c r="C4" i="1"/>
  <c r="C9" i="1"/>
  <c r="C10" i="1"/>
  <c r="C8" i="1"/>
  <c r="E9" i="1"/>
  <c r="D40" i="1"/>
  <c r="C41" i="1"/>
  <c r="C42" i="1"/>
  <c r="C40" i="1"/>
  <c r="E44" i="1"/>
  <c r="C45" i="1"/>
  <c r="C46" i="1"/>
  <c r="C44" i="1"/>
  <c r="E48" i="1"/>
  <c r="C48" i="1"/>
  <c r="C59" i="1"/>
  <c r="D58" i="1" s="1"/>
  <c r="C58" i="1"/>
  <c r="E59" i="1"/>
  <c r="E58" i="1"/>
  <c r="C99" i="1"/>
  <c r="C100" i="1"/>
  <c r="D98" i="1" s="1"/>
  <c r="C98" i="1"/>
  <c r="E98" i="1"/>
  <c r="E99" i="1" s="1"/>
  <c r="E100" i="1" s="1"/>
  <c r="E92" i="1"/>
  <c r="C88" i="1"/>
  <c r="C87" i="1"/>
  <c r="C75" i="1"/>
  <c r="C76" i="1"/>
  <c r="E69" i="1"/>
  <c r="E70" i="1"/>
  <c r="E71" i="1"/>
  <c r="E68" i="1"/>
  <c r="E66" i="1"/>
  <c r="E65" i="1"/>
  <c r="C66" i="1"/>
  <c r="C65" i="1"/>
  <c r="E64" i="1"/>
  <c r="E63" i="1"/>
  <c r="C63" i="1"/>
  <c r="C64" i="1"/>
  <c r="C62" i="1"/>
  <c r="E62" i="1"/>
  <c r="E61" i="1"/>
  <c r="C53" i="1"/>
  <c r="C54" i="1"/>
  <c r="C55" i="1"/>
  <c r="C56" i="1"/>
  <c r="C52" i="1"/>
  <c r="C14" i="1"/>
  <c r="C13" i="1"/>
  <c r="E14" i="1"/>
  <c r="E13" i="1"/>
  <c r="C16" i="1"/>
  <c r="C17" i="1"/>
  <c r="C15" i="1"/>
  <c r="D33" i="1"/>
  <c r="C33" i="1"/>
  <c r="C34" i="1"/>
  <c r="C81" i="1"/>
  <c r="C80" i="1"/>
  <c r="C95" i="1"/>
  <c r="C94" i="1"/>
  <c r="E103" i="1"/>
  <c r="E104" i="1"/>
  <c r="E105" i="1"/>
  <c r="E101" i="1"/>
  <c r="E96" i="1"/>
  <c r="E94" i="1"/>
  <c r="E91" i="1"/>
  <c r="E89" i="1"/>
  <c r="E88" i="1"/>
  <c r="E87" i="1"/>
  <c r="C84" i="1"/>
  <c r="C82" i="1" s="1"/>
  <c r="C85" i="1"/>
  <c r="C86" i="1"/>
  <c r="C83" i="1"/>
  <c r="E84" i="1"/>
  <c r="E85" i="1"/>
  <c r="E86" i="1"/>
  <c r="E83" i="1"/>
  <c r="E81" i="1"/>
  <c r="E80" i="1"/>
  <c r="D80" i="1"/>
  <c r="C78" i="1"/>
  <c r="C79" i="1"/>
  <c r="C77" i="1"/>
  <c r="E78" i="1"/>
  <c r="E79" i="1"/>
  <c r="E77" i="1"/>
  <c r="C70" i="1"/>
  <c r="C71" i="1"/>
  <c r="C69" i="1"/>
  <c r="C68" i="1"/>
  <c r="F63" i="1"/>
  <c r="E42" i="1"/>
  <c r="E41" i="1"/>
  <c r="E40" i="1"/>
  <c r="C39" i="1"/>
  <c r="E39" i="1"/>
  <c r="E36" i="1"/>
  <c r="E17" i="1"/>
  <c r="E16" i="1"/>
  <c r="E15" i="1"/>
  <c r="C50" i="1"/>
  <c r="E50" i="1"/>
  <c r="E49" i="1"/>
  <c r="E45" i="1"/>
  <c r="E46" i="1" s="1"/>
  <c r="E35" i="1"/>
  <c r="E34" i="1"/>
  <c r="E33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E12" i="1"/>
  <c r="C12" i="1"/>
  <c r="E10" i="1"/>
  <c r="E8" i="1"/>
  <c r="E6" i="1"/>
  <c r="E5" i="1"/>
  <c r="C105" i="1"/>
  <c r="C104" i="1"/>
  <c r="C103" i="1"/>
  <c r="C101" i="1"/>
  <c r="C96" i="1"/>
  <c r="C91" i="1"/>
  <c r="C89" i="1"/>
  <c r="C61" i="1"/>
  <c r="C49" i="1"/>
  <c r="C36" i="1"/>
  <c r="C35" i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18" i="1"/>
  <c r="D15" i="1"/>
  <c r="C6" i="1"/>
  <c r="C5" i="1"/>
  <c r="H59" i="1" l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D108" i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D2" i="1"/>
  <c r="C11" i="1"/>
  <c r="C108" i="1" s="1"/>
  <c r="C2" i="1"/>
  <c r="G2" i="1" s="1"/>
  <c r="H2" i="1" s="1"/>
  <c r="H106" i="1" l="1"/>
  <c r="H107" i="1" s="1"/>
  <c r="H108" i="1" s="1"/>
</calcChain>
</file>

<file path=xl/sharedStrings.xml><?xml version="1.0" encoding="utf-8"?>
<sst xmlns="http://schemas.openxmlformats.org/spreadsheetml/2006/main" count="269" uniqueCount="243">
  <si>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</si>
  <si>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</si>
  <si>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</si>
  <si>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</si>
  <si>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</si>
  <si>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</si>
  <si>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</si>
  <si>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Mining and quarrying</t>
  </si>
  <si>
    <t>CPA_C10-C12</t>
  </si>
  <si>
    <t>Food products, beverages and tobacco products</t>
  </si>
  <si>
    <t>CPA_C13-C15</t>
  </si>
  <si>
    <t>Textiles, wearing apparel and leather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</si>
  <si>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</si>
  <si>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</si>
  <si>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</si>
  <si>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</si>
  <si>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</si>
  <si>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</si>
  <si>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</si>
  <si>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 xml:space="preserve">Coke and refined petroleum products 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</si>
  <si>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</si>
  <si>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</si>
  <si>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</si>
  <si>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</si>
  <si>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</si>
  <si>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plastics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</si>
  <si>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</si>
  <si>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</si>
  <si>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</si>
  <si>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</si>
  <si>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</si>
  <si>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</si>
  <si>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</si>
  <si>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</si>
  <si>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</si>
  <si>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</si>
  <si>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</si>
  <si>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</si>
  <si>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</si>
  <si>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</si>
  <si>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</si>
  <si>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</si>
  <si>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</si>
  <si>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Furniture; other manufactured goods</t>
  </si>
  <si>
    <t>CPA_C33</t>
  </si>
  <si>
    <t>Repair and installation services of machinery and equipment</t>
  </si>
  <si>
    <t>CPA_D35</t>
  </si>
  <si>
    <t>Electricity, gas, steam and air-conditioning</t>
  </si>
  <si>
    <t>CPA_E36</t>
  </si>
  <si>
    <t>Natural water; water treatment and supply services</t>
  </si>
  <si>
    <t>CPA_E37-E39</t>
  </si>
  <si>
    <t xml:space="preserve">Sewerage; waste collection, treatment and disposal activities; materials recovery; remediation activities and other waste management services 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</si>
  <si>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</si>
  <si>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</si>
  <si>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</si>
  <si>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</si>
  <si>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</si>
  <si>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</si>
  <si>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</si>
  <si>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</si>
  <si>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</si>
  <si>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</si>
  <si>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</si>
  <si>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</si>
  <si>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</si>
  <si>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</si>
  <si>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</si>
  <si>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</si>
  <si>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</si>
  <si>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</si>
  <si>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</si>
  <si>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</si>
  <si>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</si>
  <si>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</si>
  <si>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</si>
  <si>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</si>
  <si>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</si>
  <si>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</si>
  <si>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</si>
  <si>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</si>
  <si>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</si>
  <si>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</si>
  <si>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</si>
  <si>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</si>
  <si>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</si>
  <si>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</si>
  <si>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CPA_L68B</t>
  </si>
  <si>
    <t>Real estate services (exluding imputed rent)</t>
  </si>
  <si>
    <t>CPA_L68A</t>
  </si>
  <si>
    <t>Imputed rents of owner-occupied dwellings</t>
  </si>
  <si>
    <t>CPA_M69_M70</t>
  </si>
  <si>
    <t>Legal and accounting services; services of head offices; management consulting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</si>
  <si>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</si>
  <si>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</si>
  <si>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</si>
  <si>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</si>
  <si>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</si>
  <si>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</si>
  <si>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</si>
  <si>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services;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</si>
  <si>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</si>
  <si>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</si>
  <si>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</si>
  <si>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</si>
  <si>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</si>
  <si>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</si>
  <si>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</si>
  <si>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</si>
  <si>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</si>
  <si>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</si>
  <si>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</si>
  <si>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</si>
  <si>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</si>
  <si>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</si>
  <si>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</si>
  <si>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Social work services</t>
  </si>
  <si>
    <t>CPA_R90-R92</t>
  </si>
  <si>
    <t>Creative, arts and entertainment services; library, archive, museum and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</si>
  <si>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</si>
  <si>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</si>
  <si>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</si>
  <si>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</si>
  <si>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</si>
  <si>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</si>
  <si>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</si>
  <si>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</si>
  <si>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</si>
  <si>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 xml:space="preserve">Services of households as employers; undifferentiated goods and services produced by households for own use </t>
  </si>
  <si>
    <t>CPA_U</t>
  </si>
  <si>
    <t>Services provided by extraterritorial organisations and bodies</t>
  </si>
  <si>
    <t>CPA_TOTAL</t>
  </si>
  <si>
    <t>Total output by activity</t>
  </si>
  <si>
    <t>Total</t>
  </si>
  <si>
    <t>Agriculture, forestry and fishing</t>
  </si>
  <si>
    <t>Crop and animal production, hunting and related service activities</t>
  </si>
  <si>
    <t>Forestry and logging</t>
  </si>
  <si>
    <t>Fishing and aquaculture</t>
  </si>
  <si>
    <t>B Mining and quarrying</t>
  </si>
  <si>
    <t>Extraction of crude petroleum and natural gas</t>
  </si>
  <si>
    <t>Other mining and quarrying</t>
  </si>
  <si>
    <t>Mining support service activities</t>
  </si>
  <si>
    <t>Manufacturing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</si>
  <si>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</si>
  <si>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</si>
  <si>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</si>
  <si>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</si>
  <si>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</si>
  <si>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</si>
  <si>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woodand cork, except furniture; manufacture ofarticles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</si>
  <si>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</si>
  <si>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</si>
  <si>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</si>
  <si>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</si>
  <si>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</si>
  <si>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</si>
  <si>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</si>
  <si>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</si>
  <si>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products,except machinery and equipment</t>
  </si>
  <si>
    <t>Manufacture of computer, electronic and optical products</t>
  </si>
  <si>
    <t>Manufacture of electrical equipment</t>
  </si>
  <si>
    <t>Manufacture of machinery and equipment n. e. 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</si>
  <si>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</si>
  <si>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</si>
  <si>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</si>
  <si>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</si>
  <si>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</si>
  <si>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Electricity, gas, steam and air conditioning  supply</t>
  </si>
  <si>
    <t>Electricity, gas, steam and air conditioning supply</t>
  </si>
  <si>
    <t>Water supply; sewerage, waste management and  remediation activities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</si>
  <si>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</si>
  <si>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</si>
  <si>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</si>
  <si>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</si>
  <si>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</t>
  </si>
  <si>
    <t>Construction of buildings</t>
  </si>
  <si>
    <t>Civil engineering</t>
  </si>
  <si>
    <t>Specialised construction activities</t>
  </si>
  <si>
    <t>Wholesale and retail trade; repair of motor vehicles and motorcycles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</si>
  <si>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</si>
  <si>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</si>
  <si>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</si>
  <si>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Transportation and storage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</si>
  <si>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</si>
  <si>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</si>
  <si>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</si>
  <si>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</si>
  <si>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</si>
  <si>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</si>
  <si>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Accommodation</t>
  </si>
  <si>
    <t>Food and beverage service activities</t>
  </si>
  <si>
    <t>Information and communication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</si>
  <si>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</si>
  <si>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</si>
  <si>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</si>
  <si>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</si>
  <si>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</si>
  <si>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</si>
  <si>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and insurance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</si>
  <si>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</si>
  <si>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</si>
  <si>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</si>
  <si>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</si>
  <si>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Professional, scientific and technical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</si>
  <si>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</si>
  <si>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</si>
  <si>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</si>
  <si>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</si>
  <si>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</si>
  <si>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</si>
  <si>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</si>
  <si>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Administrative and support service activities</t>
  </si>
  <si>
    <t>Rental and leasing activities</t>
  </si>
  <si>
    <t>Employment activities</t>
  </si>
  <si>
    <t>Travel agency, tour operator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</si>
  <si>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</si>
  <si>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</si>
  <si>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</si>
  <si>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defence;compulsory social security</t>
  </si>
  <si>
    <t>Public administration and defence; compulsory social security</t>
  </si>
  <si>
    <t>Education</t>
  </si>
  <si>
    <t>Human health and social work activities</t>
  </si>
  <si>
    <t>Human health activities</t>
  </si>
  <si>
    <t>Residential care activities</t>
  </si>
  <si>
    <t>Social work activities without accommodation</t>
  </si>
  <si>
    <t>Arts, entertainment and recreation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</si>
  <si>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</si>
  <si>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</si>
  <si>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</si>
  <si>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</si>
  <si>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Other service activities</t>
  </si>
  <si>
    <t>Activities of membership organisations</t>
  </si>
  <si>
    <t>Repair of computers and personal and household goods</t>
  </si>
  <si>
    <t>Other personal service activities</t>
  </si>
  <si>
    <t>aggregate</t>
  </si>
  <si>
    <t>aggreage</t>
  </si>
  <si>
    <t>duplicate</t>
  </si>
  <si>
    <t>employment_label</t>
  </si>
  <si>
    <t>employment</t>
  </si>
  <si>
    <t>employment_check2</t>
  </si>
  <si>
    <t>t_cols2</t>
  </si>
  <si>
    <t>t_cols2_lab</t>
  </si>
  <si>
    <t>t_cols2_check</t>
  </si>
  <si>
    <t>employment_check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</si>
</sst>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Border="0" applyAlignment="0"/>
  </cellStyleXfs>
  <cellXfs count="29">
    <xf numFmtId="0" fontId="0" fillId="0" borderId="0" xfId="0"/>
    <xf numFmtId="0" fontId="1" fillId="0" borderId="3" xfId="1" applyFont="1" applyFill="1" applyBorder="1" applyAlignment="1" applyProtection="1">
      <alignment horizontal="left"/>
    </xf>
    <xf numFmtId="0" fontId="1" fillId="0" borderId="4" xfId="1" applyNumberFormat="1" applyFont="1" applyFill="1" applyBorder="1" applyAlignment="1" applyProtection="1">
      <alignment horizontal="left"/>
    </xf>
    <xf numFmtId="0" fontId="2" fillId="0" borderId="4" xfId="1" applyNumberFormat="1" applyFont="1" applyFill="1" applyBorder="1" applyAlignment="1" applyProtection="1">
      <alignment horizontal="left"/>
    </xf>
    <xf numFmtId="0" fontId="3" fillId="0" borderId="5" xfId="1" applyFont="1" applyFill="1" applyBorder="1" applyAlignment="1" applyProtection="1">
      <alignment horizontal="left"/>
    </xf>
    <xf numFmtId="0" fontId="3" fillId="0" borderId="6" xfId="1" applyNumberFormat="1" applyFont="1" applyFill="1" applyBorder="1" applyAlignment="1" applyProtection="1">
      <alignment horizontal="left"/>
    </xf>
    <xf numFmtId="0" fontId="4" fillId="0" borderId="0" xfId="2" applyFill="1" applyProtection="1"/>
    <xf numFmtId="0" fontId="1" fillId="0" borderId="4" xfId="1" applyNumberFormat="1" applyFont="1" applyFill="1" applyBorder="1" applyAlignment="1" applyProtection="1">
      <alignment horizontal="left" wrapText="1"/>
    </xf>
    <xf numFmtId="0" fontId="5" fillId="0" borderId="0" xfId="2" applyFont="1" applyFill="1" applyAlignment="1" applyProtection="1"/>
    <xf numFmtId="0" fontId="0" fillId="0" borderId="0" xfId="0" applyAlignment="1"/>
    <xf numFmtId="0" fontId="5" fillId="2" borderId="0" xfId="2" applyFont="1" applyFill="1" applyAlignment="1" applyProtection="1"/>
    <xf numFmtId="0" fontId="4" fillId="2" borderId="0" xfId="2" applyFill="1" applyProtection="1"/>
    <xf numFmtId="0" fontId="0" fillId="2" borderId="0" xfId="0" applyFill="1"/>
    <xf numFmtId="0" fontId="1" fillId="2" borderId="1" xfId="1" applyFont="1" applyFill="1" applyBorder="1" applyAlignment="1" applyProtection="1">
      <alignment horizontal="left"/>
    </xf>
    <xf numFmtId="0" fontId="1" fillId="2" borderId="2" xfId="1" applyNumberFormat="1" applyFont="1" applyFill="1" applyBorder="1" applyAlignment="1" applyProtection="1">
      <alignment horizontal="left"/>
    </xf>
    <xf numFmtId="0" fontId="1" fillId="2" borderId="3" xfId="1" applyFont="1" applyFill="1" applyBorder="1" applyAlignment="1" applyProtection="1">
      <alignment horizontal="left"/>
    </xf>
    <xf numFmtId="0" fontId="1" fillId="2" borderId="4" xfId="1" applyNumberFormat="1" applyFont="1" applyFill="1" applyBorder="1" applyAlignment="1" applyProtection="1">
      <alignment horizontal="left"/>
    </xf>
    <xf numFmtId="0" fontId="6" fillId="3" borderId="0" xfId="2" applyFont="1" applyFill="1" applyAlignment="1" applyProtection="1"/>
    <xf numFmtId="0" fontId="7" fillId="3" borderId="0" xfId="2" applyFont="1" applyFill="1" applyProtection="1"/>
    <xf numFmtId="0" fontId="8" fillId="3" borderId="0" xfId="0" applyFont="1" applyFill="1"/>
    <xf numFmtId="0" fontId="5" fillId="3" borderId="0" xfId="2" applyFont="1" applyFill="1" applyAlignment="1" applyProtection="1"/>
    <xf numFmtId="0" fontId="4" fillId="3" borderId="0" xfId="2" applyFill="1" applyProtection="1"/>
    <xf numFmtId="0" fontId="0" fillId="3" borderId="0" xfId="0" applyFill="1"/>
    <xf numFmtId="0" fontId="5" fillId="4" borderId="0" xfId="2" applyFont="1" applyFill="1" applyAlignment="1" applyProtection="1"/>
    <xf numFmtId="0" fontId="4" fillId="4" borderId="0" xfId="2" applyFill="1" applyProtection="1"/>
    <xf numFmtId="0" fontId="0" fillId="4" borderId="0" xfId="0" applyFill="1"/>
    <xf numFmtId="0" fontId="1" fillId="4" borderId="0" xfId="1" applyFont="1" applyFill="1" applyBorder="1" applyAlignment="1" applyProtection="1">
      <alignment horizontal="left"/>
    </xf>
    <xf numFmtId="0" fontId="1" fillId="2" borderId="4" xfId="1" applyNumberFormat="1" applyFont="1" applyFill="1" applyBorder="1" applyAlignment="1" applyProtection="1">
      <alignment horizontal="left" wrapText="1"/>
    </xf>
    <xf numFmtId="0" fontId="5" fillId="2" borderId="0" xfId="2" applyFont="1" applyFill="1" applyAlignment="1" applyProtection="1">
      <alignment wrapText="1"/>
    </xf>
  </cellXfs>
  <cellStyles count="3">
    <cellStyle name="Normal" xfId="0" builtinId="0"/>
    <cellStyle name="Normal 2" xfId="2" xr:uid="{00000000-0005-0000-0000-000030000000}"/>
    <cellStyle name="Normal 2 3" xfId="1" xr:uid="{11C23DF0-E9CA-441D-9751-C837AD484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5F77-0A53-42C5-9030-219F8A6BF5DE}">
  <dimension ref="A1:I108"/>
  <sheetViews>
    <sheetView tabSelected="1" workbookViewId="0">
      <selection sqref="A1:B1"/>
    </sheetView>
  </sheetViews>
  <sheetFormatPr defaultRowHeight="15" x14ac:dyDescent="0.25"/>
  <cols>
    <col min="1" max="1" width="53.85546875" style="9" customWidth="1"/>
    <col min="2" max="2" width="10.28515625" customWidth="1"/>
    <col min="3" max="3" width="15.5703125" customWidth="1"/>
    <col min="4" max="5" width="9.5703125" customWidth="1"/>
    <col min="6" max="6" width="13.5703125" customWidth="1"/>
    <col min="7" max="7" width="68" customWidth="1"/>
  </cols>
  <sheetData>
    <row r="1" spans="1:9" x14ac:dyDescent="0.25">
      <c r="A1" s="9" t="s">
        <v>236</v>
      </c>
      <c r="B1" t="s">
        <v>237</v>
      </c>
      <c r="C1" t="s">
        <v>242</v>
      </c>
      <c r="D1" t="s">
        <v>238</v>
      </c>
      <c r="E1" t="s">
        <v>241</v>
      </c>
      <c r="F1" t="s">
        <v>239</v>
      </c>
      <c r="G1" t="s">
        <v>240</v>
      </c>
    </row>
    <row r="2" spans="1:9" x14ac:dyDescent="0.25">
      <c r="A2" s="8" t="s">
        <v>132</v>
      </c>
      <c r="B2" s="6">
        <v>1132246</v>
      </c>
      <c r="C2">
        <f>SUM(C3:C105)</f>
        <v>1132246</v>
      </c>
      <c r="D2">
        <f>SUM(D3:D105)</f>
        <v>1132246</v>
      </c>
      <c r="E2" t="s">
        <v>233</v>
      </c>
      <c r="G2">
        <f>C2-B2</f>
        <v>0</v>
      </c>
      <c r="H2">
        <f>G2/2</f>
        <v>0</v>
      </c>
    </row>
    <row r="3" spans="1:9" s="22" customFormat="1" x14ac:dyDescent="0.25">
      <c r="A3" s="20" t="s">
        <v>133</v>
      </c>
      <c r="B3" s="21">
        <v>23163</v>
      </c>
      <c r="C3" s="22">
        <f>B3-C4-C5-C6</f>
        <v>0</v>
      </c>
      <c r="D3" s="22">
        <v>0</v>
      </c>
      <c r="E3" s="22" t="s">
        <v>233</v>
      </c>
      <c r="H3" s="22">
        <f>C3</f>
        <v>0</v>
      </c>
      <c r="I3" s="22">
        <f>D3</f>
        <v>0</v>
      </c>
    </row>
    <row r="4" spans="1:9" x14ac:dyDescent="0.25">
      <c r="A4" s="10" t="s">
        <v>134</v>
      </c>
      <c r="B4" s="11">
        <v>13001</v>
      </c>
      <c r="C4" s="12">
        <f>B4</f>
        <v>13001</v>
      </c>
      <c r="D4" s="12">
        <f>C4</f>
        <v>13001</v>
      </c>
      <c r="E4" s="12" t="str">
        <f>F4</f>
        <v>CPA_A01</v>
      </c>
      <c r="F4" s="13" t="s">
        <v>0</v>
      </c>
      <c r="G4" s="14" t="s">
        <v>1</v>
      </c>
      <c r="H4">
        <f>H3+C4</f>
        <v>13001</v>
      </c>
      <c r="I4">
        <f>I3+D4</f>
        <v>13001</v>
      </c>
    </row>
    <row r="5" spans="1:9" x14ac:dyDescent="0.25">
      <c r="A5" s="8" t="s">
        <v>135</v>
      </c>
      <c r="B5" s="6">
        <v>8172</v>
      </c>
      <c r="C5">
        <f>B5</f>
        <v>8172</v>
      </c>
      <c r="D5">
        <f>C5</f>
        <v>8172</v>
      </c>
      <c r="E5" t="str">
        <f>F5</f>
        <v>CPA_A02</v>
      </c>
      <c r="F5" s="1" t="s">
        <v>2</v>
      </c>
      <c r="G5" s="2" t="s">
        <v>3</v>
      </c>
      <c r="H5">
        <f t="shared" ref="H5:H68" si="0">H4+C5</f>
        <v>21173</v>
      </c>
      <c r="I5">
        <f t="shared" ref="I5:I68" si="1">I4+D5</f>
        <v>21173</v>
      </c>
    </row>
    <row r="6" spans="1:9" x14ac:dyDescent="0.25">
      <c r="A6" s="10" t="s">
        <v>136</v>
      </c>
      <c r="B6" s="11">
        <v>1990</v>
      </c>
      <c r="C6" s="12">
        <f>B6</f>
        <v>1990</v>
      </c>
      <c r="D6" s="12">
        <f>C6</f>
        <v>1990</v>
      </c>
      <c r="E6" s="12" t="str">
        <f>F6</f>
        <v>CPA_A03</v>
      </c>
      <c r="F6" s="15" t="s">
        <v>4</v>
      </c>
      <c r="G6" s="16" t="s">
        <v>5</v>
      </c>
      <c r="H6">
        <f t="shared" si="0"/>
        <v>23163</v>
      </c>
      <c r="I6">
        <f t="shared" si="1"/>
        <v>23163</v>
      </c>
    </row>
    <row r="7" spans="1:9" s="22" customFormat="1" x14ac:dyDescent="0.25">
      <c r="A7" s="20" t="s">
        <v>137</v>
      </c>
      <c r="B7" s="21">
        <v>5356</v>
      </c>
      <c r="C7" s="22">
        <f>SUM(B8:B10)-B7</f>
        <v>0</v>
      </c>
      <c r="D7" s="22">
        <v>0</v>
      </c>
      <c r="E7" s="22" t="s">
        <v>233</v>
      </c>
      <c r="H7">
        <f t="shared" si="0"/>
        <v>23163</v>
      </c>
      <c r="I7">
        <f t="shared" si="1"/>
        <v>23163</v>
      </c>
    </row>
    <row r="8" spans="1:9" x14ac:dyDescent="0.25">
      <c r="A8" s="8" t="s">
        <v>138</v>
      </c>
      <c r="B8" s="6">
        <v>1320</v>
      </c>
      <c r="C8">
        <f>B8</f>
        <v>1320</v>
      </c>
      <c r="D8">
        <f>SUM(C8:C10)</f>
        <v>5356</v>
      </c>
      <c r="E8" t="str">
        <f>F8</f>
        <v>CPA_B</v>
      </c>
      <c r="F8" s="1" t="s">
        <v>6</v>
      </c>
      <c r="G8" s="2" t="s">
        <v>7</v>
      </c>
      <c r="H8">
        <f t="shared" si="0"/>
        <v>24483</v>
      </c>
      <c r="I8">
        <f t="shared" si="1"/>
        <v>28519</v>
      </c>
    </row>
    <row r="9" spans="1:9" x14ac:dyDescent="0.25">
      <c r="A9" s="8" t="s">
        <v>139</v>
      </c>
      <c r="B9" s="6">
        <v>1976</v>
      </c>
      <c r="C9">
        <f t="shared" ref="C9:C10" si="2">B9</f>
        <v>1976</v>
      </c>
      <c r="D9">
        <v>0</v>
      </c>
      <c r="E9" t="str">
        <f>E8</f>
        <v>CPA_B</v>
      </c>
      <c r="F9" t="str">
        <f>F8</f>
        <v>CPA_B</v>
      </c>
      <c r="H9">
        <f t="shared" si="0"/>
        <v>26459</v>
      </c>
      <c r="I9">
        <f t="shared" si="1"/>
        <v>28519</v>
      </c>
    </row>
    <row r="10" spans="1:9" x14ac:dyDescent="0.25">
      <c r="A10" s="8" t="s">
        <v>140</v>
      </c>
      <c r="B10" s="6">
        <v>2060</v>
      </c>
      <c r="C10">
        <f t="shared" si="2"/>
        <v>2060</v>
      </c>
      <c r="D10">
        <v>0</v>
      </c>
      <c r="E10" t="str">
        <f t="shared" ref="E10" si="3">E9</f>
        <v>CPA_B</v>
      </c>
      <c r="F10" t="str">
        <f>F9</f>
        <v>CPA_B</v>
      </c>
      <c r="H10">
        <f t="shared" si="0"/>
        <v>28519</v>
      </c>
      <c r="I10">
        <f t="shared" si="1"/>
        <v>28519</v>
      </c>
    </row>
    <row r="11" spans="1:9" x14ac:dyDescent="0.25">
      <c r="A11" s="17" t="s">
        <v>141</v>
      </c>
      <c r="B11" s="18">
        <v>201950</v>
      </c>
      <c r="C11" s="19">
        <f>SUM(C12:C35)-B11</f>
        <v>0</v>
      </c>
      <c r="D11" s="19">
        <v>0</v>
      </c>
      <c r="E11" s="19" t="s">
        <v>233</v>
      </c>
      <c r="F11" s="19"/>
      <c r="G11" s="19"/>
      <c r="H11">
        <f t="shared" si="0"/>
        <v>28519</v>
      </c>
      <c r="I11">
        <f t="shared" si="1"/>
        <v>28519</v>
      </c>
    </row>
    <row r="12" spans="1:9" x14ac:dyDescent="0.25">
      <c r="A12" s="8" t="s">
        <v>142</v>
      </c>
      <c r="B12" s="6">
        <v>35838</v>
      </c>
      <c r="C12">
        <f>B12</f>
        <v>35838</v>
      </c>
      <c r="D12">
        <f>SUM(C12:C14)</f>
        <v>41463</v>
      </c>
      <c r="E12" t="str">
        <f>F12</f>
        <v>CPA_C10-C12</v>
      </c>
      <c r="F12" s="1" t="s">
        <v>8</v>
      </c>
      <c r="G12" s="2" t="s">
        <v>9</v>
      </c>
      <c r="H12">
        <f t="shared" si="0"/>
        <v>64357</v>
      </c>
      <c r="I12">
        <f t="shared" si="1"/>
        <v>69982</v>
      </c>
    </row>
    <row r="13" spans="1:9" x14ac:dyDescent="0.25">
      <c r="A13" s="8" t="s">
        <v>143</v>
      </c>
      <c r="B13" s="6">
        <v>4919</v>
      </c>
      <c r="C13">
        <f>B13</f>
        <v>4919</v>
      </c>
      <c r="D13">
        <v>0</v>
      </c>
      <c r="E13" t="str">
        <f>E12</f>
        <v>CPA_C10-C12</v>
      </c>
      <c r="F13" t="str">
        <f>F12</f>
        <v>CPA_C10-C12</v>
      </c>
      <c r="H13">
        <f t="shared" si="0"/>
        <v>69276</v>
      </c>
      <c r="I13">
        <f t="shared" si="1"/>
        <v>69982</v>
      </c>
    </row>
    <row r="14" spans="1:9" x14ac:dyDescent="0.25">
      <c r="A14" s="8" t="s">
        <v>144</v>
      </c>
      <c r="B14" s="6">
        <v>706</v>
      </c>
      <c r="C14">
        <f>B14</f>
        <v>706</v>
      </c>
      <c r="D14">
        <v>0</v>
      </c>
      <c r="E14" t="str">
        <f>E13</f>
        <v>CPA_C10-C12</v>
      </c>
      <c r="F14" t="str">
        <f>F13</f>
        <v>CPA_C10-C12</v>
      </c>
      <c r="H14">
        <f t="shared" si="0"/>
        <v>69982</v>
      </c>
      <c r="I14">
        <f t="shared" si="1"/>
        <v>69982</v>
      </c>
    </row>
    <row r="15" spans="1:9" x14ac:dyDescent="0.25">
      <c r="A15" s="10" t="s">
        <v>145</v>
      </c>
      <c r="B15" s="11">
        <v>3719</v>
      </c>
      <c r="C15" s="12">
        <f>B15</f>
        <v>3719</v>
      </c>
      <c r="D15" s="12">
        <f>SUM(B15:B17)</f>
        <v>26715</v>
      </c>
      <c r="E15" s="12" t="str">
        <f>F15</f>
        <v>CPA_C13-C15</v>
      </c>
      <c r="F15" s="15" t="s">
        <v>10</v>
      </c>
      <c r="G15" s="16" t="s">
        <v>11</v>
      </c>
      <c r="H15">
        <f t="shared" si="0"/>
        <v>73701</v>
      </c>
      <c r="I15">
        <f t="shared" si="1"/>
        <v>96697</v>
      </c>
    </row>
    <row r="16" spans="1:9" x14ac:dyDescent="0.25">
      <c r="A16" s="10" t="s">
        <v>146</v>
      </c>
      <c r="B16" s="11">
        <v>14244</v>
      </c>
      <c r="C16" s="12">
        <f t="shared" ref="C16:C17" si="4">B16</f>
        <v>14244</v>
      </c>
      <c r="D16" s="12">
        <v>0</v>
      </c>
      <c r="E16" s="12" t="str">
        <f>E15</f>
        <v>CPA_C13-C15</v>
      </c>
      <c r="F16" s="12" t="str">
        <f>F15</f>
        <v>CPA_C13-C15</v>
      </c>
      <c r="G16" s="12"/>
      <c r="H16">
        <f t="shared" si="0"/>
        <v>87945</v>
      </c>
      <c r="I16">
        <f t="shared" si="1"/>
        <v>96697</v>
      </c>
    </row>
    <row r="17" spans="1:9" x14ac:dyDescent="0.25">
      <c r="A17" s="10" t="s">
        <v>147</v>
      </c>
      <c r="B17" s="11">
        <v>8752</v>
      </c>
      <c r="C17" s="12">
        <f t="shared" si="4"/>
        <v>8752</v>
      </c>
      <c r="D17" s="12">
        <v>0</v>
      </c>
      <c r="E17" s="12" t="str">
        <f>E16</f>
        <v>CPA_C13-C15</v>
      </c>
      <c r="F17" s="12" t="str">
        <f>F16</f>
        <v>CPA_C13-C15</v>
      </c>
      <c r="G17" s="12"/>
      <c r="H17">
        <f t="shared" si="0"/>
        <v>96697</v>
      </c>
      <c r="I17">
        <f t="shared" si="1"/>
        <v>96697</v>
      </c>
    </row>
    <row r="18" spans="1:9" x14ac:dyDescent="0.25">
      <c r="A18" s="8" t="s">
        <v>148</v>
      </c>
      <c r="B18" s="6">
        <v>11072</v>
      </c>
      <c r="C18">
        <f>B18</f>
        <v>11072</v>
      </c>
      <c r="D18">
        <f>C18</f>
        <v>11072</v>
      </c>
      <c r="E18" t="str">
        <f>F18</f>
        <v>CPA_C16</v>
      </c>
      <c r="F18" s="1" t="s">
        <v>12</v>
      </c>
      <c r="G18" s="2" t="s">
        <v>13</v>
      </c>
      <c r="H18">
        <f t="shared" si="0"/>
        <v>107769</v>
      </c>
      <c r="I18">
        <f t="shared" si="1"/>
        <v>107769</v>
      </c>
    </row>
    <row r="19" spans="1:9" x14ac:dyDescent="0.25">
      <c r="A19" s="10" t="s">
        <v>149</v>
      </c>
      <c r="B19" s="11">
        <v>3255</v>
      </c>
      <c r="C19" s="12">
        <f t="shared" ref="C19:D32" si="5">B19</f>
        <v>3255</v>
      </c>
      <c r="D19" s="12">
        <f t="shared" si="5"/>
        <v>3255</v>
      </c>
      <c r="E19" s="12" t="str">
        <f t="shared" ref="E19:E32" si="6">F19</f>
        <v>CPA_C17</v>
      </c>
      <c r="F19" s="15" t="s">
        <v>14</v>
      </c>
      <c r="G19" s="16" t="s">
        <v>15</v>
      </c>
      <c r="H19">
        <f t="shared" si="0"/>
        <v>111024</v>
      </c>
      <c r="I19">
        <f t="shared" si="1"/>
        <v>111024</v>
      </c>
    </row>
    <row r="20" spans="1:9" x14ac:dyDescent="0.25">
      <c r="A20" s="8" t="s">
        <v>150</v>
      </c>
      <c r="B20" s="6">
        <v>6162</v>
      </c>
      <c r="C20">
        <f t="shared" si="5"/>
        <v>6162</v>
      </c>
      <c r="D20">
        <f t="shared" si="5"/>
        <v>6162</v>
      </c>
      <c r="E20" t="str">
        <f t="shared" si="6"/>
        <v>CPA_C18</v>
      </c>
      <c r="F20" s="1" t="s">
        <v>16</v>
      </c>
      <c r="G20" s="2" t="s">
        <v>17</v>
      </c>
      <c r="H20">
        <f t="shared" si="0"/>
        <v>117186</v>
      </c>
      <c r="I20">
        <f t="shared" si="1"/>
        <v>117186</v>
      </c>
    </row>
    <row r="21" spans="1:9" x14ac:dyDescent="0.25">
      <c r="A21" s="10" t="s">
        <v>151</v>
      </c>
      <c r="B21" s="11">
        <v>2825</v>
      </c>
      <c r="C21" s="12">
        <f t="shared" si="5"/>
        <v>2825</v>
      </c>
      <c r="D21" s="12">
        <f t="shared" si="5"/>
        <v>2825</v>
      </c>
      <c r="E21" s="12" t="str">
        <f t="shared" si="6"/>
        <v>CPA_C19</v>
      </c>
      <c r="F21" s="15" t="s">
        <v>18</v>
      </c>
      <c r="G21" s="16" t="s">
        <v>19</v>
      </c>
      <c r="H21">
        <f t="shared" si="0"/>
        <v>120011</v>
      </c>
      <c r="I21">
        <f t="shared" si="1"/>
        <v>120011</v>
      </c>
    </row>
    <row r="22" spans="1:9" x14ac:dyDescent="0.25">
      <c r="A22" s="8" t="s">
        <v>152</v>
      </c>
      <c r="B22" s="6">
        <v>6403</v>
      </c>
      <c r="C22">
        <f t="shared" si="5"/>
        <v>6403</v>
      </c>
      <c r="D22">
        <f t="shared" si="5"/>
        <v>6403</v>
      </c>
      <c r="E22" t="str">
        <f t="shared" si="6"/>
        <v>CPA_C20</v>
      </c>
      <c r="F22" s="1" t="s">
        <v>20</v>
      </c>
      <c r="G22" s="2" t="s">
        <v>21</v>
      </c>
      <c r="H22">
        <f t="shared" si="0"/>
        <v>126414</v>
      </c>
      <c r="I22">
        <f t="shared" si="1"/>
        <v>126414</v>
      </c>
    </row>
    <row r="23" spans="1:9" x14ac:dyDescent="0.25">
      <c r="A23" s="10" t="s">
        <v>153</v>
      </c>
      <c r="B23" s="11">
        <v>3939</v>
      </c>
      <c r="C23" s="12">
        <f t="shared" si="5"/>
        <v>3939</v>
      </c>
      <c r="D23" s="12">
        <f t="shared" si="5"/>
        <v>3939</v>
      </c>
      <c r="E23" s="12" t="str">
        <f t="shared" si="6"/>
        <v>CPA_C21</v>
      </c>
      <c r="F23" s="15" t="s">
        <v>22</v>
      </c>
      <c r="G23" s="16" t="s">
        <v>23</v>
      </c>
      <c r="H23">
        <f t="shared" si="0"/>
        <v>130353</v>
      </c>
      <c r="I23">
        <f t="shared" si="1"/>
        <v>130353</v>
      </c>
    </row>
    <row r="24" spans="1:9" x14ac:dyDescent="0.25">
      <c r="A24" s="8" t="s">
        <v>154</v>
      </c>
      <c r="B24" s="6">
        <v>7140</v>
      </c>
      <c r="C24">
        <f t="shared" si="5"/>
        <v>7140</v>
      </c>
      <c r="D24">
        <f t="shared" si="5"/>
        <v>7140</v>
      </c>
      <c r="E24" t="str">
        <f t="shared" si="6"/>
        <v>CPA_C22</v>
      </c>
      <c r="F24" s="1" t="s">
        <v>24</v>
      </c>
      <c r="G24" s="2" t="s">
        <v>25</v>
      </c>
      <c r="H24">
        <f t="shared" si="0"/>
        <v>137493</v>
      </c>
      <c r="I24">
        <f t="shared" si="1"/>
        <v>137493</v>
      </c>
    </row>
    <row r="25" spans="1:9" x14ac:dyDescent="0.25">
      <c r="A25" s="10" t="s">
        <v>155</v>
      </c>
      <c r="B25" s="11">
        <v>9507</v>
      </c>
      <c r="C25" s="12">
        <f t="shared" si="5"/>
        <v>9507</v>
      </c>
      <c r="D25" s="12">
        <f t="shared" si="5"/>
        <v>9507</v>
      </c>
      <c r="E25" s="12" t="str">
        <f t="shared" si="6"/>
        <v>CPA_C23</v>
      </c>
      <c r="F25" s="15" t="s">
        <v>26</v>
      </c>
      <c r="G25" s="16" t="s">
        <v>27</v>
      </c>
      <c r="H25">
        <f t="shared" si="0"/>
        <v>147000</v>
      </c>
      <c r="I25">
        <f t="shared" si="1"/>
        <v>147000</v>
      </c>
    </row>
    <row r="26" spans="1:9" x14ac:dyDescent="0.25">
      <c r="A26" s="8" t="s">
        <v>156</v>
      </c>
      <c r="B26" s="6">
        <v>4149</v>
      </c>
      <c r="C26">
        <f t="shared" si="5"/>
        <v>4149</v>
      </c>
      <c r="D26">
        <f t="shared" si="5"/>
        <v>4149</v>
      </c>
      <c r="E26" t="str">
        <f t="shared" si="6"/>
        <v>CPA_C24</v>
      </c>
      <c r="F26" s="1" t="s">
        <v>28</v>
      </c>
      <c r="G26" s="2" t="s">
        <v>29</v>
      </c>
      <c r="H26">
        <f t="shared" si="0"/>
        <v>151149</v>
      </c>
      <c r="I26">
        <f t="shared" si="1"/>
        <v>151149</v>
      </c>
    </row>
    <row r="27" spans="1:9" x14ac:dyDescent="0.25">
      <c r="A27" s="10" t="s">
        <v>157</v>
      </c>
      <c r="B27" s="11">
        <v>23961</v>
      </c>
      <c r="C27" s="12">
        <f t="shared" si="5"/>
        <v>23961</v>
      </c>
      <c r="D27" s="12">
        <f t="shared" si="5"/>
        <v>23961</v>
      </c>
      <c r="E27" s="12" t="str">
        <f t="shared" si="6"/>
        <v>CPA_C25</v>
      </c>
      <c r="F27" s="15" t="s">
        <v>30</v>
      </c>
      <c r="G27" s="16" t="s">
        <v>31</v>
      </c>
      <c r="H27">
        <f t="shared" si="0"/>
        <v>175110</v>
      </c>
      <c r="I27">
        <f t="shared" si="1"/>
        <v>175110</v>
      </c>
    </row>
    <row r="28" spans="1:9" x14ac:dyDescent="0.25">
      <c r="A28" s="8" t="s">
        <v>158</v>
      </c>
      <c r="B28" s="6">
        <v>4464</v>
      </c>
      <c r="C28">
        <f t="shared" si="5"/>
        <v>4464</v>
      </c>
      <c r="D28">
        <f t="shared" si="5"/>
        <v>4464</v>
      </c>
      <c r="E28" t="str">
        <f t="shared" si="6"/>
        <v>CPA_C26</v>
      </c>
      <c r="F28" s="1" t="s">
        <v>32</v>
      </c>
      <c r="G28" s="2" t="s">
        <v>33</v>
      </c>
      <c r="H28">
        <f t="shared" si="0"/>
        <v>179574</v>
      </c>
      <c r="I28">
        <f t="shared" si="1"/>
        <v>179574</v>
      </c>
    </row>
    <row r="29" spans="1:9" x14ac:dyDescent="0.25">
      <c r="A29" s="10" t="s">
        <v>159</v>
      </c>
      <c r="B29" s="11">
        <v>8234</v>
      </c>
      <c r="C29" s="12">
        <f t="shared" si="5"/>
        <v>8234</v>
      </c>
      <c r="D29" s="12">
        <f t="shared" si="5"/>
        <v>8234</v>
      </c>
      <c r="E29" s="12" t="str">
        <f t="shared" si="6"/>
        <v>CPA_C27</v>
      </c>
      <c r="F29" s="15" t="s">
        <v>34</v>
      </c>
      <c r="G29" s="16" t="s">
        <v>35</v>
      </c>
      <c r="H29">
        <f t="shared" si="0"/>
        <v>187808</v>
      </c>
      <c r="I29">
        <f t="shared" si="1"/>
        <v>187808</v>
      </c>
    </row>
    <row r="30" spans="1:9" x14ac:dyDescent="0.25">
      <c r="A30" s="8" t="s">
        <v>160</v>
      </c>
      <c r="B30" s="6">
        <v>10619</v>
      </c>
      <c r="C30">
        <f t="shared" si="5"/>
        <v>10619</v>
      </c>
      <c r="D30">
        <f t="shared" si="5"/>
        <v>10619</v>
      </c>
      <c r="E30" t="str">
        <f t="shared" si="6"/>
        <v>CPA_C28</v>
      </c>
      <c r="F30" s="1" t="s">
        <v>36</v>
      </c>
      <c r="G30" s="2" t="s">
        <v>37</v>
      </c>
      <c r="H30">
        <f t="shared" si="0"/>
        <v>198427</v>
      </c>
      <c r="I30">
        <f t="shared" si="1"/>
        <v>198427</v>
      </c>
    </row>
    <row r="31" spans="1:9" x14ac:dyDescent="0.25">
      <c r="A31" s="10" t="s">
        <v>161</v>
      </c>
      <c r="B31" s="11">
        <v>2077</v>
      </c>
      <c r="C31" s="12">
        <f t="shared" si="5"/>
        <v>2077</v>
      </c>
      <c r="D31" s="12">
        <f t="shared" si="5"/>
        <v>2077</v>
      </c>
      <c r="E31" s="12" t="str">
        <f t="shared" si="6"/>
        <v>CPA_C29</v>
      </c>
      <c r="F31" s="15" t="s">
        <v>38</v>
      </c>
      <c r="G31" s="16" t="s">
        <v>39</v>
      </c>
      <c r="H31">
        <f t="shared" si="0"/>
        <v>200504</v>
      </c>
      <c r="I31">
        <f t="shared" si="1"/>
        <v>200504</v>
      </c>
    </row>
    <row r="32" spans="1:9" x14ac:dyDescent="0.25">
      <c r="A32" s="8" t="s">
        <v>162</v>
      </c>
      <c r="B32" s="6">
        <v>10282</v>
      </c>
      <c r="C32">
        <f t="shared" si="5"/>
        <v>10282</v>
      </c>
      <c r="D32">
        <f t="shared" si="5"/>
        <v>10282</v>
      </c>
      <c r="E32" t="str">
        <f t="shared" si="6"/>
        <v>CPA_C30</v>
      </c>
      <c r="F32" s="1" t="s">
        <v>40</v>
      </c>
      <c r="G32" s="2" t="s">
        <v>41</v>
      </c>
      <c r="H32">
        <f t="shared" si="0"/>
        <v>210786</v>
      </c>
      <c r="I32">
        <f t="shared" si="1"/>
        <v>210786</v>
      </c>
    </row>
    <row r="33" spans="1:9" x14ac:dyDescent="0.25">
      <c r="A33" s="10" t="s">
        <v>163</v>
      </c>
      <c r="B33" s="11">
        <v>8447</v>
      </c>
      <c r="C33" s="12">
        <f>B33</f>
        <v>8447</v>
      </c>
      <c r="D33" s="12">
        <f>SUM(C33:C34)</f>
        <v>10457</v>
      </c>
      <c r="E33" s="12" t="str">
        <f>F33</f>
        <v>CPA_C31_C32</v>
      </c>
      <c r="F33" s="15" t="s">
        <v>42</v>
      </c>
      <c r="G33" s="16" t="s">
        <v>43</v>
      </c>
      <c r="H33">
        <f t="shared" si="0"/>
        <v>219233</v>
      </c>
      <c r="I33">
        <f t="shared" si="1"/>
        <v>221243</v>
      </c>
    </row>
    <row r="34" spans="1:9" x14ac:dyDescent="0.25">
      <c r="A34" s="10" t="s">
        <v>164</v>
      </c>
      <c r="B34" s="11">
        <v>2010</v>
      </c>
      <c r="C34" s="12">
        <f>B34</f>
        <v>2010</v>
      </c>
      <c r="D34" s="12">
        <v>0</v>
      </c>
      <c r="E34" s="12" t="str">
        <f>F33</f>
        <v>CPA_C31_C32</v>
      </c>
      <c r="F34" s="12" t="str">
        <f>F33</f>
        <v>CPA_C31_C32</v>
      </c>
      <c r="G34" s="12"/>
      <c r="H34">
        <f t="shared" si="0"/>
        <v>221243</v>
      </c>
      <c r="I34">
        <f t="shared" si="1"/>
        <v>221243</v>
      </c>
    </row>
    <row r="35" spans="1:9" x14ac:dyDescent="0.25">
      <c r="A35" s="8" t="s">
        <v>165</v>
      </c>
      <c r="B35" s="6">
        <v>9226</v>
      </c>
      <c r="C35">
        <f>B35</f>
        <v>9226</v>
      </c>
      <c r="D35">
        <f>C35</f>
        <v>9226</v>
      </c>
      <c r="E35" t="str">
        <f>F35</f>
        <v>CPA_C33</v>
      </c>
      <c r="F35" s="1" t="s">
        <v>44</v>
      </c>
      <c r="G35" s="2" t="s">
        <v>45</v>
      </c>
      <c r="H35">
        <f t="shared" si="0"/>
        <v>230469</v>
      </c>
      <c r="I35">
        <f t="shared" si="1"/>
        <v>230469</v>
      </c>
    </row>
    <row r="36" spans="1:9" x14ac:dyDescent="0.25">
      <c r="A36" s="10" t="s">
        <v>166</v>
      </c>
      <c r="B36" s="11">
        <v>15174</v>
      </c>
      <c r="C36" s="12">
        <f>B36</f>
        <v>15174</v>
      </c>
      <c r="D36" s="12">
        <f t="shared" ref="D36:D37" si="7">SUM(C36:C37)</f>
        <v>15174</v>
      </c>
      <c r="E36" s="12" t="str">
        <f>F36</f>
        <v>CPA_D35</v>
      </c>
      <c r="F36" s="15" t="s">
        <v>46</v>
      </c>
      <c r="G36" s="16" t="s">
        <v>47</v>
      </c>
      <c r="H36">
        <f t="shared" si="0"/>
        <v>245643</v>
      </c>
      <c r="I36">
        <f t="shared" si="1"/>
        <v>245643</v>
      </c>
    </row>
    <row r="37" spans="1:9" x14ac:dyDescent="0.25">
      <c r="A37" s="8" t="s">
        <v>167</v>
      </c>
      <c r="B37" s="6">
        <v>15174</v>
      </c>
      <c r="C37">
        <v>0</v>
      </c>
      <c r="D37">
        <f t="shared" si="7"/>
        <v>0</v>
      </c>
      <c r="E37" t="s">
        <v>235</v>
      </c>
      <c r="F37" t="str">
        <f>F36</f>
        <v>CPA_D35</v>
      </c>
      <c r="H37">
        <f t="shared" si="0"/>
        <v>245643</v>
      </c>
      <c r="I37">
        <f t="shared" si="1"/>
        <v>245643</v>
      </c>
    </row>
    <row r="38" spans="1:9" x14ac:dyDescent="0.25">
      <c r="A38" s="23" t="s">
        <v>168</v>
      </c>
      <c r="B38" s="24">
        <v>21673</v>
      </c>
      <c r="C38" s="25">
        <f>SUM(C39:C42)-B38</f>
        <v>0</v>
      </c>
      <c r="D38" s="25">
        <f>C38</f>
        <v>0</v>
      </c>
      <c r="E38" s="25" t="s">
        <v>233</v>
      </c>
      <c r="F38" s="25"/>
      <c r="G38" s="25"/>
      <c r="H38">
        <f t="shared" si="0"/>
        <v>245643</v>
      </c>
      <c r="I38">
        <f t="shared" si="1"/>
        <v>245643</v>
      </c>
    </row>
    <row r="39" spans="1:9" x14ac:dyDescent="0.25">
      <c r="A39" s="8" t="s">
        <v>169</v>
      </c>
      <c r="B39" s="6">
        <v>8989</v>
      </c>
      <c r="C39">
        <f>B39</f>
        <v>8989</v>
      </c>
      <c r="D39">
        <f>C39</f>
        <v>8989</v>
      </c>
      <c r="E39" t="str">
        <f>F39</f>
        <v>CPA_E36</v>
      </c>
      <c r="F39" s="1" t="s">
        <v>48</v>
      </c>
      <c r="G39" s="2" t="s">
        <v>49</v>
      </c>
      <c r="H39">
        <f t="shared" si="0"/>
        <v>254632</v>
      </c>
      <c r="I39">
        <f t="shared" si="1"/>
        <v>254632</v>
      </c>
    </row>
    <row r="40" spans="1:9" x14ac:dyDescent="0.25">
      <c r="A40" s="10" t="s">
        <v>170</v>
      </c>
      <c r="B40" s="11">
        <v>368</v>
      </c>
      <c r="C40" s="12">
        <f>B40</f>
        <v>368</v>
      </c>
      <c r="D40" s="12">
        <f>SUM(C40:C42)</f>
        <v>12684</v>
      </c>
      <c r="E40" s="12" t="str">
        <f>F40</f>
        <v>CPA_E37-E39</v>
      </c>
      <c r="F40" s="15" t="s">
        <v>50</v>
      </c>
      <c r="G40" s="16" t="s">
        <v>51</v>
      </c>
      <c r="H40">
        <f t="shared" si="0"/>
        <v>255000</v>
      </c>
      <c r="I40">
        <f t="shared" si="1"/>
        <v>267316</v>
      </c>
    </row>
    <row r="41" spans="1:9" x14ac:dyDescent="0.25">
      <c r="A41" s="10" t="s">
        <v>171</v>
      </c>
      <c r="B41" s="11">
        <v>10684</v>
      </c>
      <c r="C41" s="12">
        <f t="shared" ref="C41:C42" si="8">B41</f>
        <v>10684</v>
      </c>
      <c r="D41" s="12">
        <v>0</v>
      </c>
      <c r="E41" s="12" t="str">
        <f>E40</f>
        <v>CPA_E37-E39</v>
      </c>
      <c r="F41" s="12" t="str">
        <f>E41</f>
        <v>CPA_E37-E39</v>
      </c>
      <c r="G41" s="12"/>
      <c r="H41">
        <f t="shared" si="0"/>
        <v>265684</v>
      </c>
      <c r="I41">
        <f t="shared" si="1"/>
        <v>267316</v>
      </c>
    </row>
    <row r="42" spans="1:9" x14ac:dyDescent="0.25">
      <c r="A42" s="10" t="s">
        <v>172</v>
      </c>
      <c r="B42" s="11">
        <v>1632</v>
      </c>
      <c r="C42" s="12">
        <f t="shared" si="8"/>
        <v>1632</v>
      </c>
      <c r="D42" s="12">
        <v>0</v>
      </c>
      <c r="E42" s="12" t="str">
        <f>E41</f>
        <v>CPA_E37-E39</v>
      </c>
      <c r="F42" s="12" t="str">
        <f>E42</f>
        <v>CPA_E37-E39</v>
      </c>
      <c r="G42" s="12"/>
      <c r="H42">
        <f t="shared" si="0"/>
        <v>267316</v>
      </c>
      <c r="I42">
        <f t="shared" si="1"/>
        <v>267316</v>
      </c>
    </row>
    <row r="43" spans="1:9" x14ac:dyDescent="0.25">
      <c r="A43" s="23" t="s">
        <v>173</v>
      </c>
      <c r="B43" s="24">
        <v>73832</v>
      </c>
      <c r="C43" s="25">
        <f>SUM(B44:B46)-B43</f>
        <v>0</v>
      </c>
      <c r="D43" s="25">
        <v>0</v>
      </c>
      <c r="E43" s="25" t="s">
        <v>233</v>
      </c>
      <c r="F43" s="25"/>
      <c r="G43" s="25"/>
      <c r="H43">
        <f t="shared" si="0"/>
        <v>267316</v>
      </c>
      <c r="I43">
        <f t="shared" si="1"/>
        <v>267316</v>
      </c>
    </row>
    <row r="44" spans="1:9" x14ac:dyDescent="0.25">
      <c r="A44" s="8" t="s">
        <v>174</v>
      </c>
      <c r="B44" s="6">
        <v>27755</v>
      </c>
      <c r="C44">
        <f>B44</f>
        <v>27755</v>
      </c>
      <c r="D44">
        <f>SUM(C44:C46)</f>
        <v>73832</v>
      </c>
      <c r="E44" t="str">
        <f>F44</f>
        <v>CPA_F</v>
      </c>
      <c r="F44" s="1" t="s">
        <v>52</v>
      </c>
      <c r="G44" s="2" t="s">
        <v>53</v>
      </c>
      <c r="H44">
        <f t="shared" si="0"/>
        <v>295071</v>
      </c>
      <c r="I44">
        <f t="shared" si="1"/>
        <v>341148</v>
      </c>
    </row>
    <row r="45" spans="1:9" x14ac:dyDescent="0.25">
      <c r="A45" s="8" t="s">
        <v>175</v>
      </c>
      <c r="B45" s="6">
        <v>24214</v>
      </c>
      <c r="C45">
        <f t="shared" ref="C45:C46" si="9">B45</f>
        <v>24214</v>
      </c>
      <c r="D45" s="12">
        <v>0</v>
      </c>
      <c r="E45" t="str">
        <f t="shared" ref="E45:E46" si="10">E44</f>
        <v>CPA_F</v>
      </c>
      <c r="F45" t="str">
        <f>F44</f>
        <v>CPA_F</v>
      </c>
      <c r="H45">
        <f t="shared" si="0"/>
        <v>319285</v>
      </c>
      <c r="I45">
        <f t="shared" si="1"/>
        <v>341148</v>
      </c>
    </row>
    <row r="46" spans="1:9" x14ac:dyDescent="0.25">
      <c r="A46" s="8" t="s">
        <v>176</v>
      </c>
      <c r="B46" s="6">
        <v>21863</v>
      </c>
      <c r="C46">
        <f t="shared" si="9"/>
        <v>21863</v>
      </c>
      <c r="D46" s="12">
        <v>0</v>
      </c>
      <c r="E46" t="str">
        <f t="shared" si="10"/>
        <v>CPA_F</v>
      </c>
      <c r="F46" t="str">
        <f>F44</f>
        <v>CPA_F</v>
      </c>
      <c r="H46">
        <f t="shared" si="0"/>
        <v>341148</v>
      </c>
      <c r="I46">
        <f t="shared" si="1"/>
        <v>341148</v>
      </c>
    </row>
    <row r="47" spans="1:9" x14ac:dyDescent="0.25">
      <c r="A47" s="23" t="s">
        <v>177</v>
      </c>
      <c r="B47" s="24">
        <v>178084</v>
      </c>
      <c r="C47" s="25">
        <f>SUM(C48:C50)-B47</f>
        <v>0</v>
      </c>
      <c r="D47" s="25">
        <v>0</v>
      </c>
      <c r="E47" s="25" t="s">
        <v>234</v>
      </c>
      <c r="F47" s="25"/>
      <c r="G47" s="25"/>
      <c r="H47">
        <f t="shared" si="0"/>
        <v>341148</v>
      </c>
      <c r="I47">
        <f t="shared" si="1"/>
        <v>341148</v>
      </c>
    </row>
    <row r="48" spans="1:9" x14ac:dyDescent="0.25">
      <c r="A48" s="8" t="s">
        <v>178</v>
      </c>
      <c r="B48" s="6">
        <v>13056</v>
      </c>
      <c r="C48">
        <f>B48</f>
        <v>13056</v>
      </c>
      <c r="D48">
        <f>C48</f>
        <v>13056</v>
      </c>
      <c r="E48" t="str">
        <f>F48</f>
        <v>CPA_G45</v>
      </c>
      <c r="F48" s="1" t="s">
        <v>54</v>
      </c>
      <c r="G48" s="2" t="s">
        <v>55</v>
      </c>
      <c r="H48">
        <f t="shared" si="0"/>
        <v>354204</v>
      </c>
      <c r="I48">
        <f t="shared" si="1"/>
        <v>354204</v>
      </c>
    </row>
    <row r="49" spans="1:9" x14ac:dyDescent="0.25">
      <c r="A49" s="10" t="s">
        <v>179</v>
      </c>
      <c r="B49" s="11">
        <v>70937</v>
      </c>
      <c r="C49" s="12">
        <f>B49</f>
        <v>70937</v>
      </c>
      <c r="D49" s="12">
        <f t="shared" ref="D49:D50" si="11">C49</f>
        <v>70937</v>
      </c>
      <c r="E49" s="12" t="str">
        <f>F49</f>
        <v>CPA_G46</v>
      </c>
      <c r="F49" s="15" t="s">
        <v>56</v>
      </c>
      <c r="G49" s="16" t="s">
        <v>57</v>
      </c>
      <c r="H49">
        <f t="shared" si="0"/>
        <v>425141</v>
      </c>
      <c r="I49">
        <f t="shared" si="1"/>
        <v>425141</v>
      </c>
    </row>
    <row r="50" spans="1:9" x14ac:dyDescent="0.25">
      <c r="A50" s="8" t="s">
        <v>180</v>
      </c>
      <c r="B50" s="6">
        <v>94091</v>
      </c>
      <c r="C50">
        <f>B50</f>
        <v>94091</v>
      </c>
      <c r="D50">
        <f t="shared" si="11"/>
        <v>94091</v>
      </c>
      <c r="E50" t="str">
        <f>F50</f>
        <v>CPA_G47</v>
      </c>
      <c r="F50" s="1" t="s">
        <v>58</v>
      </c>
      <c r="G50" s="2" t="s">
        <v>59</v>
      </c>
      <c r="H50">
        <f t="shared" si="0"/>
        <v>519232</v>
      </c>
      <c r="I50">
        <f t="shared" si="1"/>
        <v>519232</v>
      </c>
    </row>
    <row r="51" spans="1:9" x14ac:dyDescent="0.25">
      <c r="A51" s="23" t="s">
        <v>181</v>
      </c>
      <c r="B51" s="24">
        <v>60581</v>
      </c>
      <c r="C51" s="25">
        <f>SUM(B52:B56)-B51</f>
        <v>0</v>
      </c>
      <c r="D51" s="25">
        <v>0</v>
      </c>
      <c r="E51" s="25" t="s">
        <v>233</v>
      </c>
      <c r="F51" s="25"/>
      <c r="G51" s="25"/>
      <c r="H51">
        <f t="shared" si="0"/>
        <v>519232</v>
      </c>
      <c r="I51">
        <f t="shared" si="1"/>
        <v>519232</v>
      </c>
    </row>
    <row r="52" spans="1:9" x14ac:dyDescent="0.25">
      <c r="A52" s="8" t="s">
        <v>182</v>
      </c>
      <c r="B52" s="6">
        <v>26656</v>
      </c>
      <c r="C52">
        <f>B52</f>
        <v>26656</v>
      </c>
      <c r="D52">
        <f>C52</f>
        <v>26656</v>
      </c>
      <c r="E52" t="str">
        <f>F52</f>
        <v>CPA_H49</v>
      </c>
      <c r="F52" s="1" t="s">
        <v>60</v>
      </c>
      <c r="G52" s="2" t="s">
        <v>61</v>
      </c>
      <c r="H52">
        <f t="shared" si="0"/>
        <v>545888</v>
      </c>
      <c r="I52">
        <f t="shared" si="1"/>
        <v>545888</v>
      </c>
    </row>
    <row r="53" spans="1:9" x14ac:dyDescent="0.25">
      <c r="A53" s="8" t="s">
        <v>183</v>
      </c>
      <c r="B53" s="6">
        <v>2785</v>
      </c>
      <c r="C53">
        <f t="shared" ref="C53:D56" si="12">B53</f>
        <v>2785</v>
      </c>
      <c r="D53">
        <f t="shared" si="12"/>
        <v>2785</v>
      </c>
      <c r="E53" t="str">
        <f t="shared" ref="E53:E56" si="13">F53</f>
        <v>CPA_H50</v>
      </c>
      <c r="F53" s="1" t="s">
        <v>62</v>
      </c>
      <c r="G53" s="2" t="s">
        <v>63</v>
      </c>
      <c r="H53">
        <f t="shared" si="0"/>
        <v>548673</v>
      </c>
      <c r="I53">
        <f t="shared" si="1"/>
        <v>548673</v>
      </c>
    </row>
    <row r="54" spans="1:9" x14ac:dyDescent="0.25">
      <c r="A54" s="8" t="s">
        <v>184</v>
      </c>
      <c r="B54" s="6">
        <v>1069</v>
      </c>
      <c r="C54">
        <f t="shared" si="12"/>
        <v>1069</v>
      </c>
      <c r="D54">
        <f t="shared" si="12"/>
        <v>1069</v>
      </c>
      <c r="E54" t="str">
        <f t="shared" si="13"/>
        <v>CPA_H51</v>
      </c>
      <c r="F54" s="1" t="s">
        <v>64</v>
      </c>
      <c r="G54" s="2" t="s">
        <v>65</v>
      </c>
      <c r="H54">
        <f t="shared" si="0"/>
        <v>549742</v>
      </c>
      <c r="I54">
        <f t="shared" si="1"/>
        <v>549742</v>
      </c>
    </row>
    <row r="55" spans="1:9" x14ac:dyDescent="0.25">
      <c r="A55" s="8" t="s">
        <v>185</v>
      </c>
      <c r="B55" s="6">
        <v>18405</v>
      </c>
      <c r="C55">
        <f t="shared" si="12"/>
        <v>18405</v>
      </c>
      <c r="D55">
        <f t="shared" si="12"/>
        <v>18405</v>
      </c>
      <c r="E55" t="str">
        <f t="shared" si="13"/>
        <v>CPA_H52</v>
      </c>
      <c r="F55" s="1" t="s">
        <v>66</v>
      </c>
      <c r="G55" s="2" t="s">
        <v>67</v>
      </c>
      <c r="H55">
        <f t="shared" si="0"/>
        <v>568147</v>
      </c>
      <c r="I55">
        <f t="shared" si="1"/>
        <v>568147</v>
      </c>
    </row>
    <row r="56" spans="1:9" x14ac:dyDescent="0.25">
      <c r="A56" s="8" t="s">
        <v>186</v>
      </c>
      <c r="B56" s="6">
        <v>11666</v>
      </c>
      <c r="C56">
        <f t="shared" si="12"/>
        <v>11666</v>
      </c>
      <c r="D56">
        <f t="shared" si="12"/>
        <v>11666</v>
      </c>
      <c r="E56" t="str">
        <f t="shared" si="13"/>
        <v>CPA_H53</v>
      </c>
      <c r="F56" s="1" t="s">
        <v>68</v>
      </c>
      <c r="G56" s="2" t="s">
        <v>69</v>
      </c>
      <c r="H56">
        <f t="shared" si="0"/>
        <v>579813</v>
      </c>
      <c r="I56">
        <f t="shared" si="1"/>
        <v>579813</v>
      </c>
    </row>
    <row r="57" spans="1:9" x14ac:dyDescent="0.25">
      <c r="A57" s="23" t="s">
        <v>187</v>
      </c>
      <c r="B57" s="24">
        <v>50707</v>
      </c>
      <c r="C57" s="25">
        <f>SUM(B58:B59)-B57</f>
        <v>0</v>
      </c>
      <c r="D57" s="25">
        <f t="shared" ref="D57:D61" si="14">C57</f>
        <v>0</v>
      </c>
      <c r="E57" s="25" t="s">
        <v>233</v>
      </c>
      <c r="F57" s="25"/>
      <c r="G57" s="25"/>
      <c r="H57">
        <f t="shared" si="0"/>
        <v>579813</v>
      </c>
      <c r="I57">
        <f t="shared" si="1"/>
        <v>579813</v>
      </c>
    </row>
    <row r="58" spans="1:9" s="12" customFormat="1" x14ac:dyDescent="0.25">
      <c r="A58" s="10" t="s">
        <v>188</v>
      </c>
      <c r="B58" s="11">
        <v>30868</v>
      </c>
      <c r="C58" s="12">
        <f>B58</f>
        <v>30868</v>
      </c>
      <c r="D58" s="12">
        <f>SUM(C58:C59)</f>
        <v>50707</v>
      </c>
      <c r="E58" s="12" t="str">
        <f>F58</f>
        <v>CPA_I</v>
      </c>
      <c r="F58" s="15" t="s">
        <v>70</v>
      </c>
      <c r="G58" s="16" t="s">
        <v>71</v>
      </c>
      <c r="H58">
        <f t="shared" si="0"/>
        <v>610681</v>
      </c>
      <c r="I58">
        <f t="shared" si="1"/>
        <v>630520</v>
      </c>
    </row>
    <row r="59" spans="1:9" s="12" customFormat="1" x14ac:dyDescent="0.25">
      <c r="A59" s="10" t="s">
        <v>189</v>
      </c>
      <c r="B59" s="11">
        <v>19839</v>
      </c>
      <c r="C59" s="12">
        <f t="shared" ref="C59" si="15">B59</f>
        <v>19839</v>
      </c>
      <c r="D59" s="12">
        <f>0</f>
        <v>0</v>
      </c>
      <c r="E59" s="12" t="str">
        <f>E58</f>
        <v>CPA_I</v>
      </c>
      <c r="F59" s="12" t="str">
        <f>F58</f>
        <v>CPA_I</v>
      </c>
      <c r="H59">
        <f t="shared" si="0"/>
        <v>630520</v>
      </c>
      <c r="I59">
        <f t="shared" si="1"/>
        <v>630520</v>
      </c>
    </row>
    <row r="60" spans="1:9" s="22" customFormat="1" x14ac:dyDescent="0.25">
      <c r="A60" s="20" t="s">
        <v>190</v>
      </c>
      <c r="B60" s="21">
        <v>32317</v>
      </c>
      <c r="C60" s="22">
        <f>B60-SUM(C61:C66)</f>
        <v>0</v>
      </c>
      <c r="D60" s="22">
        <f>C60</f>
        <v>0</v>
      </c>
      <c r="E60" s="22" t="s">
        <v>233</v>
      </c>
      <c r="H60">
        <f t="shared" si="0"/>
        <v>630520</v>
      </c>
      <c r="I60">
        <f t="shared" si="1"/>
        <v>630520</v>
      </c>
    </row>
    <row r="61" spans="1:9" x14ac:dyDescent="0.25">
      <c r="A61" s="10" t="s">
        <v>191</v>
      </c>
      <c r="B61" s="11">
        <v>5603</v>
      </c>
      <c r="C61" s="12">
        <f>B61</f>
        <v>5603</v>
      </c>
      <c r="D61" s="12">
        <f t="shared" si="14"/>
        <v>5603</v>
      </c>
      <c r="E61" s="12" t="str">
        <f>F61</f>
        <v>CPA_J58</v>
      </c>
      <c r="F61" s="15" t="s">
        <v>72</v>
      </c>
      <c r="G61" s="16" t="s">
        <v>73</v>
      </c>
      <c r="H61">
        <f t="shared" si="0"/>
        <v>636123</v>
      </c>
      <c r="I61">
        <f t="shared" si="1"/>
        <v>636123</v>
      </c>
    </row>
    <row r="62" spans="1:9" x14ac:dyDescent="0.25">
      <c r="A62" s="8" t="s">
        <v>192</v>
      </c>
      <c r="B62" s="6">
        <v>1013</v>
      </c>
      <c r="C62">
        <f>B62</f>
        <v>1013</v>
      </c>
      <c r="D62">
        <f>SUM(C62:C63)</f>
        <v>6589</v>
      </c>
      <c r="E62" t="str">
        <f>F62</f>
        <v>CPA_J59_J60</v>
      </c>
      <c r="F62" s="1" t="s">
        <v>74</v>
      </c>
      <c r="G62" s="2" t="s">
        <v>75</v>
      </c>
      <c r="H62">
        <f t="shared" si="0"/>
        <v>637136</v>
      </c>
      <c r="I62">
        <f t="shared" si="1"/>
        <v>642712</v>
      </c>
    </row>
    <row r="63" spans="1:9" x14ac:dyDescent="0.25">
      <c r="A63" s="8" t="s">
        <v>193</v>
      </c>
      <c r="B63" s="6">
        <v>5576</v>
      </c>
      <c r="C63">
        <f t="shared" ref="C63:C64" si="16">B63</f>
        <v>5576</v>
      </c>
      <c r="D63">
        <v>0</v>
      </c>
      <c r="E63" t="str">
        <f>E62</f>
        <v>CPA_J59_J60</v>
      </c>
      <c r="F63" t="str">
        <f>F62</f>
        <v>CPA_J59_J60</v>
      </c>
      <c r="H63">
        <f t="shared" si="0"/>
        <v>642712</v>
      </c>
      <c r="I63">
        <f t="shared" si="1"/>
        <v>642712</v>
      </c>
    </row>
    <row r="64" spans="1:9" x14ac:dyDescent="0.25">
      <c r="A64" s="10" t="s">
        <v>194</v>
      </c>
      <c r="B64" s="11">
        <v>8441</v>
      </c>
      <c r="C64" s="12">
        <f t="shared" si="16"/>
        <v>8441</v>
      </c>
      <c r="D64" s="12">
        <f>C64</f>
        <v>8441</v>
      </c>
      <c r="E64" s="12" t="str">
        <f>F64</f>
        <v>CPA_J61</v>
      </c>
      <c r="F64" s="15" t="s">
        <v>76</v>
      </c>
      <c r="G64" s="16" t="s">
        <v>77</v>
      </c>
      <c r="H64">
        <f t="shared" si="0"/>
        <v>651153</v>
      </c>
      <c r="I64">
        <f t="shared" si="1"/>
        <v>651153</v>
      </c>
    </row>
    <row r="65" spans="1:9" x14ac:dyDescent="0.25">
      <c r="A65" s="8" t="s">
        <v>195</v>
      </c>
      <c r="B65" s="6">
        <v>9645</v>
      </c>
      <c r="C65">
        <f>B65</f>
        <v>9645</v>
      </c>
      <c r="D65">
        <f>SUM(C65:C66)</f>
        <v>11684</v>
      </c>
      <c r="E65" t="str">
        <f>F65</f>
        <v>CPA_J62_J63</v>
      </c>
      <c r="F65" s="1" t="s">
        <v>78</v>
      </c>
      <c r="G65" s="2" t="s">
        <v>79</v>
      </c>
      <c r="H65">
        <f t="shared" si="0"/>
        <v>660798</v>
      </c>
      <c r="I65">
        <f t="shared" si="1"/>
        <v>662837</v>
      </c>
    </row>
    <row r="66" spans="1:9" x14ac:dyDescent="0.25">
      <c r="A66" s="8" t="s">
        <v>196</v>
      </c>
      <c r="B66" s="6">
        <v>2039</v>
      </c>
      <c r="C66">
        <f>B66</f>
        <v>2039</v>
      </c>
      <c r="D66">
        <v>0</v>
      </c>
      <c r="E66" t="str">
        <f>E65</f>
        <v>CPA_J62_J63</v>
      </c>
      <c r="F66" t="str">
        <f>F65</f>
        <v>CPA_J62_J63</v>
      </c>
      <c r="H66">
        <f t="shared" si="0"/>
        <v>662837</v>
      </c>
      <c r="I66">
        <f t="shared" si="1"/>
        <v>662837</v>
      </c>
    </row>
    <row r="67" spans="1:9" s="25" customFormat="1" x14ac:dyDescent="0.25">
      <c r="A67" s="23" t="s">
        <v>197</v>
      </c>
      <c r="B67" s="24">
        <v>36894</v>
      </c>
      <c r="C67" s="25">
        <f>B67-(SUM(C68:C70))</f>
        <v>0</v>
      </c>
      <c r="D67" s="25">
        <f t="shared" ref="D67:D71" si="17">C67</f>
        <v>0</v>
      </c>
      <c r="E67" s="26" t="s">
        <v>233</v>
      </c>
      <c r="H67">
        <f t="shared" si="0"/>
        <v>662837</v>
      </c>
      <c r="I67">
        <f t="shared" si="1"/>
        <v>662837</v>
      </c>
    </row>
    <row r="68" spans="1:9" x14ac:dyDescent="0.25">
      <c r="A68" s="8" t="s">
        <v>198</v>
      </c>
      <c r="B68" s="6">
        <v>23204</v>
      </c>
      <c r="C68">
        <f>B68</f>
        <v>23204</v>
      </c>
      <c r="D68">
        <f t="shared" si="17"/>
        <v>23204</v>
      </c>
      <c r="E68" t="str">
        <f>F68</f>
        <v>CPA_K64</v>
      </c>
      <c r="F68" s="1" t="s">
        <v>80</v>
      </c>
      <c r="G68" s="2" t="s">
        <v>81</v>
      </c>
      <c r="H68">
        <f t="shared" si="0"/>
        <v>686041</v>
      </c>
      <c r="I68">
        <f t="shared" si="1"/>
        <v>686041</v>
      </c>
    </row>
    <row r="69" spans="1:9" x14ac:dyDescent="0.25">
      <c r="A69" s="10" t="s">
        <v>199</v>
      </c>
      <c r="B69" s="11">
        <v>8531</v>
      </c>
      <c r="C69" s="12">
        <f>B69</f>
        <v>8531</v>
      </c>
      <c r="D69" s="12">
        <f t="shared" si="17"/>
        <v>8531</v>
      </c>
      <c r="E69" s="12" t="str">
        <f t="shared" ref="E69:E71" si="18">F69</f>
        <v>CPA_K65</v>
      </c>
      <c r="F69" s="15" t="s">
        <v>82</v>
      </c>
      <c r="G69" s="16" t="s">
        <v>83</v>
      </c>
      <c r="H69">
        <f t="shared" ref="H69:H108" si="19">H68+C69</f>
        <v>694572</v>
      </c>
      <c r="I69">
        <f t="shared" ref="I69:I108" si="20">I68+D69</f>
        <v>694572</v>
      </c>
    </row>
    <row r="70" spans="1:9" x14ac:dyDescent="0.25">
      <c r="A70" s="8" t="s">
        <v>200</v>
      </c>
      <c r="B70" s="6">
        <v>5159</v>
      </c>
      <c r="C70">
        <f t="shared" ref="C70:C71" si="21">B70</f>
        <v>5159</v>
      </c>
      <c r="D70">
        <f t="shared" si="17"/>
        <v>5159</v>
      </c>
      <c r="E70" t="str">
        <f t="shared" si="18"/>
        <v>CPA_K66</v>
      </c>
      <c r="F70" s="1" t="s">
        <v>84</v>
      </c>
      <c r="G70" s="3" t="s">
        <v>85</v>
      </c>
      <c r="H70">
        <f t="shared" si="19"/>
        <v>699731</v>
      </c>
      <c r="I70">
        <f t="shared" si="20"/>
        <v>699731</v>
      </c>
    </row>
    <row r="71" spans="1:9" x14ac:dyDescent="0.25">
      <c r="A71" s="10" t="s">
        <v>201</v>
      </c>
      <c r="B71" s="11">
        <v>7129</v>
      </c>
      <c r="C71" s="12">
        <f t="shared" si="21"/>
        <v>7129</v>
      </c>
      <c r="D71" s="12">
        <f t="shared" si="17"/>
        <v>7129</v>
      </c>
      <c r="E71" s="12" t="str">
        <f t="shared" si="18"/>
        <v>CPA_L68B</v>
      </c>
      <c r="F71" s="15" t="s">
        <v>86</v>
      </c>
      <c r="G71" s="16" t="s">
        <v>87</v>
      </c>
      <c r="H71">
        <f t="shared" si="19"/>
        <v>706860</v>
      </c>
      <c r="I71">
        <f t="shared" si="20"/>
        <v>706860</v>
      </c>
    </row>
    <row r="72" spans="1:9" x14ac:dyDescent="0.25">
      <c r="A72" s="10" t="s">
        <v>201</v>
      </c>
      <c r="B72" s="11">
        <v>7129</v>
      </c>
      <c r="C72" s="12">
        <v>0</v>
      </c>
      <c r="D72" s="12">
        <v>0</v>
      </c>
      <c r="E72" s="12" t="s">
        <v>235</v>
      </c>
      <c r="F72" t="str">
        <f>F71</f>
        <v>CPA_L68B</v>
      </c>
      <c r="G72" t="str">
        <f>G71</f>
        <v>Real estate services (exluding imputed rent)</v>
      </c>
      <c r="H72">
        <f t="shared" si="19"/>
        <v>706860</v>
      </c>
      <c r="I72">
        <f t="shared" si="20"/>
        <v>706860</v>
      </c>
    </row>
    <row r="73" spans="1:9" x14ac:dyDescent="0.25">
      <c r="A73" s="16" t="s">
        <v>89</v>
      </c>
      <c r="B73" s="11">
        <v>0</v>
      </c>
      <c r="C73">
        <v>0</v>
      </c>
      <c r="D73" s="12">
        <v>0</v>
      </c>
      <c r="E73" s="12" t="str">
        <f>F73</f>
        <v>CPA_L68A</v>
      </c>
      <c r="F73" s="15" t="s">
        <v>88</v>
      </c>
      <c r="G73" s="16" t="s">
        <v>89</v>
      </c>
      <c r="H73">
        <f t="shared" si="19"/>
        <v>706860</v>
      </c>
      <c r="I73">
        <f t="shared" si="20"/>
        <v>706860</v>
      </c>
    </row>
    <row r="74" spans="1:9" x14ac:dyDescent="0.25">
      <c r="A74" s="20" t="s">
        <v>202</v>
      </c>
      <c r="B74" s="21">
        <v>51772</v>
      </c>
      <c r="C74" s="22">
        <f>B74-SUM(C75:C81)</f>
        <v>0</v>
      </c>
      <c r="D74" s="22">
        <v>0</v>
      </c>
      <c r="E74" s="22" t="s">
        <v>233</v>
      </c>
      <c r="F74" s="22"/>
      <c r="G74" s="22"/>
      <c r="H74">
        <f t="shared" si="19"/>
        <v>706860</v>
      </c>
      <c r="I74">
        <f t="shared" si="20"/>
        <v>706860</v>
      </c>
    </row>
    <row r="75" spans="1:9" x14ac:dyDescent="0.25">
      <c r="A75" s="8" t="s">
        <v>203</v>
      </c>
      <c r="B75" s="6">
        <v>10295</v>
      </c>
      <c r="C75">
        <f t="shared" ref="C75:C76" si="22">B75</f>
        <v>10295</v>
      </c>
      <c r="D75">
        <f>SUM(C75:C76)</f>
        <v>16012</v>
      </c>
      <c r="E75" t="str">
        <f>F75</f>
        <v>CPA_M69_M70</v>
      </c>
      <c r="F75" s="1" t="s">
        <v>90</v>
      </c>
      <c r="G75" s="2" t="s">
        <v>91</v>
      </c>
      <c r="H75">
        <f t="shared" si="19"/>
        <v>717155</v>
      </c>
      <c r="I75">
        <f t="shared" si="20"/>
        <v>722872</v>
      </c>
    </row>
    <row r="76" spans="1:9" x14ac:dyDescent="0.25">
      <c r="A76" s="8" t="s">
        <v>204</v>
      </c>
      <c r="B76" s="6">
        <v>5717</v>
      </c>
      <c r="C76">
        <f t="shared" si="22"/>
        <v>5717</v>
      </c>
      <c r="D76" s="12">
        <v>0</v>
      </c>
      <c r="E76" t="str">
        <f>E75</f>
        <v>CPA_M69_M70</v>
      </c>
      <c r="F76" t="str">
        <f>F75</f>
        <v>CPA_M69_M70</v>
      </c>
      <c r="H76">
        <f t="shared" si="19"/>
        <v>722872</v>
      </c>
      <c r="I76">
        <f t="shared" si="20"/>
        <v>722872</v>
      </c>
    </row>
    <row r="77" spans="1:9" x14ac:dyDescent="0.25">
      <c r="A77" s="10" t="s">
        <v>205</v>
      </c>
      <c r="B77" s="11">
        <v>20648</v>
      </c>
      <c r="C77" s="12">
        <f>B77</f>
        <v>20648</v>
      </c>
      <c r="D77" s="12">
        <f>C77</f>
        <v>20648</v>
      </c>
      <c r="E77" s="12" t="str">
        <f>F77</f>
        <v>CPA_M71</v>
      </c>
      <c r="F77" s="15" t="s">
        <v>92</v>
      </c>
      <c r="G77" s="16" t="s">
        <v>93</v>
      </c>
      <c r="H77">
        <f t="shared" si="19"/>
        <v>743520</v>
      </c>
      <c r="I77">
        <f t="shared" si="20"/>
        <v>743520</v>
      </c>
    </row>
    <row r="78" spans="1:9" x14ac:dyDescent="0.25">
      <c r="A78" s="8" t="s">
        <v>206</v>
      </c>
      <c r="B78" s="6">
        <v>5406</v>
      </c>
      <c r="C78">
        <f t="shared" ref="C78:D79" si="23">B78</f>
        <v>5406</v>
      </c>
      <c r="D78">
        <f t="shared" si="23"/>
        <v>5406</v>
      </c>
      <c r="E78" t="str">
        <f t="shared" ref="E78:E79" si="24">F78</f>
        <v>CPA_M72</v>
      </c>
      <c r="F78" s="1" t="s">
        <v>94</v>
      </c>
      <c r="G78" s="2" t="s">
        <v>95</v>
      </c>
      <c r="H78">
        <f t="shared" si="19"/>
        <v>748926</v>
      </c>
      <c r="I78">
        <f t="shared" si="20"/>
        <v>748926</v>
      </c>
    </row>
    <row r="79" spans="1:9" x14ac:dyDescent="0.25">
      <c r="A79" s="10" t="s">
        <v>207</v>
      </c>
      <c r="B79" s="11">
        <v>5292</v>
      </c>
      <c r="C79" s="12">
        <f t="shared" si="23"/>
        <v>5292</v>
      </c>
      <c r="D79" s="12">
        <f t="shared" si="23"/>
        <v>5292</v>
      </c>
      <c r="E79" s="12" t="str">
        <f t="shared" si="24"/>
        <v>CPA_M73</v>
      </c>
      <c r="F79" s="15" t="s">
        <v>96</v>
      </c>
      <c r="G79" s="16" t="s">
        <v>97</v>
      </c>
      <c r="H79">
        <f t="shared" si="19"/>
        <v>754218</v>
      </c>
      <c r="I79">
        <f t="shared" si="20"/>
        <v>754218</v>
      </c>
    </row>
    <row r="80" spans="1:9" x14ac:dyDescent="0.25">
      <c r="A80" s="8" t="s">
        <v>208</v>
      </c>
      <c r="B80" s="6">
        <v>2322</v>
      </c>
      <c r="C80">
        <f>B80</f>
        <v>2322</v>
      </c>
      <c r="D80">
        <f>SUM(B80:B81)</f>
        <v>4414</v>
      </c>
      <c r="E80" t="str">
        <f>F80</f>
        <v>CPA_M74_M75</v>
      </c>
      <c r="F80" s="1" t="s">
        <v>98</v>
      </c>
      <c r="G80" s="2" t="s">
        <v>99</v>
      </c>
      <c r="H80">
        <f t="shared" si="19"/>
        <v>756540</v>
      </c>
      <c r="I80">
        <f t="shared" si="20"/>
        <v>758632</v>
      </c>
    </row>
    <row r="81" spans="1:9" x14ac:dyDescent="0.25">
      <c r="A81" s="8" t="s">
        <v>209</v>
      </c>
      <c r="B81" s="6">
        <v>2092</v>
      </c>
      <c r="C81">
        <f>B81</f>
        <v>2092</v>
      </c>
      <c r="D81">
        <v>0</v>
      </c>
      <c r="E81" t="str">
        <f>F80</f>
        <v>CPA_M74_M75</v>
      </c>
      <c r="F81" t="str">
        <f>F80</f>
        <v>CPA_M74_M75</v>
      </c>
      <c r="H81">
        <f t="shared" si="19"/>
        <v>758632</v>
      </c>
      <c r="I81">
        <f t="shared" si="20"/>
        <v>758632</v>
      </c>
    </row>
    <row r="82" spans="1:9" x14ac:dyDescent="0.25">
      <c r="A82" s="20" t="s">
        <v>210</v>
      </c>
      <c r="B82" s="21">
        <v>36057</v>
      </c>
      <c r="C82" s="22">
        <f>SUM(C83:C88)-B82</f>
        <v>0</v>
      </c>
      <c r="D82" s="22">
        <v>0</v>
      </c>
      <c r="E82" s="22" t="s">
        <v>233</v>
      </c>
      <c r="F82" s="22"/>
      <c r="G82" s="22"/>
      <c r="H82">
        <f t="shared" si="19"/>
        <v>758632</v>
      </c>
      <c r="I82">
        <f t="shared" si="20"/>
        <v>758632</v>
      </c>
    </row>
    <row r="83" spans="1:9" x14ac:dyDescent="0.25">
      <c r="A83" s="8" t="s">
        <v>211</v>
      </c>
      <c r="B83" s="6">
        <v>2783</v>
      </c>
      <c r="C83">
        <f>B83</f>
        <v>2783</v>
      </c>
      <c r="D83">
        <f>C83</f>
        <v>2783</v>
      </c>
      <c r="E83" t="str">
        <f>F83</f>
        <v>CPA_N77</v>
      </c>
      <c r="F83" s="1" t="s">
        <v>100</v>
      </c>
      <c r="G83" s="2" t="s">
        <v>101</v>
      </c>
      <c r="H83">
        <f t="shared" si="19"/>
        <v>761415</v>
      </c>
      <c r="I83">
        <f t="shared" si="20"/>
        <v>761415</v>
      </c>
    </row>
    <row r="84" spans="1:9" x14ac:dyDescent="0.25">
      <c r="A84" s="10" t="s">
        <v>212</v>
      </c>
      <c r="B84" s="11">
        <v>4939</v>
      </c>
      <c r="C84" s="12">
        <f t="shared" ref="C84:D86" si="25">B84</f>
        <v>4939</v>
      </c>
      <c r="D84" s="12">
        <f t="shared" si="25"/>
        <v>4939</v>
      </c>
      <c r="E84" s="12" t="str">
        <f t="shared" ref="E84:E86" si="26">F84</f>
        <v>CPA_N78</v>
      </c>
      <c r="F84" s="15" t="s">
        <v>102</v>
      </c>
      <c r="G84" s="16" t="s">
        <v>103</v>
      </c>
      <c r="H84">
        <f t="shared" si="19"/>
        <v>766354</v>
      </c>
      <c r="I84">
        <f t="shared" si="20"/>
        <v>766354</v>
      </c>
    </row>
    <row r="85" spans="1:9" x14ac:dyDescent="0.25">
      <c r="A85" s="8" t="s">
        <v>213</v>
      </c>
      <c r="B85" s="6">
        <v>5221</v>
      </c>
      <c r="C85">
        <f t="shared" si="25"/>
        <v>5221</v>
      </c>
      <c r="D85">
        <f t="shared" si="25"/>
        <v>5221</v>
      </c>
      <c r="E85" t="str">
        <f t="shared" si="26"/>
        <v>CPA_N79</v>
      </c>
      <c r="F85" s="1" t="s">
        <v>104</v>
      </c>
      <c r="G85" s="2" t="s">
        <v>105</v>
      </c>
      <c r="H85">
        <f t="shared" si="19"/>
        <v>771575</v>
      </c>
      <c r="I85">
        <f t="shared" si="20"/>
        <v>771575</v>
      </c>
    </row>
    <row r="86" spans="1:9" ht="26.25" x14ac:dyDescent="0.25">
      <c r="A86" s="10" t="s">
        <v>214</v>
      </c>
      <c r="B86" s="11">
        <v>12365</v>
      </c>
      <c r="C86" s="12">
        <f t="shared" si="25"/>
        <v>12365</v>
      </c>
      <c r="D86" s="12">
        <f>SUM(C86:C88)</f>
        <v>23114</v>
      </c>
      <c r="E86" s="12" t="str">
        <f t="shared" si="26"/>
        <v>CPA_N80-N82</v>
      </c>
      <c r="F86" s="15" t="s">
        <v>106</v>
      </c>
      <c r="G86" s="27" t="s">
        <v>107</v>
      </c>
      <c r="H86">
        <f t="shared" si="19"/>
        <v>783940</v>
      </c>
      <c r="I86">
        <f t="shared" si="20"/>
        <v>794689</v>
      </c>
    </row>
    <row r="87" spans="1:9" x14ac:dyDescent="0.25">
      <c r="A87" s="10" t="s">
        <v>215</v>
      </c>
      <c r="B87" s="11">
        <v>9644</v>
      </c>
      <c r="C87" s="12">
        <f>B87</f>
        <v>9644</v>
      </c>
      <c r="D87" s="12">
        <v>0</v>
      </c>
      <c r="E87" s="12" t="str">
        <f>E86</f>
        <v>CPA_N80-N82</v>
      </c>
      <c r="F87" s="12" t="str">
        <f>F86</f>
        <v>CPA_N80-N82</v>
      </c>
      <c r="G87" s="12"/>
      <c r="H87">
        <f t="shared" si="19"/>
        <v>793584</v>
      </c>
      <c r="I87">
        <f t="shared" si="20"/>
        <v>794689</v>
      </c>
    </row>
    <row r="88" spans="1:9" ht="30" x14ac:dyDescent="0.25">
      <c r="A88" s="28" t="s">
        <v>216</v>
      </c>
      <c r="B88" s="11">
        <v>1105</v>
      </c>
      <c r="C88" s="12">
        <f>B88</f>
        <v>1105</v>
      </c>
      <c r="D88" s="12">
        <v>0</v>
      </c>
      <c r="E88" s="12" t="str">
        <f>E87</f>
        <v>CPA_N80-N82</v>
      </c>
      <c r="F88" s="12" t="str">
        <f>F86</f>
        <v>CPA_N80-N82</v>
      </c>
      <c r="G88" s="12"/>
      <c r="H88">
        <f t="shared" si="19"/>
        <v>794689</v>
      </c>
      <c r="I88">
        <f t="shared" si="20"/>
        <v>794689</v>
      </c>
    </row>
    <row r="89" spans="1:9" x14ac:dyDescent="0.25">
      <c r="A89" s="8" t="s">
        <v>217</v>
      </c>
      <c r="B89" s="6">
        <v>106582</v>
      </c>
      <c r="C89">
        <f>B89</f>
        <v>106582</v>
      </c>
      <c r="D89">
        <f t="shared" ref="D89:D93" si="27">C89</f>
        <v>106582</v>
      </c>
      <c r="E89" t="str">
        <f>F89</f>
        <v>CPA_O84</v>
      </c>
      <c r="F89" s="1" t="s">
        <v>108</v>
      </c>
      <c r="G89" s="2" t="s">
        <v>109</v>
      </c>
      <c r="H89">
        <f t="shared" si="19"/>
        <v>901271</v>
      </c>
      <c r="I89">
        <f t="shared" si="20"/>
        <v>901271</v>
      </c>
    </row>
    <row r="90" spans="1:9" x14ac:dyDescent="0.25">
      <c r="A90" s="8" t="s">
        <v>218</v>
      </c>
      <c r="B90" s="6">
        <v>106582</v>
      </c>
      <c r="C90">
        <f>0</f>
        <v>0</v>
      </c>
      <c r="D90">
        <f t="shared" si="27"/>
        <v>0</v>
      </c>
      <c r="E90" t="s">
        <v>235</v>
      </c>
      <c r="F90" t="str">
        <f>F89</f>
        <v>CPA_O84</v>
      </c>
      <c r="H90">
        <f t="shared" si="19"/>
        <v>901271</v>
      </c>
      <c r="I90">
        <f t="shared" si="20"/>
        <v>901271</v>
      </c>
    </row>
    <row r="91" spans="1:9" x14ac:dyDescent="0.25">
      <c r="A91" s="10" t="s">
        <v>219</v>
      </c>
      <c r="B91" s="11">
        <v>109294</v>
      </c>
      <c r="C91" s="12">
        <f>B91</f>
        <v>109294</v>
      </c>
      <c r="D91" s="12">
        <f t="shared" si="27"/>
        <v>109294</v>
      </c>
      <c r="E91" s="12">
        <f>C91</f>
        <v>109294</v>
      </c>
      <c r="F91" s="15" t="s">
        <v>110</v>
      </c>
      <c r="G91" s="16" t="s">
        <v>111</v>
      </c>
      <c r="H91">
        <f t="shared" si="19"/>
        <v>1010565</v>
      </c>
      <c r="I91">
        <f t="shared" si="20"/>
        <v>1010565</v>
      </c>
    </row>
    <row r="92" spans="1:9" x14ac:dyDescent="0.25">
      <c r="A92" s="8" t="s">
        <v>219</v>
      </c>
      <c r="B92" s="6">
        <v>109294</v>
      </c>
      <c r="C92">
        <v>0</v>
      </c>
      <c r="D92">
        <f t="shared" si="27"/>
        <v>0</v>
      </c>
      <c r="E92" t="str">
        <f>E90</f>
        <v>duplicate</v>
      </c>
      <c r="F92" t="str">
        <f>F91</f>
        <v>CPA_P85</v>
      </c>
      <c r="H92">
        <f t="shared" si="19"/>
        <v>1010565</v>
      </c>
      <c r="I92">
        <f t="shared" si="20"/>
        <v>1010565</v>
      </c>
    </row>
    <row r="93" spans="1:9" x14ac:dyDescent="0.25">
      <c r="A93" s="20" t="s">
        <v>220</v>
      </c>
      <c r="B93" s="21">
        <v>85298</v>
      </c>
      <c r="C93" s="22">
        <f>SUM(B94:B96)-B93</f>
        <v>0</v>
      </c>
      <c r="D93" s="22">
        <f t="shared" si="27"/>
        <v>0</v>
      </c>
      <c r="E93" s="22" t="s">
        <v>233</v>
      </c>
      <c r="F93" s="22"/>
      <c r="G93" s="22"/>
      <c r="H93">
        <f t="shared" si="19"/>
        <v>1010565</v>
      </c>
      <c r="I93">
        <f t="shared" si="20"/>
        <v>1010565</v>
      </c>
    </row>
    <row r="94" spans="1:9" x14ac:dyDescent="0.25">
      <c r="A94" s="8" t="s">
        <v>221</v>
      </c>
      <c r="B94" s="6">
        <v>67654</v>
      </c>
      <c r="C94">
        <f>B94</f>
        <v>67654</v>
      </c>
      <c r="D94">
        <f>C94</f>
        <v>67654</v>
      </c>
      <c r="E94" t="str">
        <f>F94</f>
        <v>CPA_Q86</v>
      </c>
      <c r="F94" s="1" t="s">
        <v>112</v>
      </c>
      <c r="G94" s="2" t="s">
        <v>113</v>
      </c>
      <c r="H94">
        <f t="shared" si="19"/>
        <v>1078219</v>
      </c>
      <c r="I94">
        <f t="shared" si="20"/>
        <v>1078219</v>
      </c>
    </row>
    <row r="95" spans="1:9" x14ac:dyDescent="0.25">
      <c r="A95" s="8" t="s">
        <v>222</v>
      </c>
      <c r="B95" s="6">
        <v>11512</v>
      </c>
      <c r="C95">
        <f>B95</f>
        <v>11512</v>
      </c>
      <c r="D95">
        <f>SUM(C95:C96)</f>
        <v>17644</v>
      </c>
      <c r="E95" t="str">
        <f>F95</f>
        <v>CPA_Q87_Q88</v>
      </c>
      <c r="F95" s="1" t="s">
        <v>114</v>
      </c>
      <c r="G95" s="2" t="s">
        <v>115</v>
      </c>
      <c r="H95">
        <f t="shared" si="19"/>
        <v>1089731</v>
      </c>
      <c r="I95">
        <f t="shared" si="20"/>
        <v>1095863</v>
      </c>
    </row>
    <row r="96" spans="1:9" x14ac:dyDescent="0.25">
      <c r="A96" s="8" t="s">
        <v>223</v>
      </c>
      <c r="B96" s="6">
        <v>6132</v>
      </c>
      <c r="C96">
        <f>B96</f>
        <v>6132</v>
      </c>
      <c r="D96">
        <v>0</v>
      </c>
      <c r="E96" t="str">
        <f>F96</f>
        <v>CPA_Q87_Q88</v>
      </c>
      <c r="F96" s="1" t="s">
        <v>114</v>
      </c>
      <c r="G96" s="2" t="s">
        <v>115</v>
      </c>
      <c r="H96">
        <f t="shared" si="19"/>
        <v>1095863</v>
      </c>
      <c r="I96">
        <f t="shared" si="20"/>
        <v>1095863</v>
      </c>
    </row>
    <row r="97" spans="1:9" s="22" customFormat="1" x14ac:dyDescent="0.25">
      <c r="A97" s="20" t="s">
        <v>224</v>
      </c>
      <c r="B97" s="21">
        <v>20902</v>
      </c>
      <c r="C97" s="22">
        <f>SUM(B98:B101)-B97</f>
        <v>0</v>
      </c>
      <c r="D97" s="22">
        <v>0</v>
      </c>
      <c r="E97" s="22" t="s">
        <v>233</v>
      </c>
      <c r="H97">
        <f t="shared" si="19"/>
        <v>1095863</v>
      </c>
      <c r="I97">
        <f t="shared" si="20"/>
        <v>1095863</v>
      </c>
    </row>
    <row r="98" spans="1:9" ht="26.25" x14ac:dyDescent="0.25">
      <c r="A98" s="8" t="s">
        <v>225</v>
      </c>
      <c r="B98" s="6">
        <v>3242</v>
      </c>
      <c r="C98">
        <f>B98</f>
        <v>3242</v>
      </c>
      <c r="D98">
        <f>SUM(C98:C100)</f>
        <v>14499</v>
      </c>
      <c r="E98" t="str">
        <f>F98</f>
        <v>CPA_R90-R92</v>
      </c>
      <c r="F98" s="1" t="s">
        <v>116</v>
      </c>
      <c r="G98" s="7" t="s">
        <v>117</v>
      </c>
      <c r="H98">
        <f t="shared" si="19"/>
        <v>1099105</v>
      </c>
      <c r="I98">
        <f t="shared" si="20"/>
        <v>1110362</v>
      </c>
    </row>
    <row r="99" spans="1:9" x14ac:dyDescent="0.25">
      <c r="A99" s="8" t="s">
        <v>226</v>
      </c>
      <c r="B99" s="6">
        <v>5673</v>
      </c>
      <c r="C99">
        <f t="shared" ref="C99:C100" si="28">B99</f>
        <v>5673</v>
      </c>
      <c r="D99">
        <v>0</v>
      </c>
      <c r="E99" t="str">
        <f>E98</f>
        <v>CPA_R90-R92</v>
      </c>
      <c r="F99" s="1" t="s">
        <v>116</v>
      </c>
      <c r="H99">
        <f t="shared" si="19"/>
        <v>1104778</v>
      </c>
      <c r="I99">
        <f t="shared" si="20"/>
        <v>1110362</v>
      </c>
    </row>
    <row r="100" spans="1:9" x14ac:dyDescent="0.25">
      <c r="A100" s="8" t="s">
        <v>227</v>
      </c>
      <c r="B100" s="6">
        <v>5584</v>
      </c>
      <c r="C100">
        <f t="shared" si="28"/>
        <v>5584</v>
      </c>
      <c r="D100">
        <v>0</v>
      </c>
      <c r="E100" t="str">
        <f>E99</f>
        <v>CPA_R90-R92</v>
      </c>
      <c r="F100" s="1" t="s">
        <v>116</v>
      </c>
      <c r="H100">
        <f t="shared" si="19"/>
        <v>1110362</v>
      </c>
      <c r="I100">
        <f t="shared" si="20"/>
        <v>1110362</v>
      </c>
    </row>
    <row r="101" spans="1:9" x14ac:dyDescent="0.25">
      <c r="A101" s="8" t="s">
        <v>228</v>
      </c>
      <c r="B101" s="6">
        <v>6403</v>
      </c>
      <c r="C101">
        <f>B101</f>
        <v>6403</v>
      </c>
      <c r="D101">
        <f t="shared" ref="D101" si="29">C101</f>
        <v>6403</v>
      </c>
      <c r="E101" t="str">
        <f>F101</f>
        <v>CPA_R93</v>
      </c>
      <c r="F101" s="1" t="s">
        <v>118</v>
      </c>
      <c r="G101" s="2" t="s">
        <v>119</v>
      </c>
      <c r="H101">
        <f t="shared" si="19"/>
        <v>1116765</v>
      </c>
      <c r="I101">
        <f t="shared" si="20"/>
        <v>1116765</v>
      </c>
    </row>
    <row r="102" spans="1:9" x14ac:dyDescent="0.25">
      <c r="A102" s="20" t="s">
        <v>229</v>
      </c>
      <c r="B102" s="21">
        <v>15481</v>
      </c>
      <c r="C102" s="22">
        <f>SUM(C103:C105)-B102</f>
        <v>0</v>
      </c>
      <c r="D102" s="22">
        <v>0</v>
      </c>
      <c r="E102" s="22" t="s">
        <v>233</v>
      </c>
      <c r="F102" s="22"/>
      <c r="G102" s="22"/>
      <c r="H102">
        <f t="shared" si="19"/>
        <v>1116765</v>
      </c>
      <c r="I102">
        <f t="shared" si="20"/>
        <v>1116765</v>
      </c>
    </row>
    <row r="103" spans="1:9" x14ac:dyDescent="0.25">
      <c r="A103" s="8" t="s">
        <v>230</v>
      </c>
      <c r="B103" s="6">
        <v>7814</v>
      </c>
      <c r="C103">
        <f>B103</f>
        <v>7814</v>
      </c>
      <c r="D103">
        <f>C103</f>
        <v>7814</v>
      </c>
      <c r="E103" t="str">
        <f>F103</f>
        <v>CPA_S94</v>
      </c>
      <c r="F103" s="1" t="s">
        <v>120</v>
      </c>
      <c r="G103" s="2" t="s">
        <v>121</v>
      </c>
      <c r="H103">
        <f t="shared" si="19"/>
        <v>1124579</v>
      </c>
      <c r="I103">
        <f t="shared" si="20"/>
        <v>1124579</v>
      </c>
    </row>
    <row r="104" spans="1:9" x14ac:dyDescent="0.25">
      <c r="A104" s="8" t="s">
        <v>231</v>
      </c>
      <c r="B104" s="6">
        <v>1821</v>
      </c>
      <c r="C104">
        <f>B104</f>
        <v>1821</v>
      </c>
      <c r="D104">
        <f t="shared" ref="D104:D106" si="30">C104</f>
        <v>1821</v>
      </c>
      <c r="E104" t="str">
        <f>F104</f>
        <v>CPA_S95</v>
      </c>
      <c r="F104" s="1" t="s">
        <v>122</v>
      </c>
      <c r="G104" s="2" t="s">
        <v>123</v>
      </c>
      <c r="H104">
        <f t="shared" si="19"/>
        <v>1126400</v>
      </c>
      <c r="I104">
        <f t="shared" si="20"/>
        <v>1126400</v>
      </c>
    </row>
    <row r="105" spans="1:9" x14ac:dyDescent="0.25">
      <c r="A105" s="8" t="s">
        <v>232</v>
      </c>
      <c r="B105" s="6">
        <v>5846</v>
      </c>
      <c r="C105">
        <f>B105</f>
        <v>5846</v>
      </c>
      <c r="D105">
        <f t="shared" si="30"/>
        <v>5846</v>
      </c>
      <c r="E105" t="str">
        <f>F105</f>
        <v>CPA_S96</v>
      </c>
      <c r="F105" s="1" t="s">
        <v>124</v>
      </c>
      <c r="G105" s="2" t="s">
        <v>125</v>
      </c>
      <c r="H105">
        <f t="shared" si="19"/>
        <v>1132246</v>
      </c>
      <c r="I105">
        <f t="shared" si="20"/>
        <v>1132246</v>
      </c>
    </row>
    <row r="106" spans="1:9" x14ac:dyDescent="0.25">
      <c r="A106" s="8" t="s">
        <v>233</v>
      </c>
      <c r="B106" s="6">
        <v>0</v>
      </c>
      <c r="C106">
        <v>0</v>
      </c>
      <c r="D106">
        <f t="shared" si="30"/>
        <v>0</v>
      </c>
      <c r="E106" t="str">
        <f>F106</f>
        <v>CPA_T</v>
      </c>
      <c r="F106" s="1" t="s">
        <v>126</v>
      </c>
      <c r="G106" s="2" t="s">
        <v>127</v>
      </c>
      <c r="H106">
        <f>H105+C108</f>
        <v>2264492</v>
      </c>
      <c r="I106">
        <f>I105+D108</f>
        <v>2264492</v>
      </c>
    </row>
    <row r="107" spans="1:9" x14ac:dyDescent="0.25">
      <c r="A107" s="8" t="s">
        <v>233</v>
      </c>
      <c r="B107" s="6">
        <v>0</v>
      </c>
      <c r="C107">
        <v>0</v>
      </c>
      <c r="D107">
        <v>0</v>
      </c>
      <c r="E107" t="str">
        <f>F107</f>
        <v>CPA_U</v>
      </c>
      <c r="F107" s="1" t="s">
        <v>128</v>
      </c>
      <c r="G107" s="2" t="s">
        <v>129</v>
      </c>
      <c r="H107">
        <f t="shared" si="19"/>
        <v>2264492</v>
      </c>
      <c r="I107">
        <f t="shared" si="20"/>
        <v>2264492</v>
      </c>
    </row>
    <row r="108" spans="1:9" x14ac:dyDescent="0.25">
      <c r="A108" s="8" t="s">
        <v>233</v>
      </c>
      <c r="B108">
        <f>SUM(B3:B105)/2</f>
        <v>1132246</v>
      </c>
      <c r="C108">
        <f>SUM(C3:C105)</f>
        <v>1132246</v>
      </c>
      <c r="D108">
        <f>SUM(D3:D105)</f>
        <v>1132246</v>
      </c>
      <c r="E108" t="str">
        <f>F108</f>
        <v>CPA_TOTAL</v>
      </c>
      <c r="F108" s="4" t="s">
        <v>130</v>
      </c>
      <c r="G108" s="5" t="s">
        <v>131</v>
      </c>
      <c r="H108" t="e">
        <f>H107+#REF!</f>
        <v>#REF!</v>
      </c>
      <c r="I108" t="e">
        <f>I107+#REF!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2017-10-06T13:37:39Z</dcterms:created>
  <dcterms:modified xsi:type="dcterms:W3CDTF">2017-10-06T17:05:04Z</dcterms:modified>
</cp:coreProperties>
</file>