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1480" yWindow="460" windowWidth="24120" windowHeight="14340" tabRatio="500" firstSheet="1" activeTab="2"/>
  </bookViews>
  <sheets>
    <sheet name="web-google" sheetId="3" r:id="rId1"/>
    <sheet name="miami" sheetId="2" r:id="rId2"/>
    <sheet name="nyc" sheetId="1" r:id="rId3"/>
    <sheet name="nyc-u-d-breakdown" sheetId="6" r:id="rId4"/>
    <sheet name="nyc-u-e-breakdown" sheetId="4" r:id="rId5"/>
    <sheet name="redraw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4" i="6" l="1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M86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T22" i="3"/>
  <c r="U22" i="3"/>
  <c r="V22" i="3"/>
  <c r="W22" i="3"/>
  <c r="X22" i="3"/>
  <c r="T23" i="3"/>
  <c r="U23" i="3"/>
  <c r="V23" i="3"/>
  <c r="W23" i="3"/>
  <c r="X23" i="3"/>
  <c r="T24" i="3"/>
  <c r="U24" i="3"/>
  <c r="V24" i="3"/>
  <c r="W24" i="3"/>
  <c r="X24" i="3"/>
  <c r="T25" i="3"/>
  <c r="U25" i="3"/>
  <c r="V25" i="3"/>
  <c r="W25" i="3"/>
  <c r="X25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E23" i="3"/>
  <c r="E24" i="3"/>
  <c r="E25" i="3"/>
  <c r="E26" i="3"/>
  <c r="E22" i="3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E32" i="2"/>
  <c r="F32" i="2"/>
  <c r="G32" i="2"/>
  <c r="H7" i="2"/>
  <c r="H32" i="2"/>
  <c r="I32" i="2"/>
  <c r="J32" i="2"/>
  <c r="K32" i="2"/>
  <c r="L7" i="2"/>
  <c r="L32" i="2"/>
  <c r="M32" i="2"/>
  <c r="N32" i="2"/>
  <c r="O32" i="2"/>
  <c r="P7" i="2"/>
  <c r="P32" i="2"/>
  <c r="Q32" i="2"/>
  <c r="R32" i="2"/>
  <c r="S32" i="2"/>
  <c r="T7" i="2"/>
  <c r="T32" i="2"/>
  <c r="U32" i="2"/>
  <c r="V32" i="2"/>
  <c r="W32" i="2"/>
  <c r="X7" i="2"/>
  <c r="X32" i="2"/>
  <c r="E33" i="2"/>
  <c r="F33" i="2"/>
  <c r="G33" i="2"/>
  <c r="H8" i="2"/>
  <c r="H33" i="2"/>
  <c r="I33" i="2"/>
  <c r="J33" i="2"/>
  <c r="K33" i="2"/>
  <c r="L8" i="2"/>
  <c r="L33" i="2"/>
  <c r="M33" i="2"/>
  <c r="N33" i="2"/>
  <c r="O33" i="2"/>
  <c r="P8" i="2"/>
  <c r="P33" i="2"/>
  <c r="Q33" i="2"/>
  <c r="R33" i="2"/>
  <c r="S33" i="2"/>
  <c r="T8" i="2"/>
  <c r="T33" i="2"/>
  <c r="U33" i="2"/>
  <c r="V33" i="2"/>
  <c r="W33" i="2"/>
  <c r="X8" i="2"/>
  <c r="X33" i="2"/>
  <c r="E34" i="2"/>
  <c r="F34" i="2"/>
  <c r="G34" i="2"/>
  <c r="H9" i="2"/>
  <c r="H34" i="2"/>
  <c r="I34" i="2"/>
  <c r="J34" i="2"/>
  <c r="K34" i="2"/>
  <c r="L9" i="2"/>
  <c r="L34" i="2"/>
  <c r="M34" i="2"/>
  <c r="N34" i="2"/>
  <c r="O34" i="2"/>
  <c r="P9" i="2"/>
  <c r="P34" i="2"/>
  <c r="Q34" i="2"/>
  <c r="R34" i="2"/>
  <c r="S34" i="2"/>
  <c r="T9" i="2"/>
  <c r="T34" i="2"/>
  <c r="U34" i="2"/>
  <c r="V34" i="2"/>
  <c r="W34" i="2"/>
  <c r="X9" i="2"/>
  <c r="X34" i="2"/>
  <c r="E35" i="2"/>
  <c r="F35" i="2"/>
  <c r="G35" i="2"/>
  <c r="H10" i="2"/>
  <c r="H35" i="2"/>
  <c r="I35" i="2"/>
  <c r="J35" i="2"/>
  <c r="K35" i="2"/>
  <c r="L10" i="2"/>
  <c r="L35" i="2"/>
  <c r="M35" i="2"/>
  <c r="N35" i="2"/>
  <c r="O35" i="2"/>
  <c r="P10" i="2"/>
  <c r="P35" i="2"/>
  <c r="Q35" i="2"/>
  <c r="R35" i="2"/>
  <c r="S35" i="2"/>
  <c r="T10" i="2"/>
  <c r="T35" i="2"/>
  <c r="U35" i="2"/>
  <c r="V35" i="2"/>
  <c r="W35" i="2"/>
  <c r="X10" i="2"/>
  <c r="X35" i="2"/>
  <c r="F31" i="2"/>
  <c r="G31" i="2"/>
  <c r="H6" i="2"/>
  <c r="H31" i="2"/>
  <c r="I31" i="2"/>
  <c r="J31" i="2"/>
  <c r="K31" i="2"/>
  <c r="L6" i="2"/>
  <c r="L31" i="2"/>
  <c r="M31" i="2"/>
  <c r="N31" i="2"/>
  <c r="O31" i="2"/>
  <c r="P6" i="2"/>
  <c r="P31" i="2"/>
  <c r="Q31" i="2"/>
  <c r="R31" i="2"/>
  <c r="S31" i="2"/>
  <c r="T6" i="2"/>
  <c r="T31" i="2"/>
  <c r="U31" i="2"/>
  <c r="V31" i="2"/>
  <c r="W31" i="2"/>
  <c r="X6" i="2"/>
  <c r="X31" i="2"/>
  <c r="E31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<sst xmlns="http://schemas.openxmlformats.org/spreadsheetml/2006/main" count="552" uniqueCount="99">
  <si>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</si>
  <si>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</si>
  <si>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</si>
  <si>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</si>
  <si>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</si>
  <si>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</si>
  <si>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</si>
  <si>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</si>
  <si>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</si>
  <si>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</si>
  <si>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</si>
  <si>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</si>
  <si>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</si>
  <si>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</si>
  <si>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</si>
  <si>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</si>
  <si>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</si>
  <si>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</si>
  <si>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</si>
  <si>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</si>
  <si>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</si>
  <si>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</si>
  <si>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</si>
  <si>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</si>
  <si>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</si>
  <si>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</si>
  <si>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</si>
  <si>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</si>
  <si>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</si>
  <si>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</si>
  <si>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</si>
  <si>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</si>
  <si>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</si>
  <si>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</si>
  <si>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</si>
  <si>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min</t>
  </si>
  <si>
    <t>Unit: ms</t>
  </si>
  <si>
    <t>unit: mins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</si>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</sst>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0.546761111111111</c:v>
                </c:pt>
                <c:pt idx="1">
                  <c:v>0.809672222222222</c:v>
                </c:pt>
                <c:pt idx="2">
                  <c:v>0.781777777777778</c:v>
                </c:pt>
                <c:pt idx="3">
                  <c:v>0.792216666666667</c:v>
                </c:pt>
                <c:pt idx="4">
                  <c:v>0.810233333333333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0.609461111111111</c:v>
                </c:pt>
                <c:pt idx="1">
                  <c:v>1.039216666666667</c:v>
                </c:pt>
                <c:pt idx="2">
                  <c:v>1.006866666666667</c:v>
                </c:pt>
                <c:pt idx="3">
                  <c:v>1.015494444444444</c:v>
                </c:pt>
                <c:pt idx="4">
                  <c:v>1.101383333333333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0.568972222222222</c:v>
                </c:pt>
                <c:pt idx="1">
                  <c:v>1.148533333333333</c:v>
                </c:pt>
                <c:pt idx="2">
                  <c:v>1.130055555555555</c:v>
                </c:pt>
                <c:pt idx="3">
                  <c:v>1.016611111111111</c:v>
                </c:pt>
                <c:pt idx="4">
                  <c:v>1.044494444444444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0.709111111111111</c:v>
                </c:pt>
                <c:pt idx="1">
                  <c:v>1.128355555555555</c:v>
                </c:pt>
                <c:pt idx="2">
                  <c:v>1.189116666666667</c:v>
                </c:pt>
                <c:pt idx="3">
                  <c:v>1.246033333333333</c:v>
                </c:pt>
                <c:pt idx="4">
                  <c:v>1.251283333333333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0.676205555555555</c:v>
                </c:pt>
                <c:pt idx="1">
                  <c:v>1.239416666666667</c:v>
                </c:pt>
                <c:pt idx="2">
                  <c:v>1.245577777777778</c:v>
                </c:pt>
                <c:pt idx="3">
                  <c:v>1.278616666666667</c:v>
                </c:pt>
                <c:pt idx="4">
                  <c:v>1.341077777777778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337408"/>
        <c:axId val="-2070704000"/>
      </c:lineChart>
      <c:catAx>
        <c:axId val="-203233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04000"/>
        <c:crosses val="autoZero"/>
        <c:auto val="1"/>
        <c:lblAlgn val="ctr"/>
        <c:lblOffset val="100"/>
        <c:noMultiLvlLbl val="0"/>
      </c:catAx>
      <c:valAx>
        <c:axId val="-20707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3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redraw!$D$4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redraw!$D$5:$D$9</c:f>
              <c:numCache>
                <c:formatCode>General</c:formatCode>
                <c:ptCount val="5"/>
                <c:pt idx="0">
                  <c:v>37508.0</c:v>
                </c:pt>
                <c:pt idx="1">
                  <c:v>44442.0</c:v>
                </c:pt>
                <c:pt idx="2">
                  <c:v>40592.0</c:v>
                </c:pt>
                <c:pt idx="3">
                  <c:v>46749.0</c:v>
                </c:pt>
                <c:pt idx="4">
                  <c:v>38729.0</c:v>
                </c:pt>
              </c:numCache>
            </c:numRef>
          </c:val>
        </c:ser>
        <c:ser>
          <c:idx val="1"/>
          <c:order val="1"/>
          <c:tx>
            <c:strRef>
              <c:f>redraw!$E$4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redraw!$E$5:$E$9</c:f>
              <c:numCache>
                <c:formatCode>General</c:formatCode>
                <c:ptCount val="5"/>
                <c:pt idx="0">
                  <c:v>195992.0</c:v>
                </c:pt>
                <c:pt idx="1">
                  <c:v>196042.0</c:v>
                </c:pt>
                <c:pt idx="2">
                  <c:v>190941.0</c:v>
                </c:pt>
                <c:pt idx="3">
                  <c:v>200955.0</c:v>
                </c:pt>
                <c:pt idx="4">
                  <c:v>205949.0</c:v>
                </c:pt>
              </c:numCache>
            </c:numRef>
          </c:val>
        </c:ser>
        <c:ser>
          <c:idx val="2"/>
          <c:order val="2"/>
          <c:tx>
            <c:strRef>
              <c:f>redraw!$F$4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redraw!$F$5:$F$9</c:f>
              <c:numCache>
                <c:formatCode>General</c:formatCode>
                <c:ptCount val="5"/>
                <c:pt idx="0">
                  <c:v>48689.0</c:v>
                </c:pt>
                <c:pt idx="1">
                  <c:v>55477.0</c:v>
                </c:pt>
                <c:pt idx="2">
                  <c:v>51646.0</c:v>
                </c:pt>
                <c:pt idx="3">
                  <c:v>54537.0</c:v>
                </c:pt>
                <c:pt idx="4">
                  <c:v>48618.0</c:v>
                </c:pt>
              </c:numCache>
            </c:numRef>
          </c:val>
        </c:ser>
        <c:ser>
          <c:idx val="3"/>
          <c:order val="3"/>
          <c:tx>
            <c:strRef>
              <c:f>redraw!$G$4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redraw!$C$5:$C$9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redraw!$G$5:$G$9</c:f>
              <c:numCache>
                <c:formatCode>General</c:formatCode>
                <c:ptCount val="5"/>
                <c:pt idx="0">
                  <c:v>265982.0</c:v>
                </c:pt>
                <c:pt idx="1">
                  <c:v>275982.0</c:v>
                </c:pt>
                <c:pt idx="2">
                  <c:v>270970.0</c:v>
                </c:pt>
                <c:pt idx="3">
                  <c:v>281032.0</c:v>
                </c:pt>
                <c:pt idx="4">
                  <c:v>271042.0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2263840"/>
        <c:axId val="-2009120016"/>
      </c:barChart>
      <c:catAx>
        <c:axId val="-210226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20016"/>
        <c:crosses val="autoZero"/>
        <c:auto val="1"/>
        <c:lblAlgn val="ctr"/>
        <c:lblOffset val="100"/>
        <c:noMultiLvlLbl val="0"/>
      </c:catAx>
      <c:valAx>
        <c:axId val="-20091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(ms)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redraw!$L$4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redraw!$L$5:$L$8</c:f>
              <c:numCache>
                <c:formatCode>General</c:formatCode>
                <c:ptCount val="4"/>
                <c:pt idx="0">
                  <c:v>91767.0</c:v>
                </c:pt>
                <c:pt idx="1">
                  <c:v>80703.0</c:v>
                </c:pt>
                <c:pt idx="2">
                  <c:v>134455.0</c:v>
                </c:pt>
                <c:pt idx="3">
                  <c:v>79187.0</c:v>
                </c:pt>
              </c:numCache>
            </c:numRef>
          </c:val>
        </c:ser>
        <c:ser>
          <c:idx val="1"/>
          <c:order val="1"/>
          <c:tx>
            <c:strRef>
              <c:f>redraw!$M$4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redraw!$M$5:$M$8</c:f>
              <c:numCache>
                <c:formatCode>General</c:formatCode>
                <c:ptCount val="4"/>
                <c:pt idx="0">
                  <c:v>805985.0</c:v>
                </c:pt>
                <c:pt idx="1">
                  <c:v>865956.0</c:v>
                </c:pt>
                <c:pt idx="2">
                  <c:v>776073.0</c:v>
                </c:pt>
                <c:pt idx="3">
                  <c:v>880999.0</c:v>
                </c:pt>
              </c:numCache>
            </c:numRef>
          </c:val>
        </c:ser>
        <c:ser>
          <c:idx val="2"/>
          <c:order val="2"/>
          <c:tx>
            <c:strRef>
              <c:f>redraw!$N$4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redraw!$N$5:$N$8</c:f>
              <c:numCache>
                <c:formatCode>General</c:formatCode>
                <c:ptCount val="4"/>
                <c:pt idx="0">
                  <c:v>355056.0</c:v>
                </c:pt>
                <c:pt idx="1">
                  <c:v>187405.0</c:v>
                </c:pt>
                <c:pt idx="2">
                  <c:v>136158.0</c:v>
                </c:pt>
                <c:pt idx="3">
                  <c:v>130959.0</c:v>
                </c:pt>
              </c:numCache>
            </c:numRef>
          </c:val>
        </c:ser>
        <c:ser>
          <c:idx val="3"/>
          <c:order val="3"/>
          <c:tx>
            <c:strRef>
              <c:f>redraw!$O$4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redraw!$K$5:$K$8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redraw!$O$5:$O$8</c:f>
              <c:numCache>
                <c:formatCode>General</c:formatCode>
                <c:ptCount val="4"/>
                <c:pt idx="0">
                  <c:v>1.746013E6</c:v>
                </c:pt>
                <c:pt idx="1">
                  <c:v>1.461103E6</c:v>
                </c:pt>
                <c:pt idx="2">
                  <c:v>1.536026E6</c:v>
                </c:pt>
                <c:pt idx="3">
                  <c:v>1.501104E6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673536"/>
        <c:axId val="-2031790000"/>
      </c:barChart>
      <c:catAx>
        <c:axId val="-204467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90000"/>
        <c:crosses val="autoZero"/>
        <c:auto val="1"/>
        <c:lblAlgn val="ctr"/>
        <c:lblOffset val="100"/>
        <c:noMultiLvlLbl val="0"/>
      </c:catAx>
      <c:valAx>
        <c:axId val="-20317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(ms)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1.566894444444444</c:v>
                </c:pt>
                <c:pt idx="1">
                  <c:v>1.830538888888889</c:v>
                </c:pt>
                <c:pt idx="2">
                  <c:v>1.599577777777778</c:v>
                </c:pt>
                <c:pt idx="3">
                  <c:v>1.590044444444445</c:v>
                </c:pt>
                <c:pt idx="4">
                  <c:v>1.568694444444444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1.768344444444444</c:v>
                </c:pt>
                <c:pt idx="1">
                  <c:v>2.426177777777777</c:v>
                </c:pt>
                <c:pt idx="2">
                  <c:v>2.174305555555555</c:v>
                </c:pt>
                <c:pt idx="3">
                  <c:v>2.200177777777777</c:v>
                </c:pt>
                <c:pt idx="4">
                  <c:v>2.419905555555556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1.66695</c:v>
                </c:pt>
                <c:pt idx="1">
                  <c:v>2.309877777777777</c:v>
                </c:pt>
                <c:pt idx="2">
                  <c:v>2.170211111111111</c:v>
                </c:pt>
                <c:pt idx="3">
                  <c:v>2.208277777777777</c:v>
                </c:pt>
                <c:pt idx="4">
                  <c:v>2.226777777777777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2.319783333333333</c:v>
                </c:pt>
                <c:pt idx="1">
                  <c:v>2.921955555555556</c:v>
                </c:pt>
                <c:pt idx="2">
                  <c:v>2.74338888888889</c:v>
                </c:pt>
                <c:pt idx="3">
                  <c:v>2.631616666666666</c:v>
                </c:pt>
                <c:pt idx="4">
                  <c:v>2.943561111111111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2.158</c:v>
                </c:pt>
                <c:pt idx="1">
                  <c:v>3.140027777777777</c:v>
                </c:pt>
                <c:pt idx="2">
                  <c:v>2.850605555555556</c:v>
                </c:pt>
                <c:pt idx="3">
                  <c:v>3.212383333333333</c:v>
                </c:pt>
                <c:pt idx="4">
                  <c:v>2.990433333333333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700816"/>
        <c:axId val="-2063831200"/>
      </c:lineChart>
      <c:catAx>
        <c:axId val="-20447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31200"/>
        <c:crosses val="autoZero"/>
        <c:auto val="1"/>
        <c:lblAlgn val="ctr"/>
        <c:lblOffset val="100"/>
        <c:noMultiLvlLbl val="0"/>
      </c:catAx>
      <c:valAx>
        <c:axId val="-2063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08979808"/>
        <c:axId val="-2008973344"/>
      </c:barChart>
      <c:catAx>
        <c:axId val="-20089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973344"/>
        <c:crosses val="autoZero"/>
        <c:auto val="1"/>
        <c:lblAlgn val="ctr"/>
        <c:lblOffset val="100"/>
        <c:noMultiLvlLbl val="0"/>
      </c:catAx>
      <c:valAx>
        <c:axId val="-20089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9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72784"/>
        <c:axId val="-2012829568"/>
      </c:lineChart>
      <c:catAx>
        <c:axId val="-203297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29568"/>
        <c:crosses val="autoZero"/>
        <c:auto val="1"/>
        <c:lblAlgn val="ctr"/>
        <c:lblOffset val="100"/>
        <c:noMultiLvlLbl val="0"/>
      </c:catAx>
      <c:valAx>
        <c:axId val="-201282956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72784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36656"/>
        <c:axId val="2139007664"/>
      </c:lineChart>
      <c:catAx>
        <c:axId val="21387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07664"/>
        <c:crosses val="autoZero"/>
        <c:auto val="1"/>
        <c:lblAlgn val="ctr"/>
        <c:lblOffset val="100"/>
        <c:noMultiLvlLbl val="0"/>
      </c:catAx>
      <c:valAx>
        <c:axId val="21390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8668512"/>
        <c:axId val="-2033258352"/>
      </c:barChart>
      <c:catAx>
        <c:axId val="-20086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258352"/>
        <c:crosses val="autoZero"/>
        <c:auto val="1"/>
        <c:lblAlgn val="ctr"/>
        <c:lblOffset val="100"/>
        <c:noMultiLvlLbl val="0"/>
      </c:catAx>
      <c:valAx>
        <c:axId val="-20332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6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830224"/>
        <c:axId val="-2008379632"/>
      </c:lineChart>
      <c:catAx>
        <c:axId val="-20088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79632"/>
        <c:crosses val="autoZero"/>
        <c:auto val="1"/>
        <c:lblAlgn val="ctr"/>
        <c:lblOffset val="100"/>
        <c:noMultiLvlLbl val="0"/>
      </c:catAx>
      <c:valAx>
        <c:axId val="-200837963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550704"/>
        <c:axId val="-2031764304"/>
      </c:barChart>
      <c:catAx>
        <c:axId val="-210155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764304"/>
        <c:crosses val="autoZero"/>
        <c:auto val="1"/>
        <c:lblAlgn val="ctr"/>
        <c:lblOffset val="100"/>
        <c:noMultiLvlLbl val="0"/>
      </c:catAx>
      <c:valAx>
        <c:axId val="-20317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896512"/>
        <c:axId val="-2030858464"/>
      </c:barChart>
      <c:catAx>
        <c:axId val="-206389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858464"/>
        <c:crosses val="autoZero"/>
        <c:auto val="1"/>
        <c:lblAlgn val="ctr"/>
        <c:lblOffset val="100"/>
        <c:noMultiLvlLbl val="0"/>
      </c:catAx>
      <c:valAx>
        <c:axId val="-20308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8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90</xdr:row>
      <xdr:rowOff>82550</xdr:rowOff>
    </xdr:from>
    <xdr:to>
      <xdr:col>16</xdr:col>
      <xdr:colOff>723900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11</xdr:row>
      <xdr:rowOff>165100</xdr:rowOff>
    </xdr:from>
    <xdr:to>
      <xdr:col>8</xdr:col>
      <xdr:colOff>381000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11</xdr:row>
      <xdr:rowOff>190500</xdr:rowOff>
    </xdr:from>
    <xdr:to>
      <xdr:col>15</xdr:col>
      <xdr:colOff>215900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2" workbookViewId="0">
      <selection activeCell="B18" sqref="B18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38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76</v>
      </c>
      <c r="C4" s="24"/>
    </row>
    <row r="5" spans="1:24" x14ac:dyDescent="0.2">
      <c r="D5" t="s">
        <v>36</v>
      </c>
    </row>
    <row r="6" spans="1:24" x14ac:dyDescent="0.2">
      <c r="D6" s="13" t="s">
        <v>25</v>
      </c>
      <c r="E6" s="29" t="s">
        <v>0</v>
      </c>
      <c r="F6" s="30"/>
      <c r="G6" s="30"/>
      <c r="H6" s="31"/>
      <c r="I6" s="29" t="s">
        <v>1</v>
      </c>
      <c r="J6" s="30"/>
      <c r="K6" s="30"/>
      <c r="L6" s="31"/>
      <c r="M6" s="29" t="s">
        <v>24</v>
      </c>
      <c r="N6" s="30"/>
      <c r="O6" s="30"/>
      <c r="P6" s="31"/>
      <c r="Q6" s="29" t="s">
        <v>23</v>
      </c>
      <c r="R6" s="30"/>
      <c r="S6" s="30"/>
      <c r="T6" s="31"/>
      <c r="U6" s="29" t="s">
        <v>6</v>
      </c>
      <c r="V6" s="30"/>
      <c r="W6" s="30"/>
      <c r="X6" s="31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9" spans="4:24" x14ac:dyDescent="0.2">
      <c r="D19" t="s">
        <v>37</v>
      </c>
    </row>
    <row r="20" spans="4:24" x14ac:dyDescent="0.2">
      <c r="D20" s="13" t="s">
        <v>25</v>
      </c>
      <c r="E20" s="29" t="s">
        <v>0</v>
      </c>
      <c r="F20" s="30"/>
      <c r="G20" s="30"/>
      <c r="H20" s="31"/>
      <c r="I20" s="29" t="s">
        <v>1</v>
      </c>
      <c r="J20" s="30"/>
      <c r="K20" s="30"/>
      <c r="L20" s="31"/>
      <c r="M20" s="29" t="s">
        <v>24</v>
      </c>
      <c r="N20" s="30"/>
      <c r="O20" s="30"/>
      <c r="P20" s="31"/>
      <c r="Q20" s="29" t="s">
        <v>23</v>
      </c>
      <c r="R20" s="30"/>
      <c r="S20" s="30"/>
      <c r="T20" s="31"/>
      <c r="U20" s="29" t="s">
        <v>6</v>
      </c>
      <c r="V20" s="30"/>
      <c r="W20" s="30"/>
      <c r="X20" s="31"/>
    </row>
    <row r="21" spans="4:24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4" x14ac:dyDescent="0.2">
      <c r="D22" s="13">
        <v>1</v>
      </c>
      <c r="E22" s="16">
        <f>E8/1000/60</f>
        <v>0.64234999999999998</v>
      </c>
      <c r="F22" s="16">
        <f t="shared" ref="F22:S22" si="5">F8/1000/60</f>
        <v>0.47320000000000001</v>
      </c>
      <c r="G22" s="16">
        <f t="shared" si="5"/>
        <v>0.52473333333333338</v>
      </c>
      <c r="H22" s="16">
        <f t="shared" si="5"/>
        <v>0.54676111111111114</v>
      </c>
      <c r="I22" s="16">
        <f t="shared" si="5"/>
        <v>0.60814999999999997</v>
      </c>
      <c r="J22" s="16">
        <f t="shared" si="5"/>
        <v>0.57635000000000003</v>
      </c>
      <c r="K22" s="16">
        <f t="shared" si="5"/>
        <v>0.64388333333333336</v>
      </c>
      <c r="L22" s="16">
        <f t="shared" si="5"/>
        <v>0.60946111111111112</v>
      </c>
      <c r="M22" s="16">
        <f t="shared" si="5"/>
        <v>0.5571166666666667</v>
      </c>
      <c r="N22" s="16">
        <f t="shared" si="5"/>
        <v>0.59218333333333328</v>
      </c>
      <c r="O22" s="16">
        <f t="shared" si="5"/>
        <v>0.55761666666666665</v>
      </c>
      <c r="P22" s="16">
        <f t="shared" si="5"/>
        <v>0.56897222222222221</v>
      </c>
      <c r="Q22" s="16">
        <f t="shared" si="5"/>
        <v>0.70829999999999993</v>
      </c>
      <c r="R22" s="16">
        <f t="shared" si="5"/>
        <v>0.71108333333333329</v>
      </c>
      <c r="S22" s="16">
        <f t="shared" si="5"/>
        <v>0.70794999999999997</v>
      </c>
      <c r="T22" s="16">
        <f>T8/1000/60</f>
        <v>0.70911111111111114</v>
      </c>
      <c r="U22" s="16">
        <f t="shared" ref="U22:X22" si="6">U8/1000/60</f>
        <v>0.69358333333333333</v>
      </c>
      <c r="V22" s="16">
        <f t="shared" si="6"/>
        <v>0.69231666666666669</v>
      </c>
      <c r="W22" s="16">
        <f t="shared" si="6"/>
        <v>0.64271666666666671</v>
      </c>
      <c r="X22" s="16">
        <f t="shared" si="6"/>
        <v>0.6762055555555555</v>
      </c>
    </row>
    <row r="23" spans="4:24" x14ac:dyDescent="0.2">
      <c r="D23" s="13">
        <v>2</v>
      </c>
      <c r="E23" s="16">
        <f t="shared" ref="E23:S26" si="7">E9/1000/60</f>
        <v>0.86103333333333332</v>
      </c>
      <c r="F23" s="16">
        <f t="shared" si="7"/>
        <v>0.80891666666666662</v>
      </c>
      <c r="G23" s="16">
        <f t="shared" si="7"/>
        <v>0.75906666666666667</v>
      </c>
      <c r="H23" s="16">
        <f t="shared" si="7"/>
        <v>0.80967222222222224</v>
      </c>
      <c r="I23" s="16">
        <f t="shared" si="7"/>
        <v>1.0259500000000001</v>
      </c>
      <c r="J23" s="16">
        <f t="shared" si="7"/>
        <v>1.0474666666666665</v>
      </c>
      <c r="K23" s="16">
        <f t="shared" si="7"/>
        <v>1.0442333333333333</v>
      </c>
      <c r="L23" s="16">
        <f t="shared" si="7"/>
        <v>1.0392166666666667</v>
      </c>
      <c r="M23" s="16">
        <f t="shared" si="7"/>
        <v>1.45625</v>
      </c>
      <c r="N23" s="16">
        <f t="shared" si="7"/>
        <v>1.0263666666666666</v>
      </c>
      <c r="O23" s="16">
        <f t="shared" si="7"/>
        <v>0.96298333333333341</v>
      </c>
      <c r="P23" s="16">
        <f t="shared" si="7"/>
        <v>1.1485333333333334</v>
      </c>
      <c r="Q23" s="16">
        <f t="shared" si="7"/>
        <v>1.16185</v>
      </c>
      <c r="R23" s="16">
        <f t="shared" si="7"/>
        <v>1.1457666666666666</v>
      </c>
      <c r="S23" s="16">
        <f t="shared" si="7"/>
        <v>1.07745</v>
      </c>
      <c r="T23" s="16">
        <f t="shared" ref="T23:X23" si="8">T9/1000/60</f>
        <v>1.1283555555555553</v>
      </c>
      <c r="U23" s="16">
        <f t="shared" si="8"/>
        <v>1.2974166666666667</v>
      </c>
      <c r="V23" s="16">
        <f t="shared" si="8"/>
        <v>1.1946666666666668</v>
      </c>
      <c r="W23" s="16">
        <f t="shared" si="8"/>
        <v>1.2261666666666666</v>
      </c>
      <c r="X23" s="16">
        <f t="shared" si="8"/>
        <v>1.2394166666666666</v>
      </c>
    </row>
    <row r="24" spans="4:24" x14ac:dyDescent="0.2">
      <c r="D24" s="13">
        <v>4</v>
      </c>
      <c r="E24" s="16">
        <f t="shared" si="7"/>
        <v>0.79475000000000007</v>
      </c>
      <c r="F24" s="16">
        <f t="shared" si="7"/>
        <v>0.77611666666666668</v>
      </c>
      <c r="G24" s="16">
        <f t="shared" si="7"/>
        <v>0.77446666666666675</v>
      </c>
      <c r="H24" s="16">
        <f t="shared" si="7"/>
        <v>0.78177777777777779</v>
      </c>
      <c r="I24" s="16">
        <f t="shared" si="7"/>
        <v>0.97933333333333328</v>
      </c>
      <c r="J24" s="16">
        <f t="shared" si="7"/>
        <v>1.0293666666666668</v>
      </c>
      <c r="K24" s="16">
        <f t="shared" si="7"/>
        <v>1.0119</v>
      </c>
      <c r="L24" s="16">
        <f t="shared" si="7"/>
        <v>1.0068666666666666</v>
      </c>
      <c r="M24" s="16">
        <f t="shared" si="7"/>
        <v>1.4206666666666665</v>
      </c>
      <c r="N24" s="16">
        <f t="shared" si="7"/>
        <v>1.0260833333333332</v>
      </c>
      <c r="O24" s="16">
        <f t="shared" si="7"/>
        <v>0.94341666666666657</v>
      </c>
      <c r="P24" s="16">
        <f t="shared" si="7"/>
        <v>1.1300555555555554</v>
      </c>
      <c r="Q24" s="16">
        <f t="shared" si="7"/>
        <v>1.1786333333333334</v>
      </c>
      <c r="R24" s="16">
        <f t="shared" si="7"/>
        <v>1.1601999999999999</v>
      </c>
      <c r="S24" s="16">
        <f t="shared" si="7"/>
        <v>1.2285166666666667</v>
      </c>
      <c r="T24" s="16">
        <f t="shared" ref="T24:X24" si="9">T10/1000/60</f>
        <v>1.1891166666666666</v>
      </c>
      <c r="U24" s="16">
        <f t="shared" si="9"/>
        <v>1.2450833333333333</v>
      </c>
      <c r="V24" s="16">
        <f t="shared" si="9"/>
        <v>1.2621</v>
      </c>
      <c r="W24" s="16">
        <f t="shared" si="9"/>
        <v>1.2295499999999999</v>
      </c>
      <c r="X24" s="16">
        <f t="shared" si="9"/>
        <v>1.2455777777777779</v>
      </c>
    </row>
    <row r="25" spans="4:24" x14ac:dyDescent="0.2">
      <c r="D25" s="13">
        <v>8</v>
      </c>
      <c r="E25" s="16">
        <f t="shared" si="7"/>
        <v>0.81308333333333327</v>
      </c>
      <c r="F25" s="16">
        <f t="shared" si="7"/>
        <v>0.79071666666666662</v>
      </c>
      <c r="G25" s="16">
        <f t="shared" si="7"/>
        <v>0.77285000000000004</v>
      </c>
      <c r="H25" s="16">
        <f t="shared" si="7"/>
        <v>0.79221666666666668</v>
      </c>
      <c r="I25" s="16">
        <f t="shared" si="7"/>
        <v>1.0114333333333334</v>
      </c>
      <c r="J25" s="16">
        <f t="shared" si="7"/>
        <v>1.0086166666666667</v>
      </c>
      <c r="K25" s="16">
        <f t="shared" si="7"/>
        <v>1.0264333333333333</v>
      </c>
      <c r="L25" s="16">
        <f t="shared" si="7"/>
        <v>1.0154944444444445</v>
      </c>
      <c r="M25" s="16">
        <f t="shared" si="7"/>
        <v>1.0278</v>
      </c>
      <c r="N25" s="16">
        <f t="shared" si="7"/>
        <v>1.0120166666666666</v>
      </c>
      <c r="O25" s="16">
        <f t="shared" si="7"/>
        <v>1.0100166666666666</v>
      </c>
      <c r="P25" s="16">
        <f t="shared" si="7"/>
        <v>1.0166111111111111</v>
      </c>
      <c r="Q25" s="16">
        <f t="shared" si="7"/>
        <v>1.2643</v>
      </c>
      <c r="R25" s="16">
        <f t="shared" si="7"/>
        <v>1.2966666666666666</v>
      </c>
      <c r="S25" s="16">
        <f t="shared" si="7"/>
        <v>1.1771333333333334</v>
      </c>
      <c r="T25" s="16">
        <f t="shared" ref="T25:X25" si="10">T11/1000/60</f>
        <v>1.2460333333333333</v>
      </c>
      <c r="U25" s="16">
        <f t="shared" si="10"/>
        <v>1.2630666666666668</v>
      </c>
      <c r="V25" s="16">
        <f t="shared" si="10"/>
        <v>1.2788333333333335</v>
      </c>
      <c r="W25" s="16">
        <f t="shared" si="10"/>
        <v>1.2939499999999999</v>
      </c>
      <c r="X25" s="16">
        <f t="shared" si="10"/>
        <v>1.2786166666666667</v>
      </c>
    </row>
    <row r="26" spans="4:24" x14ac:dyDescent="0.2">
      <c r="D26" s="13">
        <v>16</v>
      </c>
      <c r="E26" s="16">
        <f t="shared" si="7"/>
        <v>0.82786666666666664</v>
      </c>
      <c r="F26" s="16">
        <f t="shared" si="7"/>
        <v>0.79226666666666667</v>
      </c>
      <c r="G26" s="16">
        <f t="shared" si="7"/>
        <v>0.81056666666666666</v>
      </c>
      <c r="H26" s="16">
        <f t="shared" si="7"/>
        <v>0.81023333333333325</v>
      </c>
      <c r="I26" s="16">
        <f t="shared" si="7"/>
        <v>1.1117333333333332</v>
      </c>
      <c r="J26" s="16">
        <f t="shared" si="7"/>
        <v>1.1121000000000001</v>
      </c>
      <c r="K26" s="16">
        <f t="shared" si="7"/>
        <v>1.0803166666666668</v>
      </c>
      <c r="L26" s="16">
        <f t="shared" si="7"/>
        <v>1.1013833333333334</v>
      </c>
      <c r="M26" s="16">
        <f t="shared" si="7"/>
        <v>1.0451666666666666</v>
      </c>
      <c r="N26" s="16">
        <f t="shared" si="7"/>
        <v>1.0443</v>
      </c>
      <c r="O26" s="16">
        <f t="shared" si="7"/>
        <v>1.0440166666666666</v>
      </c>
      <c r="P26" s="16">
        <f t="shared" si="7"/>
        <v>1.0444944444444444</v>
      </c>
      <c r="Q26" s="16">
        <f t="shared" si="7"/>
        <v>1.2291166666666666</v>
      </c>
      <c r="R26" s="16">
        <f t="shared" si="7"/>
        <v>1.2626833333333332</v>
      </c>
      <c r="S26" s="16">
        <f t="shared" si="7"/>
        <v>1.2620499999999999</v>
      </c>
      <c r="T26" s="16">
        <f t="shared" ref="T26:X26" si="11">T12/1000/60</f>
        <v>1.2512833333333333</v>
      </c>
      <c r="U26" s="16">
        <f t="shared" si="11"/>
        <v>1.3298999999999999</v>
      </c>
      <c r="V26" s="16">
        <f t="shared" si="11"/>
        <v>1.3474666666666666</v>
      </c>
      <c r="W26" s="16">
        <f t="shared" si="11"/>
        <v>1.3458666666666665</v>
      </c>
      <c r="X26" s="16">
        <f t="shared" si="11"/>
        <v>1.3410777777777778</v>
      </c>
    </row>
  </sheetData>
  <mergeCells count="10">
    <mergeCell ref="E20:H20"/>
    <mergeCell ref="I20:L20"/>
    <mergeCell ref="M20:P20"/>
    <mergeCell ref="Q20:T20"/>
    <mergeCell ref="U20:X20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opLeftCell="H28" zoomScale="97" zoomScaleNormal="97" zoomScalePageLayoutView="97" workbookViewId="0">
      <selection activeCell="N64" sqref="N64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76</v>
      </c>
      <c r="D4" s="13" t="s">
        <v>25</v>
      </c>
      <c r="E4" s="29" t="s">
        <v>0</v>
      </c>
      <c r="F4" s="30"/>
      <c r="G4" s="30"/>
      <c r="H4" s="31"/>
      <c r="I4" s="29" t="s">
        <v>1</v>
      </c>
      <c r="J4" s="30"/>
      <c r="K4" s="30"/>
      <c r="L4" s="31"/>
      <c r="M4" s="29" t="s">
        <v>24</v>
      </c>
      <c r="N4" s="30"/>
      <c r="O4" s="30"/>
      <c r="P4" s="31"/>
      <c r="Q4" s="29" t="s">
        <v>23</v>
      </c>
      <c r="R4" s="30"/>
      <c r="S4" s="30"/>
      <c r="T4" s="31"/>
      <c r="U4" s="29" t="s">
        <v>6</v>
      </c>
      <c r="V4" s="30"/>
      <c r="W4" s="30"/>
      <c r="X4" s="31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35</v>
      </c>
    </row>
    <row r="29" spans="4:24" x14ac:dyDescent="0.2">
      <c r="D29" s="13" t="s">
        <v>25</v>
      </c>
      <c r="E29" s="29" t="s">
        <v>0</v>
      </c>
      <c r="F29" s="30"/>
      <c r="G29" s="30"/>
      <c r="H29" s="31"/>
      <c r="I29" s="29" t="s">
        <v>1</v>
      </c>
      <c r="J29" s="30"/>
      <c r="K29" s="30"/>
      <c r="L29" s="31"/>
      <c r="M29" s="29" t="s">
        <v>24</v>
      </c>
      <c r="N29" s="30"/>
      <c r="O29" s="30"/>
      <c r="P29" s="31"/>
      <c r="Q29" s="29" t="s">
        <v>23</v>
      </c>
      <c r="R29" s="30"/>
      <c r="S29" s="30"/>
      <c r="T29" s="31"/>
      <c r="U29" s="29" t="s">
        <v>6</v>
      </c>
      <c r="V29" s="30"/>
      <c r="W29" s="30"/>
      <c r="X29" s="31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E6/1000/60</f>
        <v>1.80705</v>
      </c>
      <c r="F31" s="16">
        <f t="shared" ref="F31:X31" si="0">F6/1000/60</f>
        <v>1.4959666666666667</v>
      </c>
      <c r="G31" s="16">
        <f t="shared" si="0"/>
        <v>1.3976666666666666</v>
      </c>
      <c r="H31" s="16">
        <f t="shared" si="0"/>
        <v>1.5668944444444444</v>
      </c>
      <c r="I31" s="16">
        <f t="shared" si="0"/>
        <v>1.7618166666666668</v>
      </c>
      <c r="J31" s="16">
        <f t="shared" si="0"/>
        <v>1.8140333333333334</v>
      </c>
      <c r="K31" s="16">
        <f t="shared" si="0"/>
        <v>1.7291833333333335</v>
      </c>
      <c r="L31" s="16">
        <f t="shared" si="0"/>
        <v>1.7683444444444445</v>
      </c>
      <c r="M31" s="16">
        <f t="shared" si="0"/>
        <v>1.7790333333333335</v>
      </c>
      <c r="N31" s="16">
        <f t="shared" si="0"/>
        <v>1.6290499999999999</v>
      </c>
      <c r="O31" s="16">
        <f t="shared" si="0"/>
        <v>1.5927666666666667</v>
      </c>
      <c r="P31" s="16">
        <f t="shared" si="0"/>
        <v>1.6669499999999999</v>
      </c>
      <c r="Q31" s="16">
        <f t="shared" si="0"/>
        <v>2.3828999999999998</v>
      </c>
      <c r="R31" s="16">
        <f t="shared" si="0"/>
        <v>2.2468333333333335</v>
      </c>
      <c r="S31" s="16">
        <f t="shared" si="0"/>
        <v>2.3296166666666664</v>
      </c>
      <c r="T31" s="16">
        <f t="shared" si="0"/>
        <v>2.3197833333333335</v>
      </c>
      <c r="U31" s="16">
        <f t="shared" si="0"/>
        <v>2.1650666666666667</v>
      </c>
      <c r="V31" s="16">
        <f t="shared" si="0"/>
        <v>2.1791166666666668</v>
      </c>
      <c r="W31" s="16">
        <f t="shared" si="0"/>
        <v>2.1298166666666667</v>
      </c>
      <c r="X31" s="16">
        <f t="shared" si="0"/>
        <v>2.1579999999999999</v>
      </c>
    </row>
    <row r="32" spans="4:24" x14ac:dyDescent="0.2">
      <c r="D32" s="13">
        <v>2</v>
      </c>
      <c r="E32" s="16">
        <f t="shared" ref="E32:X32" si="1">E7/1000/60</f>
        <v>2.1002000000000001</v>
      </c>
      <c r="F32" s="16">
        <f t="shared" si="1"/>
        <v>1.6801166666666667</v>
      </c>
      <c r="G32" s="16">
        <f t="shared" si="1"/>
        <v>1.7113</v>
      </c>
      <c r="H32" s="16">
        <f t="shared" si="1"/>
        <v>1.8305388888888887</v>
      </c>
      <c r="I32" s="16">
        <f t="shared" si="1"/>
        <v>2.4480666666666666</v>
      </c>
      <c r="J32" s="16">
        <f t="shared" si="1"/>
        <v>2.4823999999999997</v>
      </c>
      <c r="K32" s="16">
        <f t="shared" si="1"/>
        <v>2.3480666666666665</v>
      </c>
      <c r="L32" s="16">
        <f t="shared" si="1"/>
        <v>2.4261777777777778</v>
      </c>
      <c r="M32" s="16">
        <f t="shared" si="1"/>
        <v>2.3309666666666669</v>
      </c>
      <c r="N32" s="16">
        <f t="shared" si="1"/>
        <v>2.3003833333333334</v>
      </c>
      <c r="O32" s="16">
        <f t="shared" si="1"/>
        <v>2.298283333333333</v>
      </c>
      <c r="P32" s="16">
        <f t="shared" si="1"/>
        <v>2.3098777777777775</v>
      </c>
      <c r="Q32" s="16">
        <f t="shared" si="1"/>
        <v>2.9990999999999999</v>
      </c>
      <c r="R32" s="16">
        <f t="shared" si="1"/>
        <v>2.8822999999999999</v>
      </c>
      <c r="S32" s="16">
        <f t="shared" si="1"/>
        <v>2.884466666666667</v>
      </c>
      <c r="T32" s="16">
        <f t="shared" si="1"/>
        <v>2.9219555555555559</v>
      </c>
      <c r="U32" s="16">
        <f t="shared" si="1"/>
        <v>3.1495500000000001</v>
      </c>
      <c r="V32" s="16">
        <f t="shared" si="1"/>
        <v>3.1520666666666668</v>
      </c>
      <c r="W32" s="16">
        <f t="shared" si="1"/>
        <v>3.1184666666666669</v>
      </c>
      <c r="X32" s="16">
        <f t="shared" si="1"/>
        <v>3.1400277777777776</v>
      </c>
    </row>
    <row r="33" spans="4:24" x14ac:dyDescent="0.2">
      <c r="D33" s="13">
        <v>4</v>
      </c>
      <c r="E33" s="16">
        <f t="shared" ref="E33:X33" si="2">E8/1000/60</f>
        <v>1.7606666666666666</v>
      </c>
      <c r="F33" s="16">
        <f t="shared" si="2"/>
        <v>1.5275666666666665</v>
      </c>
      <c r="G33" s="16">
        <f t="shared" si="2"/>
        <v>1.5105</v>
      </c>
      <c r="H33" s="16">
        <f t="shared" si="2"/>
        <v>1.599577777777778</v>
      </c>
      <c r="I33" s="16">
        <f t="shared" si="2"/>
        <v>2.1814999999999998</v>
      </c>
      <c r="J33" s="16">
        <f t="shared" si="2"/>
        <v>2.1457666666666668</v>
      </c>
      <c r="K33" s="16">
        <f t="shared" si="2"/>
        <v>2.1956500000000001</v>
      </c>
      <c r="L33" s="16">
        <f t="shared" si="2"/>
        <v>2.1743055555555553</v>
      </c>
      <c r="M33" s="16">
        <f t="shared" si="2"/>
        <v>2.1652666666666667</v>
      </c>
      <c r="N33" s="16">
        <f t="shared" si="2"/>
        <v>2.1820333333333335</v>
      </c>
      <c r="O33" s="16">
        <f t="shared" si="2"/>
        <v>2.1633333333333336</v>
      </c>
      <c r="P33" s="16">
        <f t="shared" si="2"/>
        <v>2.1702111111111111</v>
      </c>
      <c r="Q33" s="16">
        <f t="shared" si="2"/>
        <v>2.7495166666666666</v>
      </c>
      <c r="R33" s="16">
        <f t="shared" si="2"/>
        <v>2.7323333333333335</v>
      </c>
      <c r="S33" s="16">
        <f t="shared" si="2"/>
        <v>2.7483166666666667</v>
      </c>
      <c r="T33" s="16">
        <f t="shared" si="2"/>
        <v>2.7433888888888891</v>
      </c>
      <c r="U33" s="16">
        <f t="shared" si="2"/>
        <v>2.7833833333333331</v>
      </c>
      <c r="V33" s="16">
        <f t="shared" si="2"/>
        <v>2.8498666666666663</v>
      </c>
      <c r="W33" s="16">
        <f t="shared" si="2"/>
        <v>2.9185666666666665</v>
      </c>
      <c r="X33" s="16">
        <f t="shared" si="2"/>
        <v>2.8506055555555556</v>
      </c>
    </row>
    <row r="34" spans="4:24" x14ac:dyDescent="0.2">
      <c r="D34" s="13">
        <v>8</v>
      </c>
      <c r="E34" s="16">
        <f t="shared" ref="E34:X34" si="3">E9/1000/60</f>
        <v>1.4962000000000002</v>
      </c>
      <c r="F34" s="16">
        <f t="shared" si="3"/>
        <v>1.5442</v>
      </c>
      <c r="G34" s="16">
        <f t="shared" si="3"/>
        <v>1.7297333333333333</v>
      </c>
      <c r="H34" s="16">
        <f t="shared" si="3"/>
        <v>1.5900444444444446</v>
      </c>
      <c r="I34" s="16">
        <f t="shared" si="3"/>
        <v>2.0510166666666669</v>
      </c>
      <c r="J34" s="16">
        <f t="shared" si="3"/>
        <v>2.1337166666666665</v>
      </c>
      <c r="K34" s="16">
        <f t="shared" si="3"/>
        <v>2.4157999999999999</v>
      </c>
      <c r="L34" s="16">
        <f t="shared" si="3"/>
        <v>2.2001777777777773</v>
      </c>
      <c r="M34" s="16">
        <f t="shared" si="3"/>
        <v>2.0628333333333333</v>
      </c>
      <c r="N34" s="16">
        <f t="shared" si="3"/>
        <v>2.4972833333333333</v>
      </c>
      <c r="O34" s="16">
        <f t="shared" si="3"/>
        <v>2.0647166666666665</v>
      </c>
      <c r="P34" s="16">
        <f t="shared" si="3"/>
        <v>2.208277777777778</v>
      </c>
      <c r="Q34" s="16">
        <f t="shared" si="3"/>
        <v>2.5970999999999997</v>
      </c>
      <c r="R34" s="16">
        <f t="shared" si="3"/>
        <v>2.6338166666666667</v>
      </c>
      <c r="S34" s="16">
        <f t="shared" si="3"/>
        <v>2.6639333333333335</v>
      </c>
      <c r="T34" s="16">
        <f t="shared" si="3"/>
        <v>2.6316166666666665</v>
      </c>
      <c r="U34" s="16">
        <f t="shared" si="3"/>
        <v>2.9989333333333335</v>
      </c>
      <c r="V34" s="16">
        <f t="shared" si="3"/>
        <v>2.7826666666666666</v>
      </c>
      <c r="W34" s="16">
        <f t="shared" si="3"/>
        <v>3.85555</v>
      </c>
      <c r="X34" s="16">
        <f t="shared" si="3"/>
        <v>3.2123833333333334</v>
      </c>
    </row>
    <row r="35" spans="4:24" x14ac:dyDescent="0.2">
      <c r="D35" s="13">
        <v>16</v>
      </c>
      <c r="E35" s="16">
        <f t="shared" ref="E35:X35" si="4">E10/1000/60</f>
        <v>1.5170833333333333</v>
      </c>
      <c r="F35" s="16">
        <f t="shared" si="4"/>
        <v>1.6113333333333335</v>
      </c>
      <c r="G35" s="16">
        <f t="shared" si="4"/>
        <v>1.5776666666666666</v>
      </c>
      <c r="H35" s="16">
        <f t="shared" si="4"/>
        <v>1.5686944444444444</v>
      </c>
      <c r="I35" s="16">
        <f t="shared" si="4"/>
        <v>2.5750833333333332</v>
      </c>
      <c r="J35" s="16">
        <f t="shared" si="4"/>
        <v>2.3740666666666663</v>
      </c>
      <c r="K35" s="16">
        <f t="shared" si="4"/>
        <v>2.3105666666666664</v>
      </c>
      <c r="L35" s="16">
        <f t="shared" si="4"/>
        <v>2.4199055555555558</v>
      </c>
      <c r="M35" s="16">
        <f t="shared" si="4"/>
        <v>2.3473333333333333</v>
      </c>
      <c r="N35" s="16">
        <f t="shared" si="4"/>
        <v>2.1360999999999999</v>
      </c>
      <c r="O35" s="16">
        <f t="shared" si="4"/>
        <v>2.1968999999999999</v>
      </c>
      <c r="P35" s="16">
        <f t="shared" si="4"/>
        <v>2.2267777777777775</v>
      </c>
      <c r="Q35" s="16">
        <f t="shared" si="4"/>
        <v>2.914733333333333</v>
      </c>
      <c r="R35" s="16">
        <f t="shared" si="4"/>
        <v>3.1012833333333334</v>
      </c>
      <c r="S35" s="16">
        <f t="shared" si="4"/>
        <v>2.8146666666666667</v>
      </c>
      <c r="T35" s="16">
        <f t="shared" si="4"/>
        <v>2.9435611111111109</v>
      </c>
      <c r="U35" s="16">
        <f t="shared" si="4"/>
        <v>2.9177666666666666</v>
      </c>
      <c r="V35" s="16">
        <f t="shared" si="4"/>
        <v>3.0021333333333331</v>
      </c>
      <c r="W35" s="16">
        <f t="shared" si="4"/>
        <v>3.0514000000000001</v>
      </c>
      <c r="X35" s="16">
        <f t="shared" si="4"/>
        <v>2.9904333333333333</v>
      </c>
    </row>
  </sheetData>
  <mergeCells count="10">
    <mergeCell ref="E4:H4"/>
    <mergeCell ref="I4:L4"/>
    <mergeCell ref="M4:P4"/>
    <mergeCell ref="Q4:T4"/>
    <mergeCell ref="U4:X4"/>
    <mergeCell ref="E29:H29"/>
    <mergeCell ref="I29:L29"/>
    <mergeCell ref="M29:P29"/>
    <mergeCell ref="Q29:T29"/>
    <mergeCell ref="U29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4" workbookViewId="0">
      <selection activeCell="J26" sqref="J26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76</v>
      </c>
      <c r="C4" s="24"/>
      <c r="D4" t="s">
        <v>72</v>
      </c>
    </row>
    <row r="5" spans="1:17" x14ac:dyDescent="0.2">
      <c r="D5" s="32" t="s">
        <v>13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7" x14ac:dyDescent="0.2">
      <c r="D6" s="2"/>
      <c r="E6" s="32" t="s">
        <v>0</v>
      </c>
      <c r="F6" s="32"/>
      <c r="G6" s="32"/>
      <c r="H6" s="32"/>
      <c r="I6" s="32" t="s">
        <v>1</v>
      </c>
      <c r="J6" s="32"/>
      <c r="K6" s="32"/>
      <c r="L6" s="32"/>
      <c r="M6" s="32" t="s">
        <v>6</v>
      </c>
      <c r="N6" s="32"/>
      <c r="O6" s="32"/>
      <c r="P6" s="32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73</v>
      </c>
    </row>
    <row r="17" spans="4:16" x14ac:dyDescent="0.2">
      <c r="D17" s="33" t="s">
        <v>14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4:16" x14ac:dyDescent="0.2">
      <c r="D18" s="4" t="s">
        <v>15</v>
      </c>
      <c r="E18" s="33" t="s">
        <v>0</v>
      </c>
      <c r="F18" s="33"/>
      <c r="G18" s="33"/>
      <c r="H18" s="33"/>
      <c r="I18" s="33" t="s">
        <v>1</v>
      </c>
      <c r="J18" s="33"/>
      <c r="K18" s="33"/>
      <c r="L18" s="33"/>
      <c r="M18" s="33" t="s">
        <v>6</v>
      </c>
      <c r="N18" s="33"/>
      <c r="O18" s="33"/>
      <c r="P18" s="33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</row>
    <row r="25" spans="4:16" x14ac:dyDescent="0.2">
      <c r="J25" s="10"/>
      <c r="N25" s="10"/>
    </row>
    <row r="29" spans="4:16" x14ac:dyDescent="0.2">
      <c r="D29" t="s">
        <v>75</v>
      </c>
      <c r="I29" t="s">
        <v>74</v>
      </c>
      <c r="P29" t="s">
        <v>44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77</v>
      </c>
      <c r="C41" s="24"/>
    </row>
    <row r="42" spans="2:16" ht="17" customHeight="1" x14ac:dyDescent="0.2">
      <c r="D42" t="s">
        <v>82</v>
      </c>
    </row>
    <row r="44" spans="2:16" x14ac:dyDescent="0.2">
      <c r="D44" t="s">
        <v>72</v>
      </c>
    </row>
    <row r="45" spans="2:16" x14ac:dyDescent="0.2">
      <c r="D45" s="34" t="s">
        <v>13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 x14ac:dyDescent="0.2">
      <c r="D46" s="22"/>
      <c r="E46" s="34" t="s">
        <v>0</v>
      </c>
      <c r="F46" s="34"/>
      <c r="G46" s="34"/>
      <c r="H46" s="34"/>
      <c r="I46" s="34" t="s">
        <v>1</v>
      </c>
      <c r="J46" s="34"/>
      <c r="K46" s="34"/>
      <c r="L46" s="34"/>
      <c r="M46" s="34" t="s">
        <v>6</v>
      </c>
      <c r="N46" s="34"/>
      <c r="O46" s="34"/>
      <c r="P46" s="34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78</v>
      </c>
    </row>
    <row r="55" spans="4:16" x14ac:dyDescent="0.2">
      <c r="D55" s="34" t="s">
        <v>14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4:16" x14ac:dyDescent="0.2">
      <c r="D56" s="22"/>
      <c r="E56" s="34" t="s">
        <v>0</v>
      </c>
      <c r="F56" s="34"/>
      <c r="G56" s="34"/>
      <c r="H56" s="34"/>
      <c r="I56" s="34" t="s">
        <v>1</v>
      </c>
      <c r="J56" s="34"/>
      <c r="K56" s="34"/>
      <c r="L56" s="34"/>
      <c r="M56" s="34" t="s">
        <v>6</v>
      </c>
      <c r="N56" s="34"/>
      <c r="O56" s="34"/>
      <c r="P56" s="34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3" spans="4:16" x14ac:dyDescent="0.2">
      <c r="D63" t="s">
        <v>75</v>
      </c>
      <c r="I63" t="s">
        <v>74</v>
      </c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89</v>
      </c>
    </row>
    <row r="85" spans="2:17" x14ac:dyDescent="0.2">
      <c r="D85" s="26" t="s">
        <v>2</v>
      </c>
      <c r="E85" s="26" t="s">
        <v>83</v>
      </c>
      <c r="F85" s="26" t="s">
        <v>84</v>
      </c>
      <c r="G85" s="26" t="s">
        <v>85</v>
      </c>
      <c r="H85" s="25" t="s">
        <v>86</v>
      </c>
      <c r="I85" s="25" t="s">
        <v>87</v>
      </c>
      <c r="J85" s="25" t="s">
        <v>88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</sheetData>
  <mergeCells count="16">
    <mergeCell ref="E56:H56"/>
    <mergeCell ref="I56:L56"/>
    <mergeCell ref="M56:P56"/>
    <mergeCell ref="D45:P45"/>
    <mergeCell ref="E46:H46"/>
    <mergeCell ref="I46:L46"/>
    <mergeCell ref="M46:P46"/>
    <mergeCell ref="D55:P55"/>
    <mergeCell ref="D5:P5"/>
    <mergeCell ref="D17:P17"/>
    <mergeCell ref="E18:H18"/>
    <mergeCell ref="I18:L18"/>
    <mergeCell ref="M18:P18"/>
    <mergeCell ref="E6:H6"/>
    <mergeCell ref="I6:L6"/>
    <mergeCell ref="M6:P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33" zoomScale="118" zoomScaleNormal="118" zoomScalePageLayoutView="118" workbookViewId="0">
      <selection activeCell="J55" sqref="J55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65</v>
      </c>
      <c r="C2" t="s">
        <v>94</v>
      </c>
    </row>
    <row r="3" spans="1:13" x14ac:dyDescent="0.2">
      <c r="C3" s="38" t="s">
        <v>43</v>
      </c>
      <c r="D3" s="39"/>
      <c r="E3" s="2"/>
    </row>
    <row r="4" spans="1:13" x14ac:dyDescent="0.2">
      <c r="C4" s="40"/>
      <c r="D4" s="41"/>
      <c r="E4" s="2"/>
    </row>
    <row r="5" spans="1:13" x14ac:dyDescent="0.2">
      <c r="C5" s="28" t="s">
        <v>39</v>
      </c>
      <c r="D5" s="28"/>
      <c r="E5" s="2">
        <v>21866</v>
      </c>
    </row>
    <row r="6" spans="1:13" x14ac:dyDescent="0.2">
      <c r="C6" s="28" t="s">
        <v>40</v>
      </c>
      <c r="D6" s="28"/>
      <c r="E6" s="2">
        <v>79012</v>
      </c>
    </row>
    <row r="7" spans="1:13" x14ac:dyDescent="0.2">
      <c r="C7" s="35" t="s">
        <v>41</v>
      </c>
      <c r="D7" s="2" t="s">
        <v>45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6"/>
      <c r="D8" s="2" t="s">
        <v>46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95</v>
      </c>
      <c r="C9" s="37"/>
      <c r="D9" s="2" t="s">
        <v>47</v>
      </c>
      <c r="E9" s="2">
        <v>944434</v>
      </c>
    </row>
    <row r="10" spans="1:13" x14ac:dyDescent="0.2">
      <c r="C10" s="35" t="s">
        <v>42</v>
      </c>
      <c r="D10" s="2" t="s">
        <v>45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6"/>
      <c r="D11" s="2" t="s">
        <v>46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7"/>
      <c r="D12" s="19" t="s">
        <v>47</v>
      </c>
      <c r="E12" s="2">
        <v>876678</v>
      </c>
    </row>
    <row r="13" spans="1:13" x14ac:dyDescent="0.2">
      <c r="C13" s="28" t="s">
        <v>80</v>
      </c>
      <c r="D13" s="2" t="s">
        <v>48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5" t="s">
        <v>79</v>
      </c>
      <c r="D15" s="2" t="s">
        <v>51</v>
      </c>
      <c r="E15" s="2">
        <f>E8+E11+E13</f>
        <v>1475884</v>
      </c>
    </row>
    <row r="16" spans="1:13" x14ac:dyDescent="0.2">
      <c r="C16" s="36"/>
      <c r="D16" s="2" t="s">
        <v>50</v>
      </c>
      <c r="E16" s="2">
        <v>1948599</v>
      </c>
    </row>
    <row r="17" spans="1:13" x14ac:dyDescent="0.2">
      <c r="C17" s="37"/>
      <c r="D17" s="2" t="s">
        <v>52</v>
      </c>
      <c r="E17" s="2">
        <f>E15/E16</f>
        <v>0.75740775808670746</v>
      </c>
    </row>
    <row r="19" spans="1:13" x14ac:dyDescent="0.2">
      <c r="A19" s="24" t="s">
        <v>65</v>
      </c>
      <c r="C19" t="s">
        <v>94</v>
      </c>
    </row>
    <row r="20" spans="1:13" x14ac:dyDescent="0.2">
      <c r="C20" s="38" t="s">
        <v>43</v>
      </c>
      <c r="D20" s="39"/>
      <c r="E20" s="2"/>
    </row>
    <row r="21" spans="1:13" x14ac:dyDescent="0.2">
      <c r="C21" s="40"/>
      <c r="D21" s="41"/>
      <c r="E21" s="2"/>
    </row>
    <row r="22" spans="1:13" x14ac:dyDescent="0.2">
      <c r="C22" s="28" t="s">
        <v>39</v>
      </c>
      <c r="D22" s="28"/>
      <c r="E22" s="2">
        <v>17948</v>
      </c>
    </row>
    <row r="23" spans="1:13" x14ac:dyDescent="0.2">
      <c r="C23" s="28" t="s">
        <v>40</v>
      </c>
      <c r="D23" s="28"/>
      <c r="E23" s="2">
        <v>73736</v>
      </c>
    </row>
    <row r="24" spans="1:13" x14ac:dyDescent="0.2">
      <c r="C24" s="35" t="s">
        <v>41</v>
      </c>
      <c r="D24" s="2" t="s">
        <v>45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6"/>
      <c r="D25" s="2" t="s">
        <v>46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7"/>
      <c r="D26" s="2" t="s">
        <v>47</v>
      </c>
      <c r="E26" s="2">
        <v>962036</v>
      </c>
    </row>
    <row r="27" spans="1:13" x14ac:dyDescent="0.2">
      <c r="C27" s="35" t="s">
        <v>42</v>
      </c>
      <c r="D27" s="2" t="s">
        <v>45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6"/>
      <c r="D28" s="2" t="s">
        <v>46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7"/>
      <c r="D29" s="19" t="s">
        <v>47</v>
      </c>
      <c r="E29" s="2">
        <v>868239</v>
      </c>
    </row>
    <row r="30" spans="1:13" x14ac:dyDescent="0.2">
      <c r="C30" s="28" t="s">
        <v>80</v>
      </c>
      <c r="D30" s="2" t="s">
        <v>48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5" t="s">
        <v>79</v>
      </c>
      <c r="D32" s="2" t="s">
        <v>51</v>
      </c>
      <c r="E32" s="2">
        <f>SUM(E25,E28,E30)</f>
        <v>1460254</v>
      </c>
    </row>
    <row r="33" spans="1:23" x14ac:dyDescent="0.2">
      <c r="C33" s="36"/>
      <c r="D33" s="2" t="s">
        <v>50</v>
      </c>
      <c r="E33" s="2">
        <v>1948599</v>
      </c>
    </row>
    <row r="34" spans="1:23" x14ac:dyDescent="0.2">
      <c r="C34" s="37"/>
      <c r="D34" s="2" t="s">
        <v>52</v>
      </c>
      <c r="E34" s="2">
        <f>E32/E33</f>
        <v>0.74938661058534872</v>
      </c>
    </row>
    <row r="38" spans="1:23" x14ac:dyDescent="0.2">
      <c r="A38" s="24" t="s">
        <v>79</v>
      </c>
      <c r="B38" t="s">
        <v>58</v>
      </c>
      <c r="D38" t="s">
        <v>59</v>
      </c>
      <c r="G38" t="s">
        <v>60</v>
      </c>
      <c r="I38" t="s">
        <v>61</v>
      </c>
      <c r="O38" t="s">
        <v>62</v>
      </c>
      <c r="P38" t="s">
        <v>63</v>
      </c>
      <c r="Q38" t="s">
        <v>45</v>
      </c>
      <c r="R38" t="s">
        <v>46</v>
      </c>
      <c r="S38" t="s">
        <v>45</v>
      </c>
      <c r="T38" t="s">
        <v>46</v>
      </c>
      <c r="U38" t="s">
        <v>48</v>
      </c>
      <c r="V38" t="s">
        <v>64</v>
      </c>
      <c r="W38" t="s">
        <v>67</v>
      </c>
    </row>
    <row r="39" spans="1:23" x14ac:dyDescent="0.2">
      <c r="N39" t="s">
        <v>65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38" t="s">
        <v>43</v>
      </c>
      <c r="D40" s="39"/>
      <c r="E40" s="2"/>
      <c r="G40" s="38" t="s">
        <v>43</v>
      </c>
      <c r="H40" s="39"/>
      <c r="I40" s="2"/>
      <c r="N40" t="s">
        <v>66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0"/>
      <c r="D41" s="41"/>
      <c r="E41" s="2"/>
      <c r="G41" s="40"/>
      <c r="H41" s="41"/>
      <c r="I41" s="2"/>
    </row>
    <row r="42" spans="1:23" x14ac:dyDescent="0.2">
      <c r="C42" s="28" t="s">
        <v>39</v>
      </c>
      <c r="D42" s="28"/>
      <c r="E42" s="2">
        <f>AVERAGE(E22,E5)</f>
        <v>19907</v>
      </c>
      <c r="G42" s="28" t="s">
        <v>39</v>
      </c>
      <c r="H42" s="28"/>
      <c r="I42" s="2">
        <f>AVERAGE(E61,E78)</f>
        <v>10701</v>
      </c>
      <c r="O42" t="s">
        <v>62</v>
      </c>
      <c r="P42" t="s">
        <v>63</v>
      </c>
      <c r="Q42" t="s">
        <v>68</v>
      </c>
      <c r="R42" t="s">
        <v>69</v>
      </c>
      <c r="S42" t="s">
        <v>70</v>
      </c>
      <c r="T42" t="s">
        <v>71</v>
      </c>
      <c r="U42" t="s">
        <v>48</v>
      </c>
      <c r="V42" t="s">
        <v>64</v>
      </c>
      <c r="W42" t="s">
        <v>67</v>
      </c>
    </row>
    <row r="43" spans="1:23" x14ac:dyDescent="0.2">
      <c r="C43" s="28" t="s">
        <v>40</v>
      </c>
      <c r="D43" s="28"/>
      <c r="E43" s="2">
        <f t="shared" ref="E43:E50" si="0">AVERAGE(E23,E6)</f>
        <v>76374</v>
      </c>
      <c r="G43" s="28" t="s">
        <v>40</v>
      </c>
      <c r="H43" s="28"/>
      <c r="I43" s="2">
        <f t="shared" ref="I43:I50" si="1">AVERAGE(E62,E79)</f>
        <v>26578.5</v>
      </c>
      <c r="N43" t="s">
        <v>65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5" t="s">
        <v>41</v>
      </c>
      <c r="D44" s="2" t="s">
        <v>45</v>
      </c>
      <c r="E44" s="2">
        <f t="shared" si="0"/>
        <v>166629.5</v>
      </c>
      <c r="G44" s="35" t="s">
        <v>41</v>
      </c>
      <c r="H44" s="2" t="s">
        <v>45</v>
      </c>
      <c r="I44" s="2">
        <f t="shared" si="1"/>
        <v>175316</v>
      </c>
      <c r="N44" t="s">
        <v>66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6"/>
      <c r="D45" s="2" t="s">
        <v>46</v>
      </c>
      <c r="E45" s="2">
        <f t="shared" si="0"/>
        <v>727324.5</v>
      </c>
      <c r="G45" s="36"/>
      <c r="H45" s="2" t="s">
        <v>46</v>
      </c>
      <c r="I45" s="2">
        <f t="shared" si="1"/>
        <v>470226</v>
      </c>
    </row>
    <row r="46" spans="1:23" x14ac:dyDescent="0.2">
      <c r="C46" s="37"/>
      <c r="D46" s="2" t="s">
        <v>47</v>
      </c>
      <c r="E46" s="2">
        <f t="shared" si="0"/>
        <v>953235</v>
      </c>
      <c r="G46" s="37"/>
      <c r="H46" s="2" t="s">
        <v>47</v>
      </c>
      <c r="I46" s="2">
        <f t="shared" si="1"/>
        <v>661555.5</v>
      </c>
    </row>
    <row r="47" spans="1:23" x14ac:dyDescent="0.2">
      <c r="A47" t="s">
        <v>97</v>
      </c>
      <c r="C47" s="35" t="s">
        <v>42</v>
      </c>
      <c r="D47" s="2" t="s">
        <v>45</v>
      </c>
      <c r="E47" s="2">
        <f t="shared" si="0"/>
        <v>142405</v>
      </c>
      <c r="G47" s="35" t="s">
        <v>42</v>
      </c>
      <c r="H47" s="2" t="s">
        <v>45</v>
      </c>
      <c r="I47" s="2">
        <f t="shared" si="1"/>
        <v>135697</v>
      </c>
    </row>
    <row r="48" spans="1:23" x14ac:dyDescent="0.2">
      <c r="C48" s="36"/>
      <c r="D48" s="2" t="s">
        <v>46</v>
      </c>
      <c r="E48" s="2">
        <f t="shared" si="0"/>
        <v>730049</v>
      </c>
      <c r="G48" s="36"/>
      <c r="H48" s="2" t="s">
        <v>46</v>
      </c>
      <c r="I48" s="2">
        <f t="shared" si="1"/>
        <v>477264</v>
      </c>
    </row>
    <row r="49" spans="1:21" x14ac:dyDescent="0.2">
      <c r="C49" s="37"/>
      <c r="D49" s="19" t="s">
        <v>47</v>
      </c>
      <c r="E49" s="2">
        <f t="shared" si="0"/>
        <v>872458.5</v>
      </c>
      <c r="G49" s="37"/>
      <c r="H49" s="19" t="s">
        <v>47</v>
      </c>
      <c r="I49" s="2">
        <f t="shared" si="1"/>
        <v>612970.5</v>
      </c>
    </row>
    <row r="50" spans="1:21" x14ac:dyDescent="0.2">
      <c r="C50" s="28" t="s">
        <v>80</v>
      </c>
      <c r="D50" s="2" t="s">
        <v>48</v>
      </c>
      <c r="E50" s="2">
        <f t="shared" si="0"/>
        <v>10695.5</v>
      </c>
      <c r="G50" s="28" t="s">
        <v>80</v>
      </c>
      <c r="H50" s="2" t="s">
        <v>48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5" t="s">
        <v>79</v>
      </c>
      <c r="D52" s="2" t="s">
        <v>51</v>
      </c>
      <c r="E52" s="2">
        <f>SUM(E45,E48,E50)</f>
        <v>1468069</v>
      </c>
      <c r="G52" s="35" t="s">
        <v>79</v>
      </c>
      <c r="H52" s="2" t="s">
        <v>51</v>
      </c>
      <c r="I52" s="2">
        <f>SUM(I45,I48,I50)</f>
        <v>952803</v>
      </c>
    </row>
    <row r="53" spans="1:21" x14ac:dyDescent="0.2">
      <c r="C53" s="36"/>
      <c r="D53" s="2" t="s">
        <v>50</v>
      </c>
      <c r="E53" s="2">
        <v>1948599</v>
      </c>
      <c r="G53" s="36"/>
      <c r="H53" s="2" t="s">
        <v>50</v>
      </c>
      <c r="I53" s="2">
        <v>1331220</v>
      </c>
    </row>
    <row r="54" spans="1:21" x14ac:dyDescent="0.2">
      <c r="C54" s="37"/>
      <c r="D54" s="2" t="s">
        <v>52</v>
      </c>
      <c r="E54" s="2">
        <f>E52/E53</f>
        <v>0.75339718433602809</v>
      </c>
      <c r="G54" s="37"/>
      <c r="H54" s="2" t="s">
        <v>52</v>
      </c>
      <c r="I54" s="2">
        <f>I52/I53</f>
        <v>0.71573669265786266</v>
      </c>
    </row>
    <row r="58" spans="1:21" x14ac:dyDescent="0.2">
      <c r="A58" s="24" t="s">
        <v>66</v>
      </c>
      <c r="B58" t="s">
        <v>96</v>
      </c>
    </row>
    <row r="59" spans="1:21" x14ac:dyDescent="0.2">
      <c r="C59" s="38" t="s">
        <v>43</v>
      </c>
      <c r="D59" s="39"/>
      <c r="E59" s="2"/>
    </row>
    <row r="60" spans="1:21" x14ac:dyDescent="0.2">
      <c r="C60" s="40"/>
      <c r="D60" s="41"/>
      <c r="E60" s="2"/>
    </row>
    <row r="61" spans="1:21" x14ac:dyDescent="0.2">
      <c r="C61" s="28" t="s">
        <v>39</v>
      </c>
      <c r="D61" s="28"/>
      <c r="E61" s="2">
        <v>8867</v>
      </c>
    </row>
    <row r="62" spans="1:21" x14ac:dyDescent="0.2">
      <c r="C62" s="28" t="s">
        <v>40</v>
      </c>
      <c r="D62" s="28"/>
      <c r="E62" s="2">
        <v>26859</v>
      </c>
    </row>
    <row r="63" spans="1:21" x14ac:dyDescent="0.2">
      <c r="C63" s="35" t="s">
        <v>41</v>
      </c>
      <c r="D63" s="2" t="s">
        <v>45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6"/>
      <c r="D64" s="2" t="s">
        <v>46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7"/>
      <c r="D65" s="2" t="s">
        <v>47</v>
      </c>
      <c r="E65" s="2">
        <v>662682</v>
      </c>
    </row>
    <row r="66" spans="1:21" x14ac:dyDescent="0.2">
      <c r="C66" s="35" t="s">
        <v>42</v>
      </c>
      <c r="D66" s="2" t="s">
        <v>45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98</v>
      </c>
      <c r="C67" s="36"/>
      <c r="D67" s="2" t="s">
        <v>46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7"/>
      <c r="D68" s="19" t="s">
        <v>47</v>
      </c>
      <c r="E68" s="2">
        <v>611484</v>
      </c>
    </row>
    <row r="69" spans="1:21" x14ac:dyDescent="0.2">
      <c r="C69" s="28" t="s">
        <v>80</v>
      </c>
      <c r="D69" s="2" t="s">
        <v>48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5" t="s">
        <v>79</v>
      </c>
      <c r="D71" s="2" t="s">
        <v>51</v>
      </c>
      <c r="E71" s="2">
        <f>E64+E67+E69</f>
        <v>969310</v>
      </c>
    </row>
    <row r="72" spans="1:21" x14ac:dyDescent="0.2">
      <c r="C72" s="36"/>
      <c r="D72" s="2" t="s">
        <v>50</v>
      </c>
      <c r="E72" s="2">
        <v>1331220</v>
      </c>
    </row>
    <row r="73" spans="1:21" x14ac:dyDescent="0.2">
      <c r="C73" s="37"/>
      <c r="D73" s="2" t="s">
        <v>52</v>
      </c>
      <c r="E73" s="2">
        <f>E71/E72</f>
        <v>0.72813659650546114</v>
      </c>
    </row>
    <row r="75" spans="1:21" x14ac:dyDescent="0.2">
      <c r="A75" s="24" t="s">
        <v>66</v>
      </c>
      <c r="B75" t="s">
        <v>96</v>
      </c>
    </row>
    <row r="76" spans="1:21" x14ac:dyDescent="0.2">
      <c r="C76" s="38" t="s">
        <v>43</v>
      </c>
      <c r="D76" s="39"/>
      <c r="E76" s="2"/>
    </row>
    <row r="77" spans="1:21" x14ac:dyDescent="0.2">
      <c r="C77" s="40"/>
      <c r="D77" s="41"/>
      <c r="E77" s="2"/>
    </row>
    <row r="78" spans="1:21" x14ac:dyDescent="0.2">
      <c r="C78" s="28" t="s">
        <v>39</v>
      </c>
      <c r="D78" s="28"/>
      <c r="E78" s="2">
        <v>12535</v>
      </c>
    </row>
    <row r="79" spans="1:21" x14ac:dyDescent="0.2">
      <c r="C79" s="28" t="s">
        <v>40</v>
      </c>
      <c r="D79" s="28"/>
      <c r="E79" s="2">
        <v>26298</v>
      </c>
    </row>
    <row r="80" spans="1:21" x14ac:dyDescent="0.2">
      <c r="C80" s="35" t="s">
        <v>41</v>
      </c>
      <c r="D80" s="2" t="s">
        <v>45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6"/>
      <c r="D81" s="2" t="s">
        <v>46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7"/>
      <c r="D82" s="2" t="s">
        <v>47</v>
      </c>
      <c r="E82" s="2">
        <v>660429</v>
      </c>
    </row>
    <row r="83" spans="1:21" x14ac:dyDescent="0.2">
      <c r="A83" t="s">
        <v>57</v>
      </c>
      <c r="C83" s="35" t="s">
        <v>42</v>
      </c>
      <c r="D83" s="2" t="s">
        <v>45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6"/>
      <c r="D84" s="2" t="s">
        <v>46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7"/>
      <c r="D85" s="19" t="s">
        <v>47</v>
      </c>
      <c r="E85" s="2">
        <v>614457</v>
      </c>
    </row>
    <row r="86" spans="1:21" x14ac:dyDescent="0.2">
      <c r="C86" s="28" t="s">
        <v>80</v>
      </c>
      <c r="D86" s="2" t="s">
        <v>48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5" t="s">
        <v>79</v>
      </c>
      <c r="D88" s="2" t="s">
        <v>51</v>
      </c>
      <c r="E88" s="2">
        <f>E81+E84+E86</f>
        <v>936296</v>
      </c>
    </row>
    <row r="89" spans="1:21" x14ac:dyDescent="0.2">
      <c r="C89" s="36"/>
      <c r="D89" s="2" t="s">
        <v>50</v>
      </c>
      <c r="E89" s="2">
        <v>1331220</v>
      </c>
    </row>
    <row r="90" spans="1:21" x14ac:dyDescent="0.2">
      <c r="C90" s="37"/>
      <c r="D90" s="2" t="s">
        <v>52</v>
      </c>
      <c r="E90" s="2">
        <f>E88/E89</f>
        <v>0.70333678881026429</v>
      </c>
    </row>
  </sheetData>
  <mergeCells count="24"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  <mergeCell ref="C27:C29"/>
    <mergeCell ref="C32:C34"/>
    <mergeCell ref="C40:D41"/>
    <mergeCell ref="C44:C46"/>
    <mergeCell ref="C47:C49"/>
    <mergeCell ref="C24:C26"/>
    <mergeCell ref="C3:D4"/>
    <mergeCell ref="C7:C9"/>
    <mergeCell ref="C10:C12"/>
    <mergeCell ref="C15:C17"/>
    <mergeCell ref="C20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opLeftCell="H36" workbookViewId="0">
      <selection activeCell="X59" sqref="X59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65</v>
      </c>
      <c r="B2" t="s">
        <v>54</v>
      </c>
    </row>
    <row r="3" spans="1:18" x14ac:dyDescent="0.2">
      <c r="B3" s="32" t="s">
        <v>43</v>
      </c>
      <c r="C3" s="32"/>
      <c r="D3" s="2"/>
    </row>
    <row r="4" spans="1:18" x14ac:dyDescent="0.2">
      <c r="B4" s="32"/>
      <c r="C4" s="32"/>
      <c r="D4" s="2"/>
    </row>
    <row r="5" spans="1:18" x14ac:dyDescent="0.2">
      <c r="B5" s="32" t="s">
        <v>39</v>
      </c>
      <c r="C5" s="32"/>
      <c r="D5" s="2">
        <v>24884</v>
      </c>
    </row>
    <row r="6" spans="1:18" x14ac:dyDescent="0.2">
      <c r="B6" s="32" t="s">
        <v>40</v>
      </c>
      <c r="C6" s="32"/>
      <c r="D6" s="2">
        <v>79714</v>
      </c>
    </row>
    <row r="7" spans="1:18" x14ac:dyDescent="0.2">
      <c r="B7" s="42" t="s">
        <v>41</v>
      </c>
      <c r="C7" s="2" t="s">
        <v>45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2"/>
      <c r="C8" s="2" t="s">
        <v>46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44</v>
      </c>
    </row>
    <row r="9" spans="1:18" x14ac:dyDescent="0.2">
      <c r="A9" t="s">
        <v>53</v>
      </c>
      <c r="B9" s="42"/>
      <c r="C9" s="2" t="s">
        <v>47</v>
      </c>
      <c r="D9" s="2">
        <v>1206851</v>
      </c>
    </row>
    <row r="10" spans="1:18" x14ac:dyDescent="0.2">
      <c r="B10" s="42" t="s">
        <v>42</v>
      </c>
      <c r="C10" s="2" t="s">
        <v>45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2"/>
      <c r="C11" s="2" t="s">
        <v>46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2"/>
      <c r="C12" s="19" t="s">
        <v>47</v>
      </c>
      <c r="D12" s="2">
        <v>1025878</v>
      </c>
    </row>
    <row r="13" spans="1:18" x14ac:dyDescent="0.2">
      <c r="B13" s="2" t="s">
        <v>49</v>
      </c>
      <c r="C13" s="2" t="s">
        <v>48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51</v>
      </c>
      <c r="D15" s="2">
        <f>D8+D11+D13</f>
        <v>1873670</v>
      </c>
    </row>
    <row r="16" spans="1:18" x14ac:dyDescent="0.2">
      <c r="B16" s="2"/>
      <c r="C16" s="2" t="s">
        <v>50</v>
      </c>
      <c r="D16" s="2">
        <v>2431465</v>
      </c>
    </row>
    <row r="17" spans="1:12" x14ac:dyDescent="0.2">
      <c r="B17" s="2"/>
      <c r="C17" s="2" t="s">
        <v>52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65</v>
      </c>
      <c r="B19" t="s">
        <v>54</v>
      </c>
    </row>
    <row r="20" spans="1:12" x14ac:dyDescent="0.2">
      <c r="B20" s="32" t="s">
        <v>43</v>
      </c>
      <c r="C20" s="32"/>
      <c r="D20" s="2"/>
    </row>
    <row r="21" spans="1:12" x14ac:dyDescent="0.2">
      <c r="B21" s="32"/>
      <c r="C21" s="32"/>
      <c r="D21" s="2"/>
    </row>
    <row r="22" spans="1:12" x14ac:dyDescent="0.2">
      <c r="B22" s="32" t="s">
        <v>39</v>
      </c>
      <c r="C22" s="32"/>
      <c r="D22" s="2">
        <v>36848</v>
      </c>
    </row>
    <row r="23" spans="1:12" x14ac:dyDescent="0.2">
      <c r="A23" t="s">
        <v>55</v>
      </c>
      <c r="B23" s="32" t="s">
        <v>40</v>
      </c>
      <c r="C23" s="32"/>
      <c r="D23" s="2">
        <v>74601</v>
      </c>
    </row>
    <row r="24" spans="1:12" x14ac:dyDescent="0.2">
      <c r="B24" s="42" t="s">
        <v>41</v>
      </c>
      <c r="C24" s="2" t="s">
        <v>45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2"/>
      <c r="C25" s="2" t="s">
        <v>46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2"/>
      <c r="C26" s="2" t="s">
        <v>47</v>
      </c>
      <c r="D26" s="2">
        <v>1152783</v>
      </c>
    </row>
    <row r="27" spans="1:12" x14ac:dyDescent="0.2">
      <c r="B27" s="42" t="s">
        <v>42</v>
      </c>
      <c r="C27" s="2" t="s">
        <v>45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2"/>
      <c r="C28" s="2" t="s">
        <v>46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2"/>
      <c r="C29" s="19" t="s">
        <v>47</v>
      </c>
      <c r="D29" s="2">
        <v>1131939</v>
      </c>
    </row>
    <row r="30" spans="1:12" x14ac:dyDescent="0.2">
      <c r="B30" s="2" t="s">
        <v>49</v>
      </c>
      <c r="C30" s="2" t="s">
        <v>48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51</v>
      </c>
      <c r="D32" s="2">
        <f>SUM(D25,D28,D30)</f>
        <v>1883888</v>
      </c>
    </row>
    <row r="33" spans="1:21" x14ac:dyDescent="0.2">
      <c r="B33" s="2"/>
      <c r="C33" s="2" t="s">
        <v>50</v>
      </c>
      <c r="D33" s="2">
        <v>2431465</v>
      </c>
    </row>
    <row r="34" spans="1:21" x14ac:dyDescent="0.2">
      <c r="B34" s="2"/>
      <c r="C34" s="2" t="s">
        <v>52</v>
      </c>
      <c r="D34" s="2">
        <f>D32/D33</f>
        <v>0.77479544225394981</v>
      </c>
    </row>
    <row r="36" spans="1:21" x14ac:dyDescent="0.2">
      <c r="A36" s="24" t="s">
        <v>79</v>
      </c>
      <c r="B36" t="s">
        <v>58</v>
      </c>
      <c r="D36" t="s">
        <v>59</v>
      </c>
      <c r="G36" t="s">
        <v>60</v>
      </c>
      <c r="I36" t="s">
        <v>61</v>
      </c>
    </row>
    <row r="37" spans="1:21" x14ac:dyDescent="0.2">
      <c r="B37" s="38" t="s">
        <v>43</v>
      </c>
      <c r="C37" s="39"/>
      <c r="D37" s="2"/>
      <c r="G37" s="38" t="s">
        <v>43</v>
      </c>
      <c r="H37" s="39"/>
      <c r="I37" s="2"/>
      <c r="M37" t="s">
        <v>62</v>
      </c>
      <c r="N37" t="s">
        <v>63</v>
      </c>
      <c r="O37" t="s">
        <v>45</v>
      </c>
      <c r="P37" t="s">
        <v>46</v>
      </c>
      <c r="Q37" t="s">
        <v>45</v>
      </c>
      <c r="R37" t="s">
        <v>46</v>
      </c>
      <c r="S37" t="s">
        <v>48</v>
      </c>
      <c r="T37" t="s">
        <v>64</v>
      </c>
      <c r="U37" t="s">
        <v>67</v>
      </c>
    </row>
    <row r="38" spans="1:21" x14ac:dyDescent="0.2">
      <c r="B38" s="40"/>
      <c r="C38" s="41"/>
      <c r="D38" s="2"/>
      <c r="G38" s="40"/>
      <c r="H38" s="41"/>
      <c r="I38" s="2"/>
      <c r="L38" t="s">
        <v>65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2" t="s">
        <v>39</v>
      </c>
      <c r="C39" s="32"/>
      <c r="D39" s="2">
        <f t="shared" ref="D39:D47" si="0">AVERAGE(D22,D5)</f>
        <v>30866</v>
      </c>
      <c r="G39" s="20" t="s">
        <v>39</v>
      </c>
      <c r="H39" s="20"/>
      <c r="I39" s="2">
        <f t="shared" ref="I39:I47" si="1">AVERAGE(D76,D58)</f>
        <v>12665</v>
      </c>
      <c r="L39" t="s">
        <v>66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2" t="s">
        <v>40</v>
      </c>
      <c r="C40" s="32"/>
      <c r="D40" s="2">
        <f t="shared" si="0"/>
        <v>77157.5</v>
      </c>
      <c r="G40" s="20" t="s">
        <v>40</v>
      </c>
      <c r="H40" s="20"/>
      <c r="I40" s="2">
        <f t="shared" si="1"/>
        <v>25408.5</v>
      </c>
    </row>
    <row r="41" spans="1:21" x14ac:dyDescent="0.2">
      <c r="B41" s="42" t="s">
        <v>41</v>
      </c>
      <c r="C41" s="2" t="s">
        <v>45</v>
      </c>
      <c r="D41" s="2">
        <f t="shared" si="0"/>
        <v>197394.5</v>
      </c>
      <c r="G41" s="35" t="s">
        <v>41</v>
      </c>
      <c r="H41" s="2" t="s">
        <v>45</v>
      </c>
      <c r="I41" s="2">
        <f t="shared" si="1"/>
        <v>149117.5</v>
      </c>
      <c r="M41" t="s">
        <v>62</v>
      </c>
      <c r="N41" t="s">
        <v>63</v>
      </c>
      <c r="O41" t="s">
        <v>68</v>
      </c>
      <c r="P41" t="s">
        <v>69</v>
      </c>
      <c r="Q41" t="s">
        <v>70</v>
      </c>
      <c r="R41" t="s">
        <v>71</v>
      </c>
      <c r="S41" t="s">
        <v>48</v>
      </c>
      <c r="T41" t="s">
        <v>64</v>
      </c>
      <c r="U41" t="s">
        <v>67</v>
      </c>
    </row>
    <row r="42" spans="1:21" x14ac:dyDescent="0.2">
      <c r="B42" s="42"/>
      <c r="C42" s="2" t="s">
        <v>46</v>
      </c>
      <c r="D42" s="2">
        <f t="shared" si="0"/>
        <v>925526</v>
      </c>
      <c r="G42" s="36"/>
      <c r="H42" s="2" t="s">
        <v>46</v>
      </c>
      <c r="I42" s="2">
        <f t="shared" si="1"/>
        <v>558355</v>
      </c>
      <c r="L42" t="s">
        <v>65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2"/>
      <c r="C43" s="2" t="s">
        <v>47</v>
      </c>
      <c r="D43" s="2">
        <f t="shared" si="0"/>
        <v>1179817</v>
      </c>
      <c r="G43" s="37"/>
      <c r="H43" s="2" t="s">
        <v>47</v>
      </c>
      <c r="I43" s="2">
        <f t="shared" si="1"/>
        <v>722682.5</v>
      </c>
      <c r="L43" t="s">
        <v>66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2" t="s">
        <v>42</v>
      </c>
      <c r="C44" s="2" t="s">
        <v>45</v>
      </c>
      <c r="D44" s="2">
        <f t="shared" si="0"/>
        <v>160008.5</v>
      </c>
      <c r="G44" s="35" t="s">
        <v>42</v>
      </c>
      <c r="H44" s="2" t="s">
        <v>45</v>
      </c>
      <c r="I44" s="2">
        <f t="shared" si="1"/>
        <v>128101.5</v>
      </c>
    </row>
    <row r="45" spans="1:21" x14ac:dyDescent="0.2">
      <c r="B45" s="42"/>
      <c r="C45" s="2" t="s">
        <v>46</v>
      </c>
      <c r="D45" s="2">
        <f t="shared" si="0"/>
        <v>918897</v>
      </c>
      <c r="G45" s="36"/>
      <c r="H45" s="2" t="s">
        <v>46</v>
      </c>
      <c r="I45" s="2">
        <f t="shared" si="1"/>
        <v>553491</v>
      </c>
    </row>
    <row r="46" spans="1:21" x14ac:dyDescent="0.2">
      <c r="B46" s="42"/>
      <c r="C46" s="19" t="s">
        <v>47</v>
      </c>
      <c r="D46" s="2">
        <f t="shared" si="0"/>
        <v>1078908.5</v>
      </c>
      <c r="G46" s="37"/>
      <c r="H46" s="19" t="s">
        <v>47</v>
      </c>
      <c r="I46" s="2">
        <f t="shared" si="1"/>
        <v>681599</v>
      </c>
    </row>
    <row r="47" spans="1:21" x14ac:dyDescent="0.2">
      <c r="B47" s="20" t="s">
        <v>81</v>
      </c>
      <c r="C47" s="2" t="s">
        <v>48</v>
      </c>
      <c r="D47" s="2">
        <f t="shared" si="0"/>
        <v>34356</v>
      </c>
      <c r="G47" s="20" t="s">
        <v>80</v>
      </c>
      <c r="H47" s="2" t="s">
        <v>48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44</v>
      </c>
    </row>
    <row r="49" spans="1:20" x14ac:dyDescent="0.2">
      <c r="B49" s="35" t="s">
        <v>79</v>
      </c>
      <c r="C49" s="2" t="s">
        <v>51</v>
      </c>
      <c r="D49" s="2">
        <f>AVERAGE(D32,D15)</f>
        <v>1878779</v>
      </c>
      <c r="G49" s="35" t="s">
        <v>79</v>
      </c>
      <c r="H49" s="2" t="s">
        <v>51</v>
      </c>
      <c r="I49" s="2">
        <f>AVERAGE(D86,D68)</f>
        <v>1126063.5</v>
      </c>
    </row>
    <row r="50" spans="1:20" x14ac:dyDescent="0.2">
      <c r="B50" s="36"/>
      <c r="C50" s="2" t="s">
        <v>50</v>
      </c>
      <c r="D50" s="2">
        <v>2431465</v>
      </c>
      <c r="G50" s="36"/>
      <c r="H50" s="2" t="s">
        <v>50</v>
      </c>
      <c r="I50" s="2">
        <f>AVERAGE(D87,D69)</f>
        <v>1472251</v>
      </c>
    </row>
    <row r="51" spans="1:20" x14ac:dyDescent="0.2">
      <c r="B51" s="37"/>
      <c r="C51" s="2" t="s">
        <v>52</v>
      </c>
      <c r="D51" s="2">
        <f>D49/D50</f>
        <v>0.77269423989241059</v>
      </c>
      <c r="G51" s="37"/>
      <c r="H51" s="2" t="s">
        <v>52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66</v>
      </c>
      <c r="B54" t="s">
        <v>56</v>
      </c>
    </row>
    <row r="56" spans="1:20" x14ac:dyDescent="0.2">
      <c r="B56" s="32" t="s">
        <v>43</v>
      </c>
      <c r="C56" s="32"/>
      <c r="D56" s="2"/>
    </row>
    <row r="57" spans="1:20" x14ac:dyDescent="0.2">
      <c r="B57" s="32"/>
      <c r="C57" s="32"/>
      <c r="D57" s="2"/>
    </row>
    <row r="58" spans="1:20" x14ac:dyDescent="0.2">
      <c r="B58" s="32" t="s">
        <v>39</v>
      </c>
      <c r="C58" s="32"/>
      <c r="D58" s="2">
        <v>12941</v>
      </c>
    </row>
    <row r="59" spans="1:20" x14ac:dyDescent="0.2">
      <c r="B59" s="32" t="s">
        <v>40</v>
      </c>
      <c r="C59" s="32"/>
      <c r="D59" s="2">
        <v>23739</v>
      </c>
    </row>
    <row r="60" spans="1:20" x14ac:dyDescent="0.2">
      <c r="B60" s="42" t="s">
        <v>41</v>
      </c>
      <c r="C60" s="2" t="s">
        <v>45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2"/>
      <c r="C61" s="2" t="s">
        <v>46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2"/>
      <c r="C62" s="2" t="s">
        <v>47</v>
      </c>
      <c r="D62" s="2">
        <v>701966</v>
      </c>
    </row>
    <row r="63" spans="1:20" x14ac:dyDescent="0.2">
      <c r="B63" s="42" t="s">
        <v>42</v>
      </c>
      <c r="C63" s="2" t="s">
        <v>45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2"/>
      <c r="C64" s="2" t="s">
        <v>46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2"/>
      <c r="C65" s="19" t="s">
        <v>47</v>
      </c>
      <c r="D65" s="2">
        <v>689534</v>
      </c>
    </row>
    <row r="66" spans="1:20" x14ac:dyDescent="0.2">
      <c r="B66" s="2" t="s">
        <v>49</v>
      </c>
      <c r="C66" s="2" t="s">
        <v>48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51</v>
      </c>
      <c r="D68" s="2">
        <f>D61+D64+D66</f>
        <v>1180188</v>
      </c>
    </row>
    <row r="69" spans="1:20" x14ac:dyDescent="0.2">
      <c r="B69" s="2"/>
      <c r="C69" s="2" t="s">
        <v>50</v>
      </c>
      <c r="D69" s="2">
        <v>1472251</v>
      </c>
    </row>
    <row r="70" spans="1:20" x14ac:dyDescent="0.2">
      <c r="B70" s="2"/>
      <c r="C70" s="2" t="s">
        <v>52</v>
      </c>
      <c r="D70" s="2">
        <f>D68/D69</f>
        <v>0.80162146264461698</v>
      </c>
    </row>
    <row r="72" spans="1:20" x14ac:dyDescent="0.2">
      <c r="A72" s="24" t="s">
        <v>66</v>
      </c>
      <c r="B72" t="s">
        <v>56</v>
      </c>
    </row>
    <row r="74" spans="1:20" x14ac:dyDescent="0.2">
      <c r="B74" s="32" t="s">
        <v>43</v>
      </c>
      <c r="C74" s="32"/>
      <c r="D74" s="2"/>
    </row>
    <row r="75" spans="1:20" x14ac:dyDescent="0.2">
      <c r="B75" s="32"/>
      <c r="C75" s="32"/>
      <c r="D75" s="2"/>
    </row>
    <row r="76" spans="1:20" x14ac:dyDescent="0.2">
      <c r="B76" s="32" t="s">
        <v>39</v>
      </c>
      <c r="C76" s="32"/>
      <c r="D76" s="2">
        <v>12389</v>
      </c>
    </row>
    <row r="77" spans="1:20" x14ac:dyDescent="0.2">
      <c r="B77" s="32" t="s">
        <v>40</v>
      </c>
      <c r="C77" s="32"/>
      <c r="D77" s="2">
        <v>27078</v>
      </c>
    </row>
    <row r="78" spans="1:20" x14ac:dyDescent="0.2">
      <c r="B78" s="42" t="s">
        <v>41</v>
      </c>
      <c r="C78" s="2" t="s">
        <v>45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2"/>
      <c r="C79" s="2" t="s">
        <v>46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57</v>
      </c>
      <c r="B80" s="42"/>
      <c r="C80" s="2" t="s">
        <v>47</v>
      </c>
      <c r="D80" s="2">
        <v>743399</v>
      </c>
    </row>
    <row r="81" spans="2:20" x14ac:dyDescent="0.2">
      <c r="B81" s="42" t="s">
        <v>42</v>
      </c>
      <c r="C81" s="2" t="s">
        <v>45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2"/>
      <c r="C82" s="2" t="s">
        <v>46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2"/>
      <c r="C83" s="19" t="s">
        <v>47</v>
      </c>
      <c r="D83" s="2">
        <v>673664</v>
      </c>
    </row>
    <row r="84" spans="2:20" x14ac:dyDescent="0.2">
      <c r="B84" s="2" t="s">
        <v>49</v>
      </c>
      <c r="C84" s="2" t="s">
        <v>48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51</v>
      </c>
      <c r="D86" s="2">
        <f>D79+D82+D84</f>
        <v>1071939</v>
      </c>
    </row>
    <row r="87" spans="2:20" x14ac:dyDescent="0.2">
      <c r="B87" s="2"/>
      <c r="C87" s="2" t="s">
        <v>50</v>
      </c>
      <c r="D87" s="2">
        <v>1472251</v>
      </c>
    </row>
    <row r="88" spans="2:20" x14ac:dyDescent="0.2">
      <c r="B88" s="2"/>
      <c r="C88" s="2" t="s">
        <v>52</v>
      </c>
      <c r="D88" s="2">
        <f>D86/D87</f>
        <v>0.72809527723193934</v>
      </c>
    </row>
  </sheetData>
  <mergeCells count="30"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  <mergeCell ref="B3:C4"/>
    <mergeCell ref="B5:C5"/>
    <mergeCell ref="B6:C6"/>
    <mergeCell ref="B7:B9"/>
    <mergeCell ref="B10:B12"/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9"/>
  <sheetViews>
    <sheetView topLeftCell="C1" workbookViewId="0">
      <selection activeCell="T29" sqref="T29"/>
    </sheetView>
  </sheetViews>
  <sheetFormatPr baseColWidth="10" defaultRowHeight="16" x14ac:dyDescent="0.2"/>
  <sheetData>
    <row r="4" spans="3:15" x14ac:dyDescent="0.2">
      <c r="D4" t="s">
        <v>90</v>
      </c>
      <c r="E4" t="s">
        <v>91</v>
      </c>
      <c r="F4" t="s">
        <v>92</v>
      </c>
      <c r="G4" t="s">
        <v>93</v>
      </c>
      <c r="L4" t="s">
        <v>90</v>
      </c>
      <c r="M4" t="s">
        <v>91</v>
      </c>
      <c r="N4" t="s">
        <v>92</v>
      </c>
      <c r="O4" t="s">
        <v>93</v>
      </c>
    </row>
    <row r="5" spans="3:15" x14ac:dyDescent="0.2">
      <c r="C5">
        <v>10</v>
      </c>
      <c r="D5">
        <v>37508</v>
      </c>
      <c r="E5">
        <v>195992</v>
      </c>
      <c r="F5">
        <v>48689</v>
      </c>
      <c r="G5">
        <v>265982</v>
      </c>
      <c r="K5">
        <v>20</v>
      </c>
      <c r="L5">
        <v>91767</v>
      </c>
      <c r="M5">
        <v>805985</v>
      </c>
      <c r="N5">
        <v>355056</v>
      </c>
      <c r="O5">
        <v>1746013</v>
      </c>
    </row>
    <row r="6" spans="3:15" x14ac:dyDescent="0.2">
      <c r="C6">
        <v>20</v>
      </c>
      <c r="D6">
        <v>44442</v>
      </c>
      <c r="E6">
        <v>196042</v>
      </c>
      <c r="F6">
        <v>55477</v>
      </c>
      <c r="G6">
        <v>275982</v>
      </c>
      <c r="K6">
        <v>40</v>
      </c>
      <c r="L6">
        <v>80703</v>
      </c>
      <c r="M6">
        <v>865956</v>
      </c>
      <c r="N6">
        <v>187405</v>
      </c>
      <c r="O6">
        <v>1461103</v>
      </c>
    </row>
    <row r="7" spans="3:15" x14ac:dyDescent="0.2">
      <c r="C7">
        <v>40</v>
      </c>
      <c r="D7">
        <v>40592</v>
      </c>
      <c r="E7">
        <v>190941</v>
      </c>
      <c r="F7">
        <v>51646</v>
      </c>
      <c r="G7">
        <v>270970</v>
      </c>
      <c r="K7">
        <v>60</v>
      </c>
      <c r="L7">
        <v>134455</v>
      </c>
      <c r="M7">
        <v>776073</v>
      </c>
      <c r="N7">
        <v>136158</v>
      </c>
      <c r="O7">
        <v>1536026</v>
      </c>
    </row>
    <row r="8" spans="3:15" x14ac:dyDescent="0.2">
      <c r="C8">
        <v>60</v>
      </c>
      <c r="D8">
        <v>46749</v>
      </c>
      <c r="E8">
        <v>200955</v>
      </c>
      <c r="F8">
        <v>54537</v>
      </c>
      <c r="G8">
        <v>281032</v>
      </c>
      <c r="K8">
        <v>80</v>
      </c>
      <c r="L8">
        <v>79187</v>
      </c>
      <c r="M8">
        <v>880999</v>
      </c>
      <c r="N8">
        <v>130959</v>
      </c>
      <c r="O8">
        <v>1501104</v>
      </c>
    </row>
    <row r="9" spans="3:15" x14ac:dyDescent="0.2">
      <c r="C9">
        <v>80</v>
      </c>
      <c r="D9">
        <v>38729</v>
      </c>
      <c r="E9">
        <v>205949</v>
      </c>
      <c r="F9">
        <v>48618</v>
      </c>
      <c r="G9">
        <v>271042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web-google</vt:lpstr>
      <vt:lpstr>miami</vt:lpstr>
      <vt:lpstr>nyc</vt:lpstr>
      <vt:lpstr>nyc-u-d-breakdown</vt:lpstr>
      <vt:lpstr>nyc-u-e-breakdown</vt:lpstr>
      <vt:lpstr>redraw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2017-03-13T15:05:08Z</dcterms:modified>
</cp:coreProperties>
</file>