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showInkAnnotation="0"/>
  <mc:AlternateContent xmlns:mc="http://schemas.openxmlformats.org/markup-compatibility/2006">
    <mc:Choice Requires="x15">
      <x15ac:absPath xmlns:x15ac="http://schemas.microsoft.com/office/spreadsheetml/2010/11/ac" url="/Users/mengli/Workspace/IntellijWorkspace/harp-sahad/experiments/analysis/"/>
    </mc:Choice>
  </mc:AlternateContent>
  <bookViews>
    <workbookView xWindow="1940" yWindow="1000" windowWidth="27080" windowHeight="14340" tabRatio="500"/>
  </bookViews>
  <sheets>
    <sheet name="vtune" sheetId="8" r:id="rId1"/>
    <sheet name="fasciajavamiami" sheetId="1" r:id="rId2"/>
    <sheet name="fasciajavanyc" sheetId="2" r:id="rId3"/>
    <sheet name="comparison" sheetId="7" r:id="rId4"/>
    <sheet name="fasciacpp" sheetId="3" r:id="rId5"/>
    <sheet name="harp-sahad" sheetId="4" r:id="rId6"/>
    <sheet name="dataset" sheetId="5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7" l="1"/>
  <c r="H31" i="7"/>
  <c r="H32" i="7"/>
  <c r="H33" i="7"/>
  <c r="H29" i="7"/>
  <c r="H19" i="7"/>
  <c r="H20" i="7"/>
  <c r="H21" i="7"/>
  <c r="H22" i="7"/>
  <c r="H18" i="7"/>
  <c r="H6" i="7"/>
  <c r="H7" i="7"/>
  <c r="H8" i="7"/>
  <c r="H9" i="7"/>
  <c r="H5" i="7"/>
  <c r="J59" i="2"/>
  <c r="J56" i="2"/>
  <c r="J57" i="2"/>
  <c r="J58" i="2"/>
  <c r="J55" i="2"/>
  <c r="I56" i="2"/>
  <c r="I57" i="2"/>
  <c r="I58" i="2"/>
  <c r="I59" i="2"/>
  <c r="I55" i="2"/>
  <c r="J79" i="1"/>
  <c r="J80" i="1"/>
  <c r="J81" i="1"/>
  <c r="J82" i="1"/>
  <c r="J78" i="1"/>
  <c r="I81" i="1"/>
  <c r="I82" i="1"/>
  <c r="I79" i="1"/>
  <c r="I80" i="1"/>
  <c r="I78" i="1"/>
  <c r="I60" i="1"/>
  <c r="J60" i="1"/>
  <c r="I64" i="1"/>
  <c r="J64" i="1"/>
  <c r="N64" i="1"/>
  <c r="I61" i="1"/>
  <c r="J61" i="1"/>
  <c r="N61" i="1"/>
  <c r="I62" i="1"/>
  <c r="J62" i="1"/>
  <c r="N62" i="1"/>
  <c r="I63" i="1"/>
  <c r="J63" i="1"/>
  <c r="N63" i="1"/>
  <c r="N60" i="1"/>
  <c r="M32" i="3"/>
  <c r="M30" i="3"/>
  <c r="M31" i="3"/>
  <c r="M29" i="3"/>
  <c r="J29" i="3"/>
  <c r="J30" i="3"/>
  <c r="J31" i="3"/>
  <c r="J32" i="3"/>
  <c r="J28" i="3"/>
  <c r="M43" i="3"/>
  <c r="M42" i="3"/>
  <c r="M41" i="3"/>
  <c r="M40" i="3"/>
  <c r="J40" i="3"/>
  <c r="J41" i="3"/>
  <c r="J42" i="3"/>
  <c r="J43" i="3"/>
  <c r="J39" i="3"/>
  <c r="J17" i="3"/>
  <c r="J21" i="3"/>
  <c r="M21" i="3"/>
  <c r="J5" i="3"/>
  <c r="J9" i="3"/>
  <c r="M9" i="3"/>
  <c r="J20" i="3"/>
  <c r="M20" i="3"/>
  <c r="J19" i="3"/>
  <c r="M19" i="3"/>
  <c r="J18" i="3"/>
  <c r="M18" i="3"/>
  <c r="J8" i="3"/>
  <c r="M8" i="3"/>
  <c r="J7" i="3"/>
  <c r="M7" i="3"/>
  <c r="J6" i="3"/>
  <c r="M6" i="3"/>
  <c r="C8" i="2"/>
  <c r="C7" i="2"/>
  <c r="C6" i="2"/>
  <c r="C5" i="2"/>
  <c r="I4" i="1"/>
  <c r="J4" i="1"/>
  <c r="I19" i="1"/>
  <c r="J19" i="1"/>
  <c r="N8" i="1"/>
  <c r="I11" i="1"/>
  <c r="J11" i="1"/>
  <c r="N7" i="1"/>
  <c r="I7" i="1"/>
  <c r="J7" i="1"/>
  <c r="N6" i="1"/>
  <c r="I5" i="1"/>
  <c r="J5" i="1"/>
  <c r="N5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I28" i="2"/>
  <c r="J2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I6" i="1"/>
  <c r="J6" i="1"/>
  <c r="I8" i="1"/>
  <c r="J8" i="1"/>
  <c r="I9" i="1"/>
  <c r="J9" i="1"/>
  <c r="I10" i="1"/>
  <c r="J10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</calcChain>
</file>

<file path=xl/sharedStrings.xml><?xml version="1.0" encoding="utf-8"?>
<sst xmlns="http://schemas.openxmlformats.org/spreadsheetml/2006/main" count="164" uniqueCount="74">
  <si>
    <t>repeat-1</t>
  </si>
  <si>
    <t>repeat-2</t>
  </si>
  <si>
    <t>repeat-3</t>
  </si>
  <si>
    <t>fascia.miami.multithreads.20170430.log</t>
  </si>
  <si>
    <t>threads</t>
  </si>
  <si>
    <t>execution time</t>
  </si>
  <si>
    <t>avg(ms)</t>
  </si>
  <si>
    <t>unit: s</t>
  </si>
  <si>
    <t>speedup</t>
  </si>
  <si>
    <t>avg</t>
  </si>
  <si>
    <t>fascia miami-u5-1</t>
  </si>
  <si>
    <t>fascia miami-u12-2</t>
  </si>
  <si>
    <t>maimi-u5-1</t>
  </si>
  <si>
    <t>maimi-u12-2</t>
  </si>
  <si>
    <t>number of nodes (million)</t>
  </si>
  <si>
    <t>number of edges (million)</t>
  </si>
  <si>
    <t>miami</t>
  </si>
  <si>
    <t>nyc</t>
  </si>
  <si>
    <t>fascia.nyc.u5-1.multithreads.20170430.log and fascia.nyc.u5-1.48threads.20170431.log</t>
  </si>
  <si>
    <t>fascia.miami.u12-2.20170501.log</t>
  </si>
  <si>
    <t>fascia nyc-u5-1</t>
  </si>
  <si>
    <t>fascia nyc-u12-2</t>
  </si>
  <si>
    <t>fascia-java nyc u5-1</t>
  </si>
  <si>
    <t>fascia-java nyc u12-2</t>
  </si>
  <si>
    <t>fascia-java-miami-u5-1</t>
  </si>
  <si>
    <t>fascia-java-miami-u12-2</t>
  </si>
  <si>
    <t>fascia.nyc.u12-2.20170501.log</t>
  </si>
  <si>
    <t>nyc-u5-1</t>
  </si>
  <si>
    <t>fascia.nyc.u5-1.20170502.log</t>
  </si>
  <si>
    <t>(remove outlier)</t>
  </si>
  <si>
    <t>fascia.miami.u12-2.multithreads.20170503.log</t>
  </si>
  <si>
    <t>CHANGE TO Xms Xmx 100G</t>
  </si>
  <si>
    <t>21290254ms</t>
  </si>
  <si>
    <t>out-of-memory on default JVM configuration</t>
  </si>
  <si>
    <t>Above experiments used default JVM configuration.</t>
  </si>
  <si>
    <t>fascia.miami.u12-2.XmxXms100g.multithreads.20170505.log</t>
  </si>
  <si>
    <t>The unstable running time is because of GC?</t>
  </si>
  <si>
    <t>Below are based on Xmx100gXms100g</t>
  </si>
  <si>
    <t xml:space="preserve"> </t>
  </si>
  <si>
    <t>unit:ms</t>
  </si>
  <si>
    <t>unit:s</t>
  </si>
  <si>
    <t>XmsXmx 100G</t>
  </si>
  <si>
    <t>java</t>
  </si>
  <si>
    <t>cpp</t>
  </si>
  <si>
    <t>nyc u5-1</t>
  </si>
  <si>
    <t>miami-u12-2</t>
  </si>
  <si>
    <t>ratio</t>
  </si>
  <si>
    <t>miami-u5-1</t>
  </si>
  <si>
    <t>1 thread</t>
  </si>
  <si>
    <t>cpp-none</t>
  </si>
  <si>
    <t>cpp-O3</t>
  </si>
  <si>
    <t>Clockticks</t>
  </si>
  <si>
    <t>Instructions Retired</t>
  </si>
  <si>
    <t>Front-End Bound</t>
  </si>
  <si>
    <t>Bad Speculation</t>
  </si>
  <si>
    <t>Back-End Bound</t>
  </si>
  <si>
    <t>Retiring</t>
  </si>
  <si>
    <t>Elapsed Time (ms)</t>
  </si>
  <si>
    <t>CPU Time (ms)</t>
  </si>
  <si>
    <t>Average CPU Usage</t>
  </si>
  <si>
    <t>CPI Rate</t>
  </si>
  <si>
    <t>cpp-none doesn't use compiler optimization option</t>
  </si>
  <si>
    <t>cpp-O3 uses compiler optimization option O3</t>
  </si>
  <si>
    <t>Note:</t>
  </si>
  <si>
    <t>dataset: nyc</t>
  </si>
  <si>
    <t>template: u5-1</t>
  </si>
  <si>
    <t>2 threads</t>
  </si>
  <si>
    <t>4 threads</t>
  </si>
  <si>
    <t>8 threads</t>
  </si>
  <si>
    <t>16 threads</t>
  </si>
  <si>
    <t>2. cpp-none uses  2x instructions of cpp-O3</t>
  </si>
  <si>
    <t>3. java uses 1.7x instructions of cpp-none,  3.6x instructions of cpp-O3</t>
  </si>
  <si>
    <t>1. Elapsed Time here is larger than execution time evaluated without Vtune. The reason could be some overhead of Vtuen profiling, especially on Java.</t>
  </si>
  <si>
    <t>4. For Front-End Bound, cpp-none and cpp-O3 are similar. Java is about 3x of cpp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</si>
</sst>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2" borderId="0" xfId="0" applyFill="1"/>
    <xf numFmtId="11" fontId="0" fillId="0" borderId="0" xfId="0" applyNumberFormat="1"/>
    <xf numFmtId="2" fontId="1" fillId="0" borderId="0" xfId="0" applyNumberFormat="1" applyFont="1"/>
    <xf numFmtId="0" fontId="0" fillId="0" borderId="0" xfId="0" applyFill="1"/>
    <xf numFmtId="0" fontId="2" fillId="0" borderId="1" xfId="0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sz="1400" b="0" i="0" u="none" strike="noStrike" baseline="0">
                <a:effectLst/>
              </a:rPr>
              <a:t> (excluding data loading time) </a:t>
            </a:r>
            <a:r>
              <a:rPr lang="en-US"/>
              <a:t> on different number of threads on</a:t>
            </a:r>
            <a:r>
              <a:rPr lang="en-US" baseline="0"/>
              <a:t> </a:t>
            </a:r>
            <a:r>
              <a:rPr lang="en-US"/>
              <a:t>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fasciajavamiami!$J$3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fasciajavamiami!$J$4:$J$51</c:f>
              <c:numCache>
                <c:formatCode>0.00</c:formatCode>
                <c:ptCount val="48"/>
                <c:pt idx="0">
                  <c:v>22.16133333333333</c:v>
                </c:pt>
                <c:pt idx="1">
                  <c:v>14.47233333333333</c:v>
                </c:pt>
                <c:pt idx="2">
                  <c:v>12.52933333333333</c:v>
                </c:pt>
                <c:pt idx="3">
                  <c:v>12.15666666666667</c:v>
                </c:pt>
                <c:pt idx="4">
                  <c:v>11.69466666666667</c:v>
                </c:pt>
                <c:pt idx="5">
                  <c:v>11.14866666666667</c:v>
                </c:pt>
                <c:pt idx="6">
                  <c:v>11.57133333333333</c:v>
                </c:pt>
                <c:pt idx="7">
                  <c:v>11.45466666666667</c:v>
                </c:pt>
                <c:pt idx="8">
                  <c:v>11.481</c:v>
                </c:pt>
                <c:pt idx="9">
                  <c:v>11.267</c:v>
                </c:pt>
                <c:pt idx="10">
                  <c:v>10.95766666666667</c:v>
                </c:pt>
                <c:pt idx="11">
                  <c:v>11.38766666666667</c:v>
                </c:pt>
                <c:pt idx="12">
                  <c:v>10.99933333333333</c:v>
                </c:pt>
                <c:pt idx="13">
                  <c:v>11.02333333333333</c:v>
                </c:pt>
                <c:pt idx="14">
                  <c:v>10.75033333333333</c:v>
                </c:pt>
                <c:pt idx="15">
                  <c:v>10.51666666666667</c:v>
                </c:pt>
                <c:pt idx="16">
                  <c:v>10.26966666666667</c:v>
                </c:pt>
                <c:pt idx="17">
                  <c:v>10.611</c:v>
                </c:pt>
                <c:pt idx="18">
                  <c:v>10.09333333333333</c:v>
                </c:pt>
                <c:pt idx="19">
                  <c:v>9.961333333333334</c:v>
                </c:pt>
                <c:pt idx="20">
                  <c:v>10.042</c:v>
                </c:pt>
                <c:pt idx="21">
                  <c:v>10.26333333333333</c:v>
                </c:pt>
                <c:pt idx="22">
                  <c:v>9.827666666666665</c:v>
                </c:pt>
                <c:pt idx="23">
                  <c:v>10.10966666666667</c:v>
                </c:pt>
                <c:pt idx="24">
                  <c:v>9.737666666666665</c:v>
                </c:pt>
                <c:pt idx="25">
                  <c:v>9.343666666666665</c:v>
                </c:pt>
                <c:pt idx="26">
                  <c:v>9.014333333333333</c:v>
                </c:pt>
                <c:pt idx="27">
                  <c:v>8.930333333333333</c:v>
                </c:pt>
                <c:pt idx="28">
                  <c:v>8.89</c:v>
                </c:pt>
                <c:pt idx="29">
                  <c:v>8.687333333333333</c:v>
                </c:pt>
                <c:pt idx="30">
                  <c:v>8.211666666666665</c:v>
                </c:pt>
                <c:pt idx="31">
                  <c:v>8.151</c:v>
                </c:pt>
                <c:pt idx="32">
                  <c:v>8.461333333333334</c:v>
                </c:pt>
                <c:pt idx="33">
                  <c:v>8.105</c:v>
                </c:pt>
                <c:pt idx="34">
                  <c:v>8.353666666666665</c:v>
                </c:pt>
                <c:pt idx="35">
                  <c:v>8.127000000000001</c:v>
                </c:pt>
                <c:pt idx="36">
                  <c:v>7.73</c:v>
                </c:pt>
                <c:pt idx="37">
                  <c:v>8.191333333333333</c:v>
                </c:pt>
                <c:pt idx="38">
                  <c:v>7.604333333333333</c:v>
                </c:pt>
                <c:pt idx="39">
                  <c:v>8.194333333333335</c:v>
                </c:pt>
                <c:pt idx="40">
                  <c:v>7.440666666666666</c:v>
                </c:pt>
                <c:pt idx="41">
                  <c:v>7.744666666666667</c:v>
                </c:pt>
                <c:pt idx="42">
                  <c:v>7.774666666666666</c:v>
                </c:pt>
                <c:pt idx="43">
                  <c:v>7.902666666666666</c:v>
                </c:pt>
                <c:pt idx="44">
                  <c:v>7.896666666666667</c:v>
                </c:pt>
                <c:pt idx="45">
                  <c:v>7.902333333333332</c:v>
                </c:pt>
                <c:pt idx="46">
                  <c:v>7.995</c:v>
                </c:pt>
                <c:pt idx="47">
                  <c:v>7.303666666666666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85200"/>
        <c:axId val="434279744"/>
      </c:barChart>
      <c:catAx>
        <c:axId val="41228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9744"/>
        <c:crosses val="autoZero"/>
        <c:auto val="1"/>
        <c:lblAlgn val="ctr"/>
        <c:lblOffset val="100"/>
        <c:noMultiLvlLbl val="0"/>
      </c:catAx>
      <c:valAx>
        <c:axId val="434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8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fasciajavamiami!$M$4:$M$8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fasciajavamiami!$N$4:$N$8</c:f>
              <c:numCache>
                <c:formatCode>General</c:formatCode>
                <c:ptCount val="5"/>
                <c:pt idx="0">
                  <c:v>1.0</c:v>
                </c:pt>
                <c:pt idx="1">
                  <c:v>1.531289587028122</c:v>
                </c:pt>
                <c:pt idx="2">
                  <c:v>1.822977789964354</c:v>
                </c:pt>
                <c:pt idx="3">
                  <c:v>1.934699103713188</c:v>
                </c:pt>
                <c:pt idx="4">
                  <c:v>2.107258320126783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77200"/>
        <c:axId val="413071792"/>
      </c:lineChart>
      <c:catAx>
        <c:axId val="4187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71792"/>
        <c:crosses val="autoZero"/>
        <c:auto val="1"/>
        <c:lblAlgn val="ctr"/>
        <c:lblOffset val="100"/>
        <c:noMultiLvlLbl val="0"/>
      </c:catAx>
      <c:valAx>
        <c:axId val="4130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</a:t>
            </a:r>
            <a:r>
              <a:rPr lang="en-US" sz="1400" b="0" i="0" u="none" strike="noStrike" baseline="0">
                <a:effectLst/>
              </a:rPr>
              <a:t>(excluding data loading </a:t>
            </a:r>
            <a:r>
              <a:rPr lang="en-US" altLang="zh-CN" sz="1400" b="0" i="0" u="none" strike="noStrike" baseline="0">
                <a:effectLst/>
              </a:rPr>
              <a:t>time</a:t>
            </a:r>
            <a:r>
              <a:rPr lang="en-US" sz="1400" b="0" i="0" u="none" strike="noStrike" baseline="0"/>
              <a:t>) </a:t>
            </a:r>
            <a:r>
              <a:rPr lang="en-US" sz="1800" b="0" i="0" baseline="0">
                <a:effectLst/>
              </a:rPr>
              <a:t>on different number of threads  on nyc dataset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fasciajavanyc!$J$3</c:f>
              <c:strCache>
                <c:ptCount val="1"/>
                <c:pt idx="0">
                  <c:v>execution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fasciajavanyc!$E$4:$E$28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</c:numCache>
            </c:numRef>
          </c:cat>
          <c:val>
            <c:numRef>
              <c:f>fasciajavanyc!$J$4:$J$28</c:f>
              <c:numCache>
                <c:formatCode>0.00</c:formatCode>
                <c:ptCount val="25"/>
                <c:pt idx="0">
                  <c:v>292.4356666666667</c:v>
                </c:pt>
                <c:pt idx="1">
                  <c:v>168.3583333333333</c:v>
                </c:pt>
                <c:pt idx="2">
                  <c:v>139.7346666666667</c:v>
                </c:pt>
                <c:pt idx="3">
                  <c:v>153.1916666666667</c:v>
                </c:pt>
                <c:pt idx="4">
                  <c:v>132.612</c:v>
                </c:pt>
                <c:pt idx="5">
                  <c:v>142.3173333333333</c:v>
                </c:pt>
                <c:pt idx="6">
                  <c:v>119.2253333333333</c:v>
                </c:pt>
                <c:pt idx="7">
                  <c:v>118.309</c:v>
                </c:pt>
                <c:pt idx="8">
                  <c:v>130.3673333333333</c:v>
                </c:pt>
                <c:pt idx="9">
                  <c:v>118.9983333333333</c:v>
                </c:pt>
                <c:pt idx="10">
                  <c:v>100.9503333333333</c:v>
                </c:pt>
                <c:pt idx="11">
                  <c:v>116.2606666666667</c:v>
                </c:pt>
                <c:pt idx="12">
                  <c:v>107.8833333333333</c:v>
                </c:pt>
                <c:pt idx="13">
                  <c:v>114.9656666666667</c:v>
                </c:pt>
                <c:pt idx="14">
                  <c:v>102.1136666666667</c:v>
                </c:pt>
                <c:pt idx="15">
                  <c:v>101.319</c:v>
                </c:pt>
                <c:pt idx="16">
                  <c:v>97.75733333333334</c:v>
                </c:pt>
                <c:pt idx="17">
                  <c:v>114.3146666666667</c:v>
                </c:pt>
                <c:pt idx="18">
                  <c:v>90.81766666666666</c:v>
                </c:pt>
                <c:pt idx="19">
                  <c:v>115.1316666666667</c:v>
                </c:pt>
                <c:pt idx="20">
                  <c:v>109.688</c:v>
                </c:pt>
                <c:pt idx="21">
                  <c:v>90.77666666666667</c:v>
                </c:pt>
                <c:pt idx="22">
                  <c:v>119.5803333333333</c:v>
                </c:pt>
                <c:pt idx="23">
                  <c:v>84.21966666666666</c:v>
                </c:pt>
                <c:pt idx="24">
                  <c:v>95.46866666666667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521344"/>
        <c:axId val="413063024"/>
      </c:barChart>
      <c:catAx>
        <c:axId val="34852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3024"/>
        <c:crosses val="autoZero"/>
        <c:auto val="1"/>
        <c:lblAlgn val="ctr"/>
        <c:lblOffset val="100"/>
        <c:noMultiLvlLbl val="0"/>
      </c:catAx>
      <c:valAx>
        <c:axId val="4130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fasciajavanyc!$B$4:$B$8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fasciajavanyc!$C$4:$C$8</c:f>
              <c:numCache>
                <c:formatCode>General</c:formatCode>
                <c:ptCount val="5"/>
                <c:pt idx="0">
                  <c:v>1.0</c:v>
                </c:pt>
                <c:pt idx="1">
                  <c:v>1.73698361629461</c:v>
                </c:pt>
                <c:pt idx="2">
                  <c:v>2.092792530605624</c:v>
                </c:pt>
                <c:pt idx="3">
                  <c:v>2.205197619119436</c:v>
                </c:pt>
                <c:pt idx="4">
                  <c:v>2.243166744225291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72032"/>
        <c:axId val="418475104"/>
      </c:lineChart>
      <c:catAx>
        <c:axId val="42997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75104"/>
        <c:crosses val="autoZero"/>
        <c:auto val="1"/>
        <c:lblAlgn val="ctr"/>
        <c:lblOffset val="100"/>
        <c:noMultiLvlLbl val="0"/>
      </c:catAx>
      <c:valAx>
        <c:axId val="418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on nyc dataset with u5-1 template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comparison!$E$5:$E$9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comparison!$F$5:$F$9</c:f>
              <c:numCache>
                <c:formatCode>General</c:formatCode>
                <c:ptCount val="5"/>
                <c:pt idx="0">
                  <c:v>287.1386666666666</c:v>
                </c:pt>
                <c:pt idx="1">
                  <c:v>155.510333333333</c:v>
                </c:pt>
                <c:pt idx="2">
                  <c:v>118.483</c:v>
                </c:pt>
                <c:pt idx="3">
                  <c:v>98.43533333333333</c:v>
                </c:pt>
                <c:pt idx="4">
                  <c:v>79.21266666666667</c:v>
                </c:pt>
              </c:numCache>
            </c:numRef>
          </c:val>
        </c:ser>
        <c:ser>
          <c:idx val="1"/>
          <c:order val="1"/>
          <c:tx>
            <c:strRef>
              <c:f>comparison!$G$4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comparison!$E$5:$E$9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comparison!$G$5:$G$9</c:f>
              <c:numCache>
                <c:formatCode>General</c:formatCode>
                <c:ptCount val="5"/>
                <c:pt idx="0">
                  <c:v>160.9907373333333</c:v>
                </c:pt>
                <c:pt idx="1">
                  <c:v>99.91889866666666</c:v>
                </c:pt>
                <c:pt idx="2">
                  <c:v>59.316749</c:v>
                </c:pt>
                <c:pt idx="3">
                  <c:v>38.834149</c:v>
                </c:pt>
                <c:pt idx="4">
                  <c:v>31.27643666666667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596448"/>
        <c:axId val="411453536"/>
      </c:barChart>
      <c:catAx>
        <c:axId val="43759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53536"/>
        <c:crosses val="autoZero"/>
        <c:auto val="1"/>
        <c:lblAlgn val="ctr"/>
        <c:lblOffset val="100"/>
        <c:noMultiLvlLbl val="0"/>
      </c:catAx>
      <c:valAx>
        <c:axId val="4114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9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 with u12-2 template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comparison!$F$17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comparison!$E$18:$E$22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comparison!$F$18:$F$22</c:f>
              <c:numCache>
                <c:formatCode>General</c:formatCode>
                <c:ptCount val="5"/>
                <c:pt idx="0">
                  <c:v>4073.37</c:v>
                </c:pt>
                <c:pt idx="1">
                  <c:v>2905.103</c:v>
                </c:pt>
                <c:pt idx="2">
                  <c:v>2004.699</c:v>
                </c:pt>
                <c:pt idx="3">
                  <c:v>1436.576666666667</c:v>
                </c:pt>
                <c:pt idx="4">
                  <c:v>1068.3815</c:v>
                </c:pt>
              </c:numCache>
            </c:numRef>
          </c:val>
        </c:ser>
        <c:ser>
          <c:idx val="1"/>
          <c:order val="1"/>
          <c:tx>
            <c:strRef>
              <c:f>comparison!$G$17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comparison!$E$18:$E$22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comparison!$G$18:$G$22</c:f>
              <c:numCache>
                <c:formatCode>General</c:formatCode>
                <c:ptCount val="5"/>
                <c:pt idx="0">
                  <c:v>2413.38232966667</c:v>
                </c:pt>
                <c:pt idx="1">
                  <c:v>1572.59880566667</c:v>
                </c:pt>
                <c:pt idx="2">
                  <c:v>858.4955196666666</c:v>
                </c:pt>
                <c:pt idx="3">
                  <c:v>525.7496556666666</c:v>
                </c:pt>
                <c:pt idx="4">
                  <c:v>359.2299726666667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629696"/>
        <c:axId val="345473536"/>
      </c:barChart>
      <c:catAx>
        <c:axId val="43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73536"/>
        <c:crosses val="autoZero"/>
        <c:auto val="1"/>
        <c:lblAlgn val="ctr"/>
        <c:lblOffset val="100"/>
        <c:noMultiLvlLbl val="0"/>
      </c:catAx>
      <c:valAx>
        <c:axId val="3454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comparisoin on miami dataset with u5-1 template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comparison!$F$28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comparison!$E$29:$E$33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comparison!$F$29:$F$33</c:f>
              <c:numCache>
                <c:formatCode>0.00</c:formatCode>
                <c:ptCount val="5"/>
                <c:pt idx="0">
                  <c:v>22.1613333333333</c:v>
                </c:pt>
                <c:pt idx="1">
                  <c:v>14.47233333333333</c:v>
                </c:pt>
                <c:pt idx="2">
                  <c:v>12.15666666666667</c:v>
                </c:pt>
                <c:pt idx="3">
                  <c:v>11.45466666666667</c:v>
                </c:pt>
                <c:pt idx="4">
                  <c:v>10.51666666666667</c:v>
                </c:pt>
              </c:numCache>
            </c:numRef>
          </c:val>
        </c:ser>
        <c:ser>
          <c:idx val="1"/>
          <c:order val="1"/>
          <c:tx>
            <c:strRef>
              <c:f>comparison!$G$28</c:f>
              <c:strCache>
                <c:ptCount val="1"/>
                <c:pt idx="0">
                  <c:v>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comparison!$E$29:$E$33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comparison!$G$29:$G$33</c:f>
              <c:numCache>
                <c:formatCode>General</c:formatCode>
                <c:ptCount val="5"/>
                <c:pt idx="0">
                  <c:v>11.73865966666667</c:v>
                </c:pt>
                <c:pt idx="1">
                  <c:v>7.518947333333333</c:v>
                </c:pt>
                <c:pt idx="2">
                  <c:v>4.73570233333333</c:v>
                </c:pt>
                <c:pt idx="3">
                  <c:v>3.283266666666666</c:v>
                </c:pt>
                <c:pt idx="4">
                  <c:v>2.688737333333333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191936"/>
        <c:axId val="429001728"/>
      </c:barChart>
      <c:catAx>
        <c:axId val="4291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01728"/>
        <c:crosses val="autoZero"/>
        <c:auto val="1"/>
        <c:lblAlgn val="ctr"/>
        <c:lblOffset val="100"/>
        <c:noMultiLvlLbl val="0"/>
      </c:catAx>
      <c:valAx>
        <c:axId val="429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Fascia (cpp) Speedup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fasciacpp!$M$4</c:f>
              <c:strCache>
                <c:ptCount val="1"/>
                <c:pt idx="0">
                  <c:v>maimi-u5-1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fasciacpp!$L$5:$L$9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fasciacpp!$M$5:$M$9</c:f>
              <c:numCache>
                <c:formatCode>General</c:formatCode>
                <c:ptCount val="5"/>
                <c:pt idx="0">
                  <c:v>1.0</c:v>
                </c:pt>
                <c:pt idx="1">
                  <c:v>1.561210518741941</c:v>
                </c:pt>
                <c:pt idx="2">
                  <c:v>2.478757920243721</c:v>
                </c:pt>
                <c:pt idx="3">
                  <c:v>3.575298889317551</c:v>
                </c:pt>
                <c:pt idx="4">
                  <c:v>4.365863307336827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fasciacpp!$M$16</c:f>
              <c:strCache>
                <c:ptCount val="1"/>
                <c:pt idx="0">
                  <c:v>maimi-u12-2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fasciacpp!$L$5:$L$9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fasciacpp!$M$17:$M$21</c:f>
              <c:numCache>
                <c:formatCode>General</c:formatCode>
                <c:ptCount val="5"/>
                <c:pt idx="0">
                  <c:v>1.0</c:v>
                </c:pt>
                <c:pt idx="1">
                  <c:v>1.534645912848427</c:v>
                </c:pt>
                <c:pt idx="2">
                  <c:v>2.811176382846734</c:v>
                </c:pt>
                <c:pt idx="3">
                  <c:v>4.590364070912085</c:v>
                </c:pt>
                <c:pt idx="4">
                  <c:v>6.718209819051123</c:v>
                </c:pt>
              </c:numCache>
            </c:numRef>
          </c:val>
          <c:smooth val="0"/>
        </c:ser>
        <c:ser>
          <c:idx val="2"/>
          <c:order val="2"/>
          <c:tx>
            <c:v>nyc-u12-2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fasciacpp!$M$39:$M$43</c:f>
              <c:numCache>
                <c:formatCode>General</c:formatCode>
                <c:ptCount val="5"/>
                <c:pt idx="0">
                  <c:v>1.0</c:v>
                </c:pt>
                <c:pt idx="1">
                  <c:v>1.99610700237814</c:v>
                </c:pt>
                <c:pt idx="2">
                  <c:v>3.668667516139735</c:v>
                </c:pt>
                <c:pt idx="3">
                  <c:v>6.263849651895917</c:v>
                </c:pt>
                <c:pt idx="4">
                  <c:v>10.72354099174779</c:v>
                </c:pt>
              </c:numCache>
            </c:numRef>
          </c:val>
          <c:smooth val="0"/>
        </c:ser>
        <c:ser>
          <c:idx val="3"/>
          <c:order val="3"/>
          <c:tx>
            <c:v>nyc-u5-1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fasciacpp!$M$28:$M$32</c:f>
              <c:numCache>
                <c:formatCode>General</c:formatCode>
                <c:ptCount val="5"/>
                <c:pt idx="0">
                  <c:v>1.0</c:v>
                </c:pt>
                <c:pt idx="1">
                  <c:v>1.611214089442726</c:v>
                </c:pt>
                <c:pt idx="2">
                  <c:v>2.714085651142704</c:v>
                </c:pt>
                <c:pt idx="3">
                  <c:v>4.145597147843599</c:v>
                </c:pt>
                <c:pt idx="4">
                  <c:v>5.147349074612186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20016"/>
        <c:axId val="333699552"/>
      </c:lineChart>
      <c:catAx>
        <c:axId val="4132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99552"/>
        <c:crosses val="autoZero"/>
        <c:auto val="1"/>
        <c:lblAlgn val="ctr"/>
        <c:lblOffset val="100"/>
        <c:noMultiLvlLbl val="0"/>
      </c:catAx>
      <c:valAx>
        <c:axId val="3336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Fascia</a:t>
            </a:r>
            <a:r>
              <a:rPr lang="en-US" baseline="0"/>
              <a:t> (cpp) </a:t>
            </a:r>
            <a:r>
              <a:rPr lang="en-US"/>
              <a:t>Execution</a:t>
            </a:r>
            <a:r>
              <a:rPr lang="en-US" baseline="0"/>
              <a:t> time (data loading time excluded)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miami-u5-1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fasciacpp!$F$5:$F$9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fasciacpp!$J$5:$J$9</c:f>
              <c:numCache>
                <c:formatCode>General</c:formatCode>
                <c:ptCount val="5"/>
                <c:pt idx="0">
                  <c:v>11.73865966666667</c:v>
                </c:pt>
                <c:pt idx="1">
                  <c:v>7.518947333333333</c:v>
                </c:pt>
                <c:pt idx="2">
                  <c:v>4.735702333333333</c:v>
                </c:pt>
                <c:pt idx="3">
                  <c:v>3.283266666666666</c:v>
                </c:pt>
                <c:pt idx="4">
                  <c:v>2.688737333333333</c:v>
                </c:pt>
              </c:numCache>
            </c:numRef>
          </c:val>
        </c:ser>
        <c:ser>
          <c:idx val="0"/>
          <c:order val="1"/>
          <c:tx>
            <c:v>miami-u12-2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fasciacpp!$F$5:$F$9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fasciacpp!$J$17:$J$21</c:f>
              <c:numCache>
                <c:formatCode>General</c:formatCode>
                <c:ptCount val="5"/>
                <c:pt idx="0">
                  <c:v>2413.382329666667</c:v>
                </c:pt>
                <c:pt idx="1">
                  <c:v>1572.598805666667</c:v>
                </c:pt>
                <c:pt idx="2">
                  <c:v>858.4955196666666</c:v>
                </c:pt>
                <c:pt idx="3">
                  <c:v>525.7496556666666</c:v>
                </c:pt>
                <c:pt idx="4">
                  <c:v>359.2299726666667</c:v>
                </c:pt>
              </c:numCache>
            </c:numRef>
          </c:val>
        </c:ser>
        <c:ser>
          <c:idx val="2"/>
          <c:order val="2"/>
          <c:tx>
            <c:v>nyc-u12-2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fasciacpp!$J$39:$J$43</c:f>
              <c:numCache>
                <c:formatCode>General</c:formatCode>
                <c:ptCount val="5"/>
                <c:pt idx="0">
                  <c:v>23740.824657</c:v>
                </c:pt>
                <c:pt idx="1">
                  <c:v>11893.563135</c:v>
                </c:pt>
                <c:pt idx="2">
                  <c:v>6471.239095</c:v>
                </c:pt>
                <c:pt idx="3">
                  <c:v>3790.133221</c:v>
                </c:pt>
                <c:pt idx="4">
                  <c:v>2213.897879</c:v>
                </c:pt>
              </c:numCache>
            </c:numRef>
          </c:val>
        </c:ser>
        <c:ser>
          <c:idx val="3"/>
          <c:order val="3"/>
          <c:tx>
            <c:v>nyc-u5-1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fasciacpp!$J$28:$J$32</c:f>
              <c:numCache>
                <c:formatCode>General</c:formatCode>
                <c:ptCount val="5"/>
                <c:pt idx="0">
                  <c:v>160.9907373333333</c:v>
                </c:pt>
                <c:pt idx="1">
                  <c:v>99.91889866666666</c:v>
                </c:pt>
                <c:pt idx="2">
                  <c:v>59.316749</c:v>
                </c:pt>
                <c:pt idx="3">
                  <c:v>38.834149</c:v>
                </c:pt>
                <c:pt idx="4">
                  <c:v>31.27643666666667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84544"/>
        <c:axId val="365444512"/>
      </c:barChart>
      <c:catAx>
        <c:axId val="3519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44512"/>
        <c:crosses val="autoZero"/>
        <c:auto val="1"/>
        <c:lblAlgn val="ctr"/>
        <c:lblOffset val="100"/>
        <c:noMultiLvlLbl val="0"/>
      </c:catAx>
      <c:valAx>
        <c:axId val="365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24</xdr:row>
      <xdr:rowOff>120650</xdr:rowOff>
    </xdr:from>
    <xdr:to>
      <xdr:col>20</xdr:col>
      <xdr:colOff>355600</xdr:colOff>
      <xdr:row>48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10</xdr:row>
      <xdr:rowOff>69850</xdr:rowOff>
    </xdr:from>
    <xdr:to>
      <xdr:col>16</xdr:col>
      <xdr:colOff>342900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3</xdr:row>
      <xdr:rowOff>95250</xdr:rowOff>
    </xdr:from>
    <xdr:to>
      <xdr:col>19</xdr:col>
      <xdr:colOff>63500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27</xdr:row>
      <xdr:rowOff>69850</xdr:rowOff>
    </xdr:from>
    <xdr:to>
      <xdr:col>17</xdr:col>
      <xdr:colOff>342900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</xdr:row>
      <xdr:rowOff>76200</xdr:rowOff>
    </xdr:from>
    <xdr:to>
      <xdr:col>17</xdr:col>
      <xdr:colOff>571500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13</xdr:row>
      <xdr:rowOff>139700</xdr:rowOff>
    </xdr:from>
    <xdr:to>
      <xdr:col>17</xdr:col>
      <xdr:colOff>571500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29</xdr:row>
      <xdr:rowOff>190500</xdr:rowOff>
    </xdr:from>
    <xdr:to>
      <xdr:col>17</xdr:col>
      <xdr:colOff>596900</xdr:colOff>
      <xdr:row>47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21</xdr:row>
      <xdr:rowOff>19050</xdr:rowOff>
    </xdr:from>
    <xdr:to>
      <xdr:col>26</xdr:col>
      <xdr:colOff>139700</xdr:colOff>
      <xdr:row>38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21</xdr:row>
      <xdr:rowOff>19050</xdr:rowOff>
    </xdr:from>
    <xdr:to>
      <xdr:col>20</xdr:col>
      <xdr:colOff>88900</xdr:colOff>
      <xdr:row>38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S23"/>
  <sheetViews>
    <sheetView tabSelected="1" topLeftCell="C1" workbookViewId="0">
      <selection activeCell="I26" sqref="I26"/>
    </sheetView>
  </sheetViews>
  <sheetFormatPr baseColWidth="10" defaultRowHeight="16" x14ac:dyDescent="0.2"/>
  <cols>
    <col min="4" max="4" width="17.1640625" customWidth="1"/>
    <col min="5" max="5" width="16" customWidth="1"/>
    <col min="6" max="7" width="11.83203125" bestFit="1" customWidth="1"/>
    <col min="11" max="11" width="11.83203125" bestFit="1" customWidth="1"/>
    <col min="13" max="13" width="11.83203125" bestFit="1" customWidth="1"/>
    <col min="19" max="19" width="11.83203125" bestFit="1" customWidth="1"/>
  </cols>
  <sheetData>
    <row r="1" spans="4:19" x14ac:dyDescent="0.2">
      <c r="D1" t="s">
        <v>64</v>
      </c>
      <c r="E1" t="s">
        <v>65</v>
      </c>
    </row>
    <row r="3" spans="4:19" x14ac:dyDescent="0.2">
      <c r="D3" s="3"/>
      <c r="E3" s="13" t="s">
        <v>48</v>
      </c>
      <c r="F3" s="13"/>
      <c r="G3" s="13"/>
      <c r="H3" s="13" t="s">
        <v>66</v>
      </c>
      <c r="I3" s="13"/>
      <c r="J3" s="13"/>
      <c r="K3" s="13" t="s">
        <v>67</v>
      </c>
      <c r="L3" s="13"/>
      <c r="M3" s="13"/>
      <c r="N3" s="13" t="s">
        <v>68</v>
      </c>
      <c r="O3" s="13"/>
      <c r="P3" s="13"/>
      <c r="Q3" s="13" t="s">
        <v>69</v>
      </c>
      <c r="R3" s="13"/>
      <c r="S3" s="13"/>
    </row>
    <row r="4" spans="4:19" x14ac:dyDescent="0.2">
      <c r="D4" s="3"/>
      <c r="E4" s="3" t="s">
        <v>49</v>
      </c>
      <c r="F4" s="3" t="s">
        <v>50</v>
      </c>
      <c r="G4" s="3" t="s">
        <v>42</v>
      </c>
      <c r="H4" s="3" t="s">
        <v>49</v>
      </c>
      <c r="I4" s="3" t="s">
        <v>50</v>
      </c>
      <c r="J4" s="3" t="s">
        <v>42</v>
      </c>
      <c r="K4" s="3" t="s">
        <v>49</v>
      </c>
      <c r="L4" s="3" t="s">
        <v>50</v>
      </c>
      <c r="M4" s="3" t="s">
        <v>42</v>
      </c>
      <c r="N4" s="3" t="s">
        <v>49</v>
      </c>
      <c r="O4" s="3" t="s">
        <v>50</v>
      </c>
      <c r="P4" s="3" t="s">
        <v>42</v>
      </c>
      <c r="Q4" s="3" t="s">
        <v>49</v>
      </c>
      <c r="R4" s="3" t="s">
        <v>50</v>
      </c>
      <c r="S4" s="3" t="s">
        <v>42</v>
      </c>
    </row>
    <row r="5" spans="4:19" x14ac:dyDescent="0.2">
      <c r="D5" s="3" t="s">
        <v>51</v>
      </c>
      <c r="E5" s="3">
        <v>1595182392770</v>
      </c>
      <c r="F5" s="3">
        <v>830949246422</v>
      </c>
      <c r="G5" s="3">
        <v>3086038629051</v>
      </c>
      <c r="H5" s="3">
        <v>1640752461125</v>
      </c>
      <c r="I5" s="3">
        <v>859071288605</v>
      </c>
      <c r="J5" s="3">
        <v>3109272663902</v>
      </c>
      <c r="K5" s="3">
        <v>1715894573838</v>
      </c>
      <c r="L5" s="3">
        <v>889703334553</v>
      </c>
      <c r="M5" s="3">
        <v>3361533042292</v>
      </c>
      <c r="N5" s="3">
        <v>1601894402838</v>
      </c>
      <c r="O5" s="9">
        <v>885109327662</v>
      </c>
      <c r="P5" s="3">
        <v>3879643819457</v>
      </c>
      <c r="Q5" s="3">
        <v>1796324694483</v>
      </c>
      <c r="R5" s="3">
        <v>930057395084</v>
      </c>
      <c r="S5" s="3">
        <v>5086497629735</v>
      </c>
    </row>
    <row r="6" spans="4:19" x14ac:dyDescent="0.2">
      <c r="D6" s="11" t="s">
        <v>52</v>
      </c>
      <c r="E6" s="3">
        <v>1813182719770</v>
      </c>
      <c r="F6" s="3">
        <v>843033264548</v>
      </c>
      <c r="G6" s="3">
        <v>3061660592484</v>
      </c>
      <c r="H6" s="3">
        <v>1814002721000</v>
      </c>
      <c r="I6" s="3">
        <v>840965261446</v>
      </c>
      <c r="J6" s="3">
        <v>3148462722687</v>
      </c>
      <c r="K6" s="3">
        <v>1813182719770</v>
      </c>
      <c r="L6" s="3">
        <v>840089260132</v>
      </c>
      <c r="M6" s="3">
        <v>3013510520259</v>
      </c>
      <c r="N6" s="3">
        <v>1737998606994</v>
      </c>
      <c r="O6" s="9">
        <v>839929259892</v>
      </c>
      <c r="P6" s="3">
        <v>3067758601631</v>
      </c>
      <c r="Q6" s="3">
        <v>1825222737830</v>
      </c>
      <c r="R6" s="3">
        <v>851265276896</v>
      </c>
      <c r="S6" s="3">
        <v>3065366598043</v>
      </c>
    </row>
    <row r="7" spans="4:19" x14ac:dyDescent="0.2">
      <c r="D7" s="11" t="s">
        <v>53</v>
      </c>
      <c r="E7" s="3">
        <v>0.02</v>
      </c>
      <c r="F7" s="3">
        <v>2.5999999999999999E-2</v>
      </c>
      <c r="G7" s="3">
        <v>8.5000000000000006E-2</v>
      </c>
      <c r="H7" s="3">
        <v>1.6E-2</v>
      </c>
      <c r="I7" s="3">
        <v>2.1000000000000001E-2</v>
      </c>
      <c r="J7" s="3">
        <v>8.1000000000000003E-2</v>
      </c>
      <c r="K7" s="3">
        <v>0.02</v>
      </c>
      <c r="L7" s="3">
        <v>2.8000000000000001E-2</v>
      </c>
      <c r="M7" s="3">
        <v>8.4000000000000005E-2</v>
      </c>
      <c r="N7" s="3">
        <v>2.1000000000000001E-2</v>
      </c>
      <c r="O7" s="9">
        <v>0.03</v>
      </c>
      <c r="P7" s="3">
        <v>6.7000000000000004E-2</v>
      </c>
      <c r="Q7" s="3">
        <v>1.7999999999999999E-2</v>
      </c>
      <c r="R7" s="3">
        <v>2.7E-2</v>
      </c>
      <c r="S7" s="3">
        <v>5.3999999999999999E-2</v>
      </c>
    </row>
    <row r="8" spans="4:19" x14ac:dyDescent="0.2">
      <c r="D8" s="3" t="s">
        <v>54</v>
      </c>
      <c r="E8" s="3">
        <v>1.2999999999999999E-2</v>
      </c>
      <c r="F8" s="3">
        <v>1.4999999999999999E-2</v>
      </c>
      <c r="G8" s="3">
        <v>8.9999999999999993E-3</v>
      </c>
      <c r="H8" s="3">
        <v>1.2999999999999999E-2</v>
      </c>
      <c r="I8" s="3">
        <v>1.4E-2</v>
      </c>
      <c r="J8" s="3">
        <v>1.2E-2</v>
      </c>
      <c r="K8" s="3">
        <v>1.2999999999999999E-2</v>
      </c>
      <c r="L8" s="3">
        <v>1.4E-2</v>
      </c>
      <c r="M8" s="3">
        <v>1.2E-2</v>
      </c>
      <c r="N8" s="3">
        <v>1.2999999999999999E-2</v>
      </c>
      <c r="O8" s="9">
        <v>1.4E-2</v>
      </c>
      <c r="P8" s="3">
        <v>1.0999999999999999E-2</v>
      </c>
      <c r="Q8" s="3">
        <v>1.2999999999999999E-2</v>
      </c>
      <c r="R8" s="3">
        <v>1.4E-2</v>
      </c>
      <c r="S8" s="3">
        <v>1.0999999999999999E-2</v>
      </c>
    </row>
    <row r="9" spans="4:19" x14ac:dyDescent="0.2">
      <c r="D9" s="3" t="s">
        <v>55</v>
      </c>
      <c r="E9" s="3">
        <v>0.69899999999999995</v>
      </c>
      <c r="F9" s="3">
        <v>0.72199999999999998</v>
      </c>
      <c r="G9" s="3">
        <v>0.629</v>
      </c>
      <c r="H9" s="3">
        <v>0.68700000000000006</v>
      </c>
      <c r="I9" s="3">
        <v>0.73699999999999999</v>
      </c>
      <c r="J9" s="3">
        <v>0.622</v>
      </c>
      <c r="K9" s="3">
        <v>0.69899999999999995</v>
      </c>
      <c r="L9" s="3">
        <v>0.73499999999999999</v>
      </c>
      <c r="M9" s="3">
        <v>0.65</v>
      </c>
      <c r="N9" s="3">
        <v>0.69199999999999995</v>
      </c>
      <c r="O9" s="9">
        <v>0.73499999999999999</v>
      </c>
      <c r="P9" s="3">
        <v>0.69899999999999995</v>
      </c>
      <c r="Q9" s="3">
        <v>0.71</v>
      </c>
      <c r="R9" s="3">
        <v>0.74</v>
      </c>
      <c r="S9" s="3">
        <v>0.76500000000000001</v>
      </c>
    </row>
    <row r="10" spans="4:19" x14ac:dyDescent="0.2">
      <c r="D10" s="3" t="s">
        <v>56</v>
      </c>
      <c r="E10" s="3">
        <v>0.26800000000000002</v>
      </c>
      <c r="F10" s="3">
        <v>0.23599999999999999</v>
      </c>
      <c r="G10" s="3">
        <v>0.27800000000000002</v>
      </c>
      <c r="H10" s="3">
        <v>0.28299999999999997</v>
      </c>
      <c r="I10" s="3">
        <v>0.22800000000000001</v>
      </c>
      <c r="J10" s="3">
        <v>0.28499999999999998</v>
      </c>
      <c r="K10" s="3">
        <v>0.26800000000000002</v>
      </c>
      <c r="L10" s="3">
        <v>0.223</v>
      </c>
      <c r="M10" s="3">
        <v>0.253</v>
      </c>
      <c r="N10" s="3">
        <v>0.27400000000000002</v>
      </c>
      <c r="O10" s="9">
        <v>0.22</v>
      </c>
      <c r="P10" s="3">
        <v>0.223</v>
      </c>
      <c r="Q10" s="3">
        <v>0.25700000000000001</v>
      </c>
      <c r="R10" s="3">
        <v>0.219</v>
      </c>
      <c r="S10" s="3">
        <v>0.17</v>
      </c>
    </row>
    <row r="11" spans="4:19" s="8" customFormat="1" x14ac:dyDescent="0.2">
      <c r="D11" s="10" t="s">
        <v>57</v>
      </c>
      <c r="E11" s="12">
        <v>533.51400000000001</v>
      </c>
      <c r="F11" s="12">
        <v>273.97199999999998</v>
      </c>
      <c r="G11" s="12">
        <v>646.07500000000005</v>
      </c>
      <c r="H11" s="10">
        <v>351.221</v>
      </c>
      <c r="I11" s="10">
        <v>208.1</v>
      </c>
      <c r="J11" s="10">
        <v>509.92599999999999</v>
      </c>
      <c r="K11" s="10">
        <v>251.72800000000001</v>
      </c>
      <c r="L11" s="10">
        <v>168.02</v>
      </c>
      <c r="M11" s="10">
        <v>442.71800000000002</v>
      </c>
      <c r="N11" s="10">
        <v>194.57300000000001</v>
      </c>
      <c r="O11" s="10">
        <v>146.70599999999999</v>
      </c>
      <c r="P11" s="10">
        <v>422.85899999999998</v>
      </c>
      <c r="Q11" s="10">
        <v>169.374</v>
      </c>
      <c r="R11" s="10">
        <v>137.28100000000001</v>
      </c>
      <c r="S11" s="10">
        <v>433.52300000000002</v>
      </c>
    </row>
    <row r="12" spans="4:19" x14ac:dyDescent="0.2">
      <c r="D12" s="3" t="s">
        <v>58</v>
      </c>
      <c r="E12" s="3">
        <v>579.27200000000005</v>
      </c>
      <c r="F12" s="3">
        <v>268.90300000000002</v>
      </c>
      <c r="G12" s="3">
        <v>1094.0129999999999</v>
      </c>
      <c r="H12" s="3">
        <v>530.09699999999998</v>
      </c>
      <c r="I12" s="3">
        <v>277.94400000000002</v>
      </c>
      <c r="J12" s="3">
        <v>1092.251</v>
      </c>
      <c r="K12" s="3">
        <v>566.97299999999996</v>
      </c>
      <c r="L12" s="3">
        <v>292.69499999999999</v>
      </c>
      <c r="M12" s="3">
        <v>1179.4939999999999</v>
      </c>
      <c r="N12" s="3">
        <v>571.11400000000003</v>
      </c>
      <c r="O12" s="3">
        <v>310.62099999999998</v>
      </c>
      <c r="P12" s="3">
        <v>1402.1310000000001</v>
      </c>
      <c r="Q12" s="3">
        <v>680.61</v>
      </c>
      <c r="R12" s="3">
        <v>349.54300000000001</v>
      </c>
      <c r="S12" s="3">
        <v>1898.076</v>
      </c>
    </row>
    <row r="13" spans="4:19" x14ac:dyDescent="0.2">
      <c r="D13" s="3" t="s">
        <v>59</v>
      </c>
      <c r="E13" s="3">
        <v>1</v>
      </c>
      <c r="F13" s="3">
        <v>1</v>
      </c>
      <c r="G13" s="3">
        <v>1.7110000000000001</v>
      </c>
      <c r="H13" s="3">
        <v>1.5329999999999999</v>
      </c>
      <c r="I13" s="3">
        <v>1.3580000000000001</v>
      </c>
      <c r="J13" s="3">
        <v>2.1640000000000001</v>
      </c>
      <c r="K13" s="3">
        <v>2.31</v>
      </c>
      <c r="L13" s="3">
        <v>1.768</v>
      </c>
      <c r="M13" s="3">
        <v>2.6970000000000001</v>
      </c>
      <c r="N13" s="3">
        <v>3</v>
      </c>
      <c r="O13" s="3">
        <v>2.1669999999999998</v>
      </c>
      <c r="P13" s="3">
        <v>3.3639999999999999</v>
      </c>
      <c r="Q13" s="3">
        <v>4.0739999999999998</v>
      </c>
      <c r="R13" s="3">
        <v>2.577</v>
      </c>
      <c r="S13" s="3">
        <v>4.4290000000000003</v>
      </c>
    </row>
    <row r="14" spans="4:19" x14ac:dyDescent="0.2">
      <c r="D14" s="3" t="s">
        <v>60</v>
      </c>
      <c r="E14" s="3">
        <v>0.878</v>
      </c>
      <c r="F14" s="3">
        <v>0.98599999999999999</v>
      </c>
      <c r="G14" s="3">
        <v>1.008</v>
      </c>
      <c r="H14" s="3">
        <v>0.90400000000000003</v>
      </c>
      <c r="I14" s="3">
        <v>1.022</v>
      </c>
      <c r="J14" s="3">
        <v>0.98799999999999999</v>
      </c>
      <c r="K14" s="3">
        <v>0.94599999999999995</v>
      </c>
      <c r="L14" s="3">
        <v>1.0589999999999999</v>
      </c>
      <c r="M14" s="3">
        <v>1.115</v>
      </c>
      <c r="N14" s="3">
        <v>0.92200000000000004</v>
      </c>
      <c r="O14" s="3">
        <v>1.054</v>
      </c>
      <c r="P14" s="3">
        <v>1.2649999999999999</v>
      </c>
      <c r="Q14" s="3">
        <v>0.98399999999999999</v>
      </c>
      <c r="R14" s="3">
        <v>1.093</v>
      </c>
      <c r="S14" s="3">
        <v>1.659</v>
      </c>
    </row>
    <row r="16" spans="4:19" x14ac:dyDescent="0.2">
      <c r="D16" t="s">
        <v>63</v>
      </c>
    </row>
    <row r="17" spans="4:4" x14ac:dyDescent="0.2">
      <c r="D17" t="s">
        <v>61</v>
      </c>
    </row>
    <row r="18" spans="4:4" x14ac:dyDescent="0.2">
      <c r="D18" t="s">
        <v>62</v>
      </c>
    </row>
    <row r="20" spans="4:4" x14ac:dyDescent="0.2">
      <c r="D20" t="s">
        <v>72</v>
      </c>
    </row>
    <row r="21" spans="4:4" x14ac:dyDescent="0.2">
      <c r="D21" t="s">
        <v>70</v>
      </c>
    </row>
    <row r="22" spans="4:4" x14ac:dyDescent="0.2">
      <c r="D22" t="s">
        <v>71</v>
      </c>
    </row>
    <row r="23" spans="4:4" x14ac:dyDescent="0.2">
      <c r="D23" t="s">
        <v>73</v>
      </c>
    </row>
  </sheetData>
  <mergeCells count="5"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workbookViewId="0">
      <selection activeCell="L69" sqref="L69"/>
    </sheetView>
  </sheetViews>
  <sheetFormatPr baseColWidth="10" defaultRowHeight="16" x14ac:dyDescent="0.2"/>
  <sheetData>
    <row r="1" spans="2:14" x14ac:dyDescent="0.2">
      <c r="B1" s="5" t="s">
        <v>24</v>
      </c>
      <c r="C1" s="5"/>
      <c r="E1" t="s">
        <v>3</v>
      </c>
    </row>
    <row r="3" spans="2:14" x14ac:dyDescent="0.2">
      <c r="E3" t="s">
        <v>4</v>
      </c>
      <c r="F3" t="s">
        <v>0</v>
      </c>
      <c r="G3" t="s">
        <v>1</v>
      </c>
      <c r="H3" t="s">
        <v>2</v>
      </c>
      <c r="I3" t="s">
        <v>6</v>
      </c>
      <c r="J3" t="s">
        <v>5</v>
      </c>
    </row>
    <row r="4" spans="2:14" x14ac:dyDescent="0.2">
      <c r="E4">
        <v>1</v>
      </c>
      <c r="F4">
        <v>22295</v>
      </c>
      <c r="G4">
        <v>22392</v>
      </c>
      <c r="H4">
        <v>21797</v>
      </c>
      <c r="I4" s="2">
        <f>AVERAGE(F4:H4)</f>
        <v>22161.333333333332</v>
      </c>
      <c r="J4" s="1">
        <f>I4/1000</f>
        <v>22.161333333333332</v>
      </c>
      <c r="M4">
        <v>1</v>
      </c>
      <c r="N4">
        <v>1</v>
      </c>
    </row>
    <row r="5" spans="2:14" x14ac:dyDescent="0.2">
      <c r="B5" s="6">
        <v>23058177706667</v>
      </c>
      <c r="E5">
        <v>2</v>
      </c>
      <c r="F5">
        <v>14414</v>
      </c>
      <c r="G5">
        <v>14386</v>
      </c>
      <c r="H5">
        <v>14617</v>
      </c>
      <c r="I5" s="2">
        <f t="shared" ref="I5:I51" si="0">AVERAGE(F5:H5)</f>
        <v>14472.333333333334</v>
      </c>
      <c r="J5" s="1">
        <f t="shared" ref="J5:J51" si="1">I5/1000</f>
        <v>14.472333333333333</v>
      </c>
      <c r="M5">
        <v>2</v>
      </c>
      <c r="N5">
        <f>J4/J5</f>
        <v>1.5312895870281225</v>
      </c>
    </row>
    <row r="6" spans="2:14" x14ac:dyDescent="0.2">
      <c r="E6">
        <v>3</v>
      </c>
      <c r="F6">
        <v>11743</v>
      </c>
      <c r="G6">
        <v>12388</v>
      </c>
      <c r="H6">
        <v>13457</v>
      </c>
      <c r="I6" s="2">
        <f t="shared" si="0"/>
        <v>12529.333333333334</v>
      </c>
      <c r="J6" s="1">
        <f t="shared" si="1"/>
        <v>12.529333333333334</v>
      </c>
      <c r="M6">
        <v>4</v>
      </c>
      <c r="N6">
        <f>J4/J7</f>
        <v>1.8229777899643542</v>
      </c>
    </row>
    <row r="7" spans="2:14" x14ac:dyDescent="0.2">
      <c r="E7">
        <v>4</v>
      </c>
      <c r="F7">
        <v>12211</v>
      </c>
      <c r="G7">
        <v>11249</v>
      </c>
      <c r="H7">
        <v>13010</v>
      </c>
      <c r="I7" s="2">
        <f t="shared" si="0"/>
        <v>12156.666666666666</v>
      </c>
      <c r="J7" s="1">
        <f t="shared" si="1"/>
        <v>12.156666666666666</v>
      </c>
      <c r="M7">
        <v>8</v>
      </c>
      <c r="N7">
        <f>J4/J11</f>
        <v>1.9346991037131882</v>
      </c>
    </row>
    <row r="8" spans="2:14" x14ac:dyDescent="0.2">
      <c r="E8">
        <v>5</v>
      </c>
      <c r="F8">
        <v>11140</v>
      </c>
      <c r="G8">
        <v>11749</v>
      </c>
      <c r="H8">
        <v>12195</v>
      </c>
      <c r="I8" s="2">
        <f t="shared" si="0"/>
        <v>11694.666666666666</v>
      </c>
      <c r="J8" s="1">
        <f t="shared" si="1"/>
        <v>11.694666666666667</v>
      </c>
      <c r="M8">
        <v>16</v>
      </c>
      <c r="N8">
        <f>J4/J19</f>
        <v>2.1072583201267827</v>
      </c>
    </row>
    <row r="9" spans="2:14" x14ac:dyDescent="0.2">
      <c r="E9">
        <v>6</v>
      </c>
      <c r="F9">
        <v>11939</v>
      </c>
      <c r="G9">
        <v>10588</v>
      </c>
      <c r="H9">
        <v>10919</v>
      </c>
      <c r="I9" s="2">
        <f t="shared" si="0"/>
        <v>11148.666666666666</v>
      </c>
      <c r="J9" s="1">
        <f t="shared" si="1"/>
        <v>11.148666666666665</v>
      </c>
    </row>
    <row r="10" spans="2:14" x14ac:dyDescent="0.2">
      <c r="E10">
        <v>7</v>
      </c>
      <c r="F10">
        <v>11185</v>
      </c>
      <c r="G10">
        <v>11878</v>
      </c>
      <c r="H10">
        <v>11651</v>
      </c>
      <c r="I10" s="2">
        <f t="shared" si="0"/>
        <v>11571.333333333334</v>
      </c>
      <c r="J10" s="1">
        <f t="shared" si="1"/>
        <v>11.571333333333333</v>
      </c>
    </row>
    <row r="11" spans="2:14" x14ac:dyDescent="0.2">
      <c r="E11">
        <v>8</v>
      </c>
      <c r="F11">
        <v>11468</v>
      </c>
      <c r="G11">
        <v>11149</v>
      </c>
      <c r="H11">
        <v>11747</v>
      </c>
      <c r="I11" s="2">
        <f t="shared" si="0"/>
        <v>11454.666666666666</v>
      </c>
      <c r="J11" s="1">
        <f t="shared" si="1"/>
        <v>11.454666666666666</v>
      </c>
    </row>
    <row r="12" spans="2:14" x14ac:dyDescent="0.2">
      <c r="E12">
        <v>9</v>
      </c>
      <c r="F12">
        <v>10952</v>
      </c>
      <c r="G12">
        <v>12332</v>
      </c>
      <c r="H12">
        <v>11159</v>
      </c>
      <c r="I12" s="2">
        <f t="shared" si="0"/>
        <v>11481</v>
      </c>
      <c r="J12" s="1">
        <f t="shared" si="1"/>
        <v>11.481</v>
      </c>
    </row>
    <row r="13" spans="2:14" x14ac:dyDescent="0.2">
      <c r="E13">
        <v>10</v>
      </c>
      <c r="F13">
        <v>11522</v>
      </c>
      <c r="G13">
        <v>11020</v>
      </c>
      <c r="H13">
        <v>11259</v>
      </c>
      <c r="I13" s="2">
        <f t="shared" si="0"/>
        <v>11267</v>
      </c>
      <c r="J13" s="1">
        <f t="shared" si="1"/>
        <v>11.266999999999999</v>
      </c>
    </row>
    <row r="14" spans="2:14" x14ac:dyDescent="0.2">
      <c r="E14">
        <v>11</v>
      </c>
      <c r="F14">
        <v>10937</v>
      </c>
      <c r="G14">
        <v>11338</v>
      </c>
      <c r="H14">
        <v>10598</v>
      </c>
      <c r="I14" s="2">
        <f t="shared" si="0"/>
        <v>10957.666666666666</v>
      </c>
      <c r="J14" s="1">
        <f t="shared" si="1"/>
        <v>10.957666666666666</v>
      </c>
    </row>
    <row r="15" spans="2:14" x14ac:dyDescent="0.2">
      <c r="E15">
        <v>12</v>
      </c>
      <c r="F15">
        <v>10901</v>
      </c>
      <c r="G15">
        <v>11414</v>
      </c>
      <c r="H15">
        <v>11848</v>
      </c>
      <c r="I15" s="2">
        <f t="shared" si="0"/>
        <v>11387.666666666666</v>
      </c>
      <c r="J15" s="1">
        <f t="shared" si="1"/>
        <v>11.387666666666666</v>
      </c>
    </row>
    <row r="16" spans="2:14" x14ac:dyDescent="0.2">
      <c r="E16">
        <v>13</v>
      </c>
      <c r="F16">
        <v>11127</v>
      </c>
      <c r="G16">
        <v>11522</v>
      </c>
      <c r="H16">
        <v>10349</v>
      </c>
      <c r="I16" s="2">
        <f t="shared" si="0"/>
        <v>10999.333333333334</v>
      </c>
      <c r="J16" s="1">
        <f t="shared" si="1"/>
        <v>10.999333333333334</v>
      </c>
    </row>
    <row r="17" spans="5:10" x14ac:dyDescent="0.2">
      <c r="E17">
        <v>14</v>
      </c>
      <c r="F17">
        <v>10992</v>
      </c>
      <c r="G17">
        <v>10946</v>
      </c>
      <c r="H17">
        <v>11132</v>
      </c>
      <c r="I17" s="2">
        <f t="shared" si="0"/>
        <v>11023.333333333334</v>
      </c>
      <c r="J17" s="1">
        <f t="shared" si="1"/>
        <v>11.023333333333333</v>
      </c>
    </row>
    <row r="18" spans="5:10" x14ac:dyDescent="0.2">
      <c r="E18">
        <v>15</v>
      </c>
      <c r="F18">
        <v>10663</v>
      </c>
      <c r="G18">
        <v>10704</v>
      </c>
      <c r="H18">
        <v>10884</v>
      </c>
      <c r="I18" s="2">
        <f t="shared" si="0"/>
        <v>10750.333333333334</v>
      </c>
      <c r="J18" s="1">
        <f t="shared" si="1"/>
        <v>10.750333333333334</v>
      </c>
    </row>
    <row r="19" spans="5:10" x14ac:dyDescent="0.2">
      <c r="E19">
        <v>16</v>
      </c>
      <c r="F19">
        <v>10431</v>
      </c>
      <c r="G19">
        <v>10737</v>
      </c>
      <c r="H19">
        <v>10382</v>
      </c>
      <c r="I19" s="2">
        <f t="shared" si="0"/>
        <v>10516.666666666666</v>
      </c>
      <c r="J19" s="1">
        <f t="shared" si="1"/>
        <v>10.516666666666666</v>
      </c>
    </row>
    <row r="20" spans="5:10" x14ac:dyDescent="0.2">
      <c r="E20">
        <v>17</v>
      </c>
      <c r="F20">
        <v>10538</v>
      </c>
      <c r="G20">
        <v>9941</v>
      </c>
      <c r="H20">
        <v>10330</v>
      </c>
      <c r="I20" s="2">
        <f t="shared" si="0"/>
        <v>10269.666666666666</v>
      </c>
      <c r="J20" s="1">
        <f t="shared" si="1"/>
        <v>10.269666666666666</v>
      </c>
    </row>
    <row r="21" spans="5:10" x14ac:dyDescent="0.2">
      <c r="E21">
        <v>18</v>
      </c>
      <c r="F21">
        <v>10650</v>
      </c>
      <c r="G21">
        <v>10959</v>
      </c>
      <c r="H21">
        <v>10224</v>
      </c>
      <c r="I21" s="2">
        <f t="shared" si="0"/>
        <v>10611</v>
      </c>
      <c r="J21" s="1">
        <f t="shared" si="1"/>
        <v>10.611000000000001</v>
      </c>
    </row>
    <row r="22" spans="5:10" x14ac:dyDescent="0.2">
      <c r="E22">
        <v>19</v>
      </c>
      <c r="F22">
        <v>10138</v>
      </c>
      <c r="G22">
        <v>10012</v>
      </c>
      <c r="H22">
        <v>10130</v>
      </c>
      <c r="I22" s="2">
        <f t="shared" si="0"/>
        <v>10093.333333333334</v>
      </c>
      <c r="J22" s="1">
        <f t="shared" si="1"/>
        <v>10.093333333333334</v>
      </c>
    </row>
    <row r="23" spans="5:10" x14ac:dyDescent="0.2">
      <c r="E23">
        <v>20</v>
      </c>
      <c r="F23">
        <v>9898</v>
      </c>
      <c r="G23">
        <v>10274</v>
      </c>
      <c r="H23">
        <v>9712</v>
      </c>
      <c r="I23" s="2">
        <f t="shared" si="0"/>
        <v>9961.3333333333339</v>
      </c>
      <c r="J23" s="1">
        <f t="shared" si="1"/>
        <v>9.961333333333334</v>
      </c>
    </row>
    <row r="24" spans="5:10" x14ac:dyDescent="0.2">
      <c r="E24">
        <v>21</v>
      </c>
      <c r="F24">
        <v>9805</v>
      </c>
      <c r="G24">
        <v>10152</v>
      </c>
      <c r="H24">
        <v>10169</v>
      </c>
      <c r="I24" s="2">
        <f t="shared" si="0"/>
        <v>10042</v>
      </c>
      <c r="J24" s="1">
        <f t="shared" si="1"/>
        <v>10.042</v>
      </c>
    </row>
    <row r="25" spans="5:10" x14ac:dyDescent="0.2">
      <c r="E25">
        <v>22</v>
      </c>
      <c r="F25">
        <v>10468</v>
      </c>
      <c r="G25">
        <v>10621</v>
      </c>
      <c r="H25">
        <v>9701</v>
      </c>
      <c r="I25" s="2">
        <f t="shared" si="0"/>
        <v>10263.333333333334</v>
      </c>
      <c r="J25" s="1">
        <f t="shared" si="1"/>
        <v>10.263333333333334</v>
      </c>
    </row>
    <row r="26" spans="5:10" x14ac:dyDescent="0.2">
      <c r="E26">
        <v>23</v>
      </c>
      <c r="F26">
        <v>9867</v>
      </c>
      <c r="G26">
        <v>9810</v>
      </c>
      <c r="H26">
        <v>9806</v>
      </c>
      <c r="I26" s="2">
        <f t="shared" si="0"/>
        <v>9827.6666666666661</v>
      </c>
      <c r="J26" s="1">
        <f t="shared" si="1"/>
        <v>9.8276666666666657</v>
      </c>
    </row>
    <row r="27" spans="5:10" x14ac:dyDescent="0.2">
      <c r="E27">
        <v>24</v>
      </c>
      <c r="F27">
        <v>10116</v>
      </c>
      <c r="G27">
        <v>10215</v>
      </c>
      <c r="H27">
        <v>9998</v>
      </c>
      <c r="I27" s="2">
        <f t="shared" si="0"/>
        <v>10109.666666666666</v>
      </c>
      <c r="J27" s="1">
        <f t="shared" si="1"/>
        <v>10.109666666666666</v>
      </c>
    </row>
    <row r="28" spans="5:10" x14ac:dyDescent="0.2">
      <c r="E28">
        <v>25</v>
      </c>
      <c r="F28">
        <v>9003</v>
      </c>
      <c r="G28">
        <v>9895</v>
      </c>
      <c r="H28">
        <v>10315</v>
      </c>
      <c r="I28" s="2">
        <f t="shared" si="0"/>
        <v>9737.6666666666661</v>
      </c>
      <c r="J28" s="1">
        <f t="shared" si="1"/>
        <v>9.7376666666666658</v>
      </c>
    </row>
    <row r="29" spans="5:10" x14ac:dyDescent="0.2">
      <c r="E29">
        <v>26</v>
      </c>
      <c r="F29">
        <v>9075</v>
      </c>
      <c r="G29">
        <v>9567</v>
      </c>
      <c r="H29">
        <v>9389</v>
      </c>
      <c r="I29" s="2">
        <f t="shared" si="0"/>
        <v>9343.6666666666661</v>
      </c>
      <c r="J29" s="1">
        <f t="shared" si="1"/>
        <v>9.3436666666666657</v>
      </c>
    </row>
    <row r="30" spans="5:10" x14ac:dyDescent="0.2">
      <c r="E30">
        <v>27</v>
      </c>
      <c r="F30">
        <v>8565</v>
      </c>
      <c r="G30">
        <v>9631</v>
      </c>
      <c r="H30">
        <v>8847</v>
      </c>
      <c r="I30" s="2">
        <f t="shared" si="0"/>
        <v>9014.3333333333339</v>
      </c>
      <c r="J30" s="1">
        <f t="shared" si="1"/>
        <v>9.0143333333333331</v>
      </c>
    </row>
    <row r="31" spans="5:10" x14ac:dyDescent="0.2">
      <c r="E31">
        <v>28</v>
      </c>
      <c r="F31">
        <v>9054</v>
      </c>
      <c r="G31">
        <v>9361</v>
      </c>
      <c r="H31">
        <v>8376</v>
      </c>
      <c r="I31" s="2">
        <f t="shared" si="0"/>
        <v>8930.3333333333339</v>
      </c>
      <c r="J31" s="1">
        <f t="shared" si="1"/>
        <v>8.9303333333333335</v>
      </c>
    </row>
    <row r="32" spans="5:10" x14ac:dyDescent="0.2">
      <c r="E32">
        <v>29</v>
      </c>
      <c r="F32">
        <v>8803</v>
      </c>
      <c r="G32">
        <v>8281</v>
      </c>
      <c r="H32">
        <v>9586</v>
      </c>
      <c r="I32" s="2">
        <f t="shared" si="0"/>
        <v>8890</v>
      </c>
      <c r="J32" s="1">
        <f t="shared" si="1"/>
        <v>8.89</v>
      </c>
    </row>
    <row r="33" spans="5:10" x14ac:dyDescent="0.2">
      <c r="E33">
        <v>30</v>
      </c>
      <c r="F33">
        <v>8744</v>
      </c>
      <c r="G33">
        <v>8942</v>
      </c>
      <c r="H33">
        <v>8376</v>
      </c>
      <c r="I33" s="2">
        <f t="shared" si="0"/>
        <v>8687.3333333333339</v>
      </c>
      <c r="J33" s="1">
        <f t="shared" si="1"/>
        <v>8.6873333333333331</v>
      </c>
    </row>
    <row r="34" spans="5:10" x14ac:dyDescent="0.2">
      <c r="E34">
        <v>31</v>
      </c>
      <c r="F34">
        <v>8139</v>
      </c>
      <c r="G34">
        <v>7969</v>
      </c>
      <c r="H34">
        <v>8527</v>
      </c>
      <c r="I34" s="2">
        <f t="shared" si="0"/>
        <v>8211.6666666666661</v>
      </c>
      <c r="J34" s="1">
        <f t="shared" si="1"/>
        <v>8.211666666666666</v>
      </c>
    </row>
    <row r="35" spans="5:10" x14ac:dyDescent="0.2">
      <c r="E35">
        <v>32</v>
      </c>
      <c r="F35">
        <v>8129</v>
      </c>
      <c r="G35">
        <v>7863</v>
      </c>
      <c r="H35">
        <v>8461</v>
      </c>
      <c r="I35" s="2">
        <f t="shared" si="0"/>
        <v>8151</v>
      </c>
      <c r="J35" s="1">
        <f t="shared" si="1"/>
        <v>8.1509999999999998</v>
      </c>
    </row>
    <row r="36" spans="5:10" x14ac:dyDescent="0.2">
      <c r="E36">
        <v>33</v>
      </c>
      <c r="F36">
        <v>7662</v>
      </c>
      <c r="G36">
        <v>8731</v>
      </c>
      <c r="H36">
        <v>8991</v>
      </c>
      <c r="I36" s="2">
        <f t="shared" si="0"/>
        <v>8461.3333333333339</v>
      </c>
      <c r="J36" s="1">
        <f t="shared" si="1"/>
        <v>8.461333333333334</v>
      </c>
    </row>
    <row r="37" spans="5:10" x14ac:dyDescent="0.2">
      <c r="E37">
        <v>34</v>
      </c>
      <c r="F37">
        <v>7754</v>
      </c>
      <c r="G37">
        <v>8645</v>
      </c>
      <c r="H37">
        <v>7916</v>
      </c>
      <c r="I37" s="2">
        <f t="shared" si="0"/>
        <v>8105</v>
      </c>
      <c r="J37" s="1">
        <f t="shared" si="1"/>
        <v>8.1050000000000004</v>
      </c>
    </row>
    <row r="38" spans="5:10" x14ac:dyDescent="0.2">
      <c r="E38">
        <v>35</v>
      </c>
      <c r="F38">
        <v>7974</v>
      </c>
      <c r="G38">
        <v>8607</v>
      </c>
      <c r="H38">
        <v>8480</v>
      </c>
      <c r="I38" s="2">
        <f t="shared" si="0"/>
        <v>8353.6666666666661</v>
      </c>
      <c r="J38" s="1">
        <f t="shared" si="1"/>
        <v>8.3536666666666655</v>
      </c>
    </row>
    <row r="39" spans="5:10" x14ac:dyDescent="0.2">
      <c r="E39">
        <v>36</v>
      </c>
      <c r="F39">
        <v>8349</v>
      </c>
      <c r="G39">
        <v>8241</v>
      </c>
      <c r="H39">
        <v>7791</v>
      </c>
      <c r="I39" s="2">
        <f t="shared" si="0"/>
        <v>8127</v>
      </c>
      <c r="J39" s="1">
        <f t="shared" si="1"/>
        <v>8.1270000000000007</v>
      </c>
    </row>
    <row r="40" spans="5:10" x14ac:dyDescent="0.2">
      <c r="E40">
        <v>37</v>
      </c>
      <c r="F40">
        <v>7520</v>
      </c>
      <c r="G40">
        <v>8063</v>
      </c>
      <c r="H40">
        <v>7607</v>
      </c>
      <c r="I40" s="2">
        <f t="shared" si="0"/>
        <v>7730</v>
      </c>
      <c r="J40" s="1">
        <f t="shared" si="1"/>
        <v>7.73</v>
      </c>
    </row>
    <row r="41" spans="5:10" x14ac:dyDescent="0.2">
      <c r="E41">
        <v>38</v>
      </c>
      <c r="F41">
        <v>7677</v>
      </c>
      <c r="G41">
        <v>8410</v>
      </c>
      <c r="H41">
        <v>8487</v>
      </c>
      <c r="I41" s="2">
        <f t="shared" si="0"/>
        <v>8191.333333333333</v>
      </c>
      <c r="J41" s="1">
        <f t="shared" si="1"/>
        <v>8.1913333333333327</v>
      </c>
    </row>
    <row r="42" spans="5:10" x14ac:dyDescent="0.2">
      <c r="E42">
        <v>39</v>
      </c>
      <c r="F42">
        <v>7890</v>
      </c>
      <c r="G42">
        <v>6972</v>
      </c>
      <c r="H42">
        <v>7951</v>
      </c>
      <c r="I42" s="2">
        <f t="shared" si="0"/>
        <v>7604.333333333333</v>
      </c>
      <c r="J42" s="1">
        <f t="shared" si="1"/>
        <v>7.6043333333333329</v>
      </c>
    </row>
    <row r="43" spans="5:10" x14ac:dyDescent="0.2">
      <c r="E43">
        <v>40</v>
      </c>
      <c r="F43">
        <v>7646</v>
      </c>
      <c r="G43">
        <v>7887</v>
      </c>
      <c r="H43">
        <v>9050</v>
      </c>
      <c r="I43" s="2">
        <f t="shared" si="0"/>
        <v>8194.3333333333339</v>
      </c>
      <c r="J43" s="1">
        <f t="shared" si="1"/>
        <v>8.1943333333333346</v>
      </c>
    </row>
    <row r="44" spans="5:10" x14ac:dyDescent="0.2">
      <c r="E44">
        <v>41</v>
      </c>
      <c r="F44">
        <v>7579</v>
      </c>
      <c r="G44">
        <v>7649</v>
      </c>
      <c r="H44">
        <v>7094</v>
      </c>
      <c r="I44" s="2">
        <f t="shared" si="0"/>
        <v>7440.666666666667</v>
      </c>
      <c r="J44" s="1">
        <f t="shared" si="1"/>
        <v>7.440666666666667</v>
      </c>
    </row>
    <row r="45" spans="5:10" x14ac:dyDescent="0.2">
      <c r="E45">
        <v>42</v>
      </c>
      <c r="F45">
        <v>7475</v>
      </c>
      <c r="G45">
        <v>7565</v>
      </c>
      <c r="H45">
        <v>8194</v>
      </c>
      <c r="I45" s="2">
        <f t="shared" si="0"/>
        <v>7744.666666666667</v>
      </c>
      <c r="J45" s="1">
        <f t="shared" si="1"/>
        <v>7.7446666666666673</v>
      </c>
    </row>
    <row r="46" spans="5:10" x14ac:dyDescent="0.2">
      <c r="E46">
        <v>43</v>
      </c>
      <c r="F46">
        <v>8388</v>
      </c>
      <c r="G46">
        <v>8024</v>
      </c>
      <c r="H46">
        <v>6912</v>
      </c>
      <c r="I46" s="2">
        <f t="shared" si="0"/>
        <v>7774.666666666667</v>
      </c>
      <c r="J46" s="1">
        <f t="shared" si="1"/>
        <v>7.7746666666666666</v>
      </c>
    </row>
    <row r="47" spans="5:10" x14ac:dyDescent="0.2">
      <c r="E47">
        <v>44</v>
      </c>
      <c r="F47">
        <v>8575</v>
      </c>
      <c r="G47">
        <v>7381</v>
      </c>
      <c r="H47">
        <v>7752</v>
      </c>
      <c r="I47" s="2">
        <f t="shared" si="0"/>
        <v>7902.666666666667</v>
      </c>
      <c r="J47" s="1">
        <f t="shared" si="1"/>
        <v>7.9026666666666667</v>
      </c>
    </row>
    <row r="48" spans="5:10" x14ac:dyDescent="0.2">
      <c r="E48">
        <v>45</v>
      </c>
      <c r="F48">
        <v>7131</v>
      </c>
      <c r="G48">
        <v>7857</v>
      </c>
      <c r="H48">
        <v>8702</v>
      </c>
      <c r="I48" s="2">
        <f t="shared" si="0"/>
        <v>7896.666666666667</v>
      </c>
      <c r="J48" s="1">
        <f t="shared" si="1"/>
        <v>7.8966666666666674</v>
      </c>
    </row>
    <row r="49" spans="2:14" x14ac:dyDescent="0.2">
      <c r="E49">
        <v>46</v>
      </c>
      <c r="F49">
        <v>7997</v>
      </c>
      <c r="G49">
        <v>7608</v>
      </c>
      <c r="H49">
        <v>8102</v>
      </c>
      <c r="I49" s="2">
        <f t="shared" si="0"/>
        <v>7902.333333333333</v>
      </c>
      <c r="J49" s="1">
        <f t="shared" si="1"/>
        <v>7.902333333333333</v>
      </c>
    </row>
    <row r="50" spans="2:14" x14ac:dyDescent="0.2">
      <c r="E50">
        <v>47</v>
      </c>
      <c r="F50">
        <v>8373</v>
      </c>
      <c r="G50">
        <v>7612</v>
      </c>
      <c r="H50">
        <v>8000</v>
      </c>
      <c r="I50" s="2">
        <f t="shared" si="0"/>
        <v>7995</v>
      </c>
      <c r="J50" s="1">
        <f t="shared" si="1"/>
        <v>7.9950000000000001</v>
      </c>
    </row>
    <row r="51" spans="2:14" x14ac:dyDescent="0.2">
      <c r="E51">
        <v>48</v>
      </c>
      <c r="F51">
        <v>7167</v>
      </c>
      <c r="G51">
        <v>7876</v>
      </c>
      <c r="H51">
        <v>6868</v>
      </c>
      <c r="I51" s="2">
        <f t="shared" si="0"/>
        <v>7303.666666666667</v>
      </c>
      <c r="J51" s="1">
        <f t="shared" si="1"/>
        <v>7.3036666666666665</v>
      </c>
    </row>
    <row r="55" spans="2:14" x14ac:dyDescent="0.2">
      <c r="B55" s="5" t="s">
        <v>25</v>
      </c>
      <c r="C55" s="5"/>
      <c r="E55" t="s">
        <v>30</v>
      </c>
    </row>
    <row r="58" spans="2:14" x14ac:dyDescent="0.2">
      <c r="I58" t="s">
        <v>29</v>
      </c>
    </row>
    <row r="59" spans="2:14" x14ac:dyDescent="0.2">
      <c r="B59" s="6" t="s">
        <v>38</v>
      </c>
      <c r="E59" t="s">
        <v>4</v>
      </c>
      <c r="F59" t="s">
        <v>0</v>
      </c>
      <c r="G59" t="s">
        <v>1</v>
      </c>
      <c r="H59" t="s">
        <v>2</v>
      </c>
      <c r="I59" t="s">
        <v>6</v>
      </c>
      <c r="J59" t="s">
        <v>5</v>
      </c>
      <c r="M59" t="s">
        <v>4</v>
      </c>
      <c r="N59" t="s">
        <v>8</v>
      </c>
    </row>
    <row r="60" spans="2:14" x14ac:dyDescent="0.2">
      <c r="E60">
        <v>1</v>
      </c>
      <c r="F60">
        <v>3963413</v>
      </c>
      <c r="G60">
        <v>4151382</v>
      </c>
      <c r="H60">
        <v>4105315</v>
      </c>
      <c r="I60">
        <f>AVERAGE(F60:H60)</f>
        <v>4073370</v>
      </c>
      <c r="J60">
        <f>I60/1000</f>
        <v>4073.37</v>
      </c>
      <c r="M60">
        <v>1</v>
      </c>
      <c r="N60">
        <f>$J$60/J60</f>
        <v>1</v>
      </c>
    </row>
    <row r="61" spans="2:14" x14ac:dyDescent="0.2">
      <c r="E61">
        <v>2</v>
      </c>
      <c r="F61" s="5">
        <v>3940016</v>
      </c>
      <c r="G61" s="5">
        <v>3860994</v>
      </c>
      <c r="H61">
        <v>2905103</v>
      </c>
      <c r="I61">
        <f>H61</f>
        <v>2905103</v>
      </c>
      <c r="J61">
        <f t="shared" ref="J61:J64" si="2">I61/1000</f>
        <v>2905.1030000000001</v>
      </c>
      <c r="M61">
        <v>2</v>
      </c>
      <c r="N61">
        <f t="shared" ref="N61:N63" si="3">$J$60/J61</f>
        <v>1.4021430565456714</v>
      </c>
    </row>
    <row r="62" spans="2:14" x14ac:dyDescent="0.2">
      <c r="E62">
        <v>4</v>
      </c>
      <c r="F62" s="5">
        <v>3617718</v>
      </c>
      <c r="G62">
        <v>2054396</v>
      </c>
      <c r="H62">
        <v>1955002</v>
      </c>
      <c r="I62">
        <f>AVERAGE(G62:H62)</f>
        <v>2004699</v>
      </c>
      <c r="J62">
        <f t="shared" si="2"/>
        <v>2004.6990000000001</v>
      </c>
      <c r="M62">
        <v>4</v>
      </c>
      <c r="N62">
        <f t="shared" si="3"/>
        <v>2.0319110250466528</v>
      </c>
    </row>
    <row r="63" spans="2:14" x14ac:dyDescent="0.2">
      <c r="E63">
        <v>8</v>
      </c>
      <c r="F63">
        <v>1468100</v>
      </c>
      <c r="G63">
        <v>1545257</v>
      </c>
      <c r="H63">
        <v>1296373</v>
      </c>
      <c r="I63">
        <f t="shared" ref="I63" si="4">AVERAGE(F63:H63)</f>
        <v>1436576.6666666667</v>
      </c>
      <c r="J63">
        <f t="shared" si="2"/>
        <v>1436.5766666666668</v>
      </c>
      <c r="M63">
        <v>8</v>
      </c>
      <c r="N63">
        <f t="shared" si="3"/>
        <v>2.8354699714367255</v>
      </c>
    </row>
    <row r="64" spans="2:14" x14ac:dyDescent="0.2">
      <c r="E64">
        <v>16</v>
      </c>
      <c r="F64">
        <v>1075281</v>
      </c>
      <c r="G64" s="5">
        <v>3252520</v>
      </c>
      <c r="H64">
        <v>1061482</v>
      </c>
      <c r="I64">
        <f>AVERAGE(F64,H64)</f>
        <v>1068381.5</v>
      </c>
      <c r="J64">
        <f t="shared" si="2"/>
        <v>1068.3815</v>
      </c>
      <c r="M64">
        <v>16</v>
      </c>
      <c r="N64">
        <f>$J$60/J64</f>
        <v>3.812654936462303</v>
      </c>
    </row>
    <row r="67" spans="2:12" x14ac:dyDescent="0.2">
      <c r="F67" t="s">
        <v>36</v>
      </c>
    </row>
    <row r="69" spans="2:12" x14ac:dyDescent="0.2">
      <c r="B69" t="s">
        <v>34</v>
      </c>
    </row>
    <row r="72" spans="2:12" x14ac:dyDescent="0.2">
      <c r="B72" s="5" t="s">
        <v>37</v>
      </c>
      <c r="C72" s="5"/>
      <c r="D72" s="5"/>
      <c r="E72" s="5"/>
      <c r="F72" s="5"/>
      <c r="G72" s="5"/>
      <c r="H72" s="5"/>
      <c r="I72" s="5"/>
      <c r="J72" s="5"/>
      <c r="K72" s="5"/>
      <c r="L72" s="5"/>
    </row>
    <row r="75" spans="2:12" x14ac:dyDescent="0.2">
      <c r="B75" s="5" t="s">
        <v>25</v>
      </c>
      <c r="C75" s="5"/>
      <c r="E75" t="s">
        <v>35</v>
      </c>
    </row>
    <row r="77" spans="2:12" x14ac:dyDescent="0.2">
      <c r="E77" t="s">
        <v>4</v>
      </c>
      <c r="F77" t="s">
        <v>0</v>
      </c>
      <c r="G77" t="s">
        <v>1</v>
      </c>
      <c r="H77" t="s">
        <v>2</v>
      </c>
      <c r="I77" t="s">
        <v>6</v>
      </c>
      <c r="J77" t="s">
        <v>5</v>
      </c>
    </row>
    <row r="78" spans="2:12" x14ac:dyDescent="0.2">
      <c r="E78">
        <v>1</v>
      </c>
      <c r="F78">
        <v>4145740</v>
      </c>
      <c r="G78">
        <v>4117703</v>
      </c>
      <c r="H78">
        <v>4078909</v>
      </c>
      <c r="I78">
        <f>AVERAGE(F78:H78)</f>
        <v>4114117.3333333335</v>
      </c>
      <c r="J78">
        <f>I78/1000</f>
        <v>4114.1173333333336</v>
      </c>
    </row>
    <row r="79" spans="2:12" x14ac:dyDescent="0.2">
      <c r="E79">
        <v>2</v>
      </c>
      <c r="F79">
        <v>2805929</v>
      </c>
      <c r="G79">
        <v>2947034</v>
      </c>
      <c r="H79">
        <v>2916618</v>
      </c>
      <c r="I79">
        <f t="shared" ref="I79:I82" si="5">AVERAGE(F79:H79)</f>
        <v>2889860.3333333335</v>
      </c>
      <c r="J79">
        <f t="shared" ref="J79:J82" si="6">I79/1000</f>
        <v>2889.8603333333335</v>
      </c>
    </row>
    <row r="80" spans="2:12" x14ac:dyDescent="0.2">
      <c r="E80">
        <v>4</v>
      </c>
      <c r="F80">
        <v>1875000</v>
      </c>
      <c r="G80">
        <v>1850712</v>
      </c>
      <c r="H80">
        <v>1891308</v>
      </c>
      <c r="I80">
        <f t="shared" si="5"/>
        <v>1872340</v>
      </c>
      <c r="J80">
        <f t="shared" si="6"/>
        <v>1872.34</v>
      </c>
    </row>
    <row r="81" spans="5:10" x14ac:dyDescent="0.2">
      <c r="E81">
        <v>8</v>
      </c>
      <c r="F81" s="5">
        <v>2917048</v>
      </c>
      <c r="G81" s="5">
        <v>3710808</v>
      </c>
      <c r="H81">
        <v>1348347</v>
      </c>
      <c r="I81">
        <f>H81</f>
        <v>1348347</v>
      </c>
      <c r="J81">
        <f t="shared" si="6"/>
        <v>1348.347</v>
      </c>
    </row>
    <row r="82" spans="5:10" x14ac:dyDescent="0.2">
      <c r="E82">
        <v>16</v>
      </c>
      <c r="F82">
        <v>1021481</v>
      </c>
      <c r="G82">
        <v>1008372</v>
      </c>
      <c r="H82">
        <v>1026742</v>
      </c>
      <c r="I82">
        <f t="shared" si="5"/>
        <v>1018865</v>
      </c>
      <c r="J82">
        <f t="shared" si="6"/>
        <v>1018.865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9"/>
  <sheetViews>
    <sheetView topLeftCell="A36" workbookViewId="0">
      <selection activeCell="D63" sqref="D63"/>
    </sheetView>
  </sheetViews>
  <sheetFormatPr baseColWidth="10" defaultRowHeight="16" x14ac:dyDescent="0.2"/>
  <sheetData>
    <row r="1" spans="2:10" x14ac:dyDescent="0.2">
      <c r="B1" s="5" t="s">
        <v>22</v>
      </c>
      <c r="C1" s="5"/>
      <c r="E1" t="s">
        <v>18</v>
      </c>
    </row>
    <row r="3" spans="2:10" x14ac:dyDescent="0.2">
      <c r="B3" t="s">
        <v>4</v>
      </c>
      <c r="C3" t="s">
        <v>8</v>
      </c>
      <c r="E3" t="s">
        <v>4</v>
      </c>
      <c r="F3" t="s">
        <v>0</v>
      </c>
      <c r="G3" t="s">
        <v>1</v>
      </c>
      <c r="H3" t="s">
        <v>2</v>
      </c>
      <c r="I3" t="s">
        <v>6</v>
      </c>
      <c r="J3" t="s">
        <v>5</v>
      </c>
    </row>
    <row r="4" spans="2:10" x14ac:dyDescent="0.2">
      <c r="B4">
        <v>1</v>
      </c>
      <c r="C4">
        <v>1</v>
      </c>
      <c r="E4">
        <v>1</v>
      </c>
      <c r="F4">
        <v>313776</v>
      </c>
      <c r="G4">
        <v>268585</v>
      </c>
      <c r="H4">
        <v>294946</v>
      </c>
      <c r="I4">
        <f>AVERAGE(F4:H4)</f>
        <v>292435.66666666669</v>
      </c>
      <c r="J4" s="7">
        <f>I4/1000</f>
        <v>292.43566666666669</v>
      </c>
    </row>
    <row r="5" spans="2:10" x14ac:dyDescent="0.2">
      <c r="B5">
        <v>2</v>
      </c>
      <c r="C5">
        <f>J4/J5</f>
        <v>1.7369836162946097</v>
      </c>
      <c r="E5">
        <v>2</v>
      </c>
      <c r="F5">
        <v>184190</v>
      </c>
      <c r="G5">
        <v>159851</v>
      </c>
      <c r="H5">
        <v>161034</v>
      </c>
      <c r="I5">
        <f t="shared" ref="I5:I27" si="0">AVERAGE(F5:H5)</f>
        <v>168358.33333333334</v>
      </c>
      <c r="J5" s="7">
        <f t="shared" ref="J5:J28" si="1">I5/1000</f>
        <v>168.35833333333335</v>
      </c>
    </row>
    <row r="6" spans="2:10" x14ac:dyDescent="0.2">
      <c r="B6">
        <v>4</v>
      </c>
      <c r="C6">
        <f>J4/J6</f>
        <v>2.0927925306056241</v>
      </c>
      <c r="E6">
        <v>4</v>
      </c>
      <c r="F6">
        <v>130036</v>
      </c>
      <c r="G6">
        <v>130716</v>
      </c>
      <c r="H6">
        <v>158452</v>
      </c>
      <c r="I6">
        <f t="shared" si="0"/>
        <v>139734.66666666666</v>
      </c>
      <c r="J6" s="7">
        <f t="shared" si="1"/>
        <v>139.73466666666667</v>
      </c>
    </row>
    <row r="7" spans="2:10" x14ac:dyDescent="0.2">
      <c r="B7">
        <v>8</v>
      </c>
      <c r="C7">
        <f>J4/J8</f>
        <v>2.2051976191194362</v>
      </c>
      <c r="E7">
        <v>6</v>
      </c>
      <c r="F7">
        <v>153753</v>
      </c>
      <c r="G7">
        <v>170794</v>
      </c>
      <c r="H7">
        <v>135028</v>
      </c>
      <c r="I7">
        <f t="shared" si="0"/>
        <v>153191.66666666666</v>
      </c>
      <c r="J7" s="1">
        <f t="shared" si="1"/>
        <v>153.19166666666666</v>
      </c>
    </row>
    <row r="8" spans="2:10" x14ac:dyDescent="0.2">
      <c r="B8">
        <v>16</v>
      </c>
      <c r="C8">
        <f>J4/J12</f>
        <v>2.2431667442252916</v>
      </c>
      <c r="E8">
        <v>8</v>
      </c>
      <c r="F8">
        <v>128261</v>
      </c>
      <c r="G8">
        <v>154350</v>
      </c>
      <c r="H8">
        <v>115225</v>
      </c>
      <c r="I8">
        <f t="shared" si="0"/>
        <v>132612</v>
      </c>
      <c r="J8" s="7">
        <f t="shared" si="1"/>
        <v>132.61199999999999</v>
      </c>
    </row>
    <row r="9" spans="2:10" x14ac:dyDescent="0.2">
      <c r="E9">
        <v>10</v>
      </c>
      <c r="F9">
        <v>120594</v>
      </c>
      <c r="G9">
        <v>142574</v>
      </c>
      <c r="H9">
        <v>163784</v>
      </c>
      <c r="I9">
        <f t="shared" si="0"/>
        <v>142317.33333333334</v>
      </c>
      <c r="J9" s="1">
        <f t="shared" si="1"/>
        <v>142.31733333333335</v>
      </c>
    </row>
    <row r="10" spans="2:10" x14ac:dyDescent="0.2">
      <c r="E10">
        <v>12</v>
      </c>
      <c r="F10">
        <v>131292</v>
      </c>
      <c r="G10">
        <v>107769</v>
      </c>
      <c r="H10">
        <v>118615</v>
      </c>
      <c r="I10">
        <f t="shared" si="0"/>
        <v>119225.33333333333</v>
      </c>
      <c r="J10" s="1">
        <f t="shared" si="1"/>
        <v>119.22533333333332</v>
      </c>
    </row>
    <row r="11" spans="2:10" x14ac:dyDescent="0.2">
      <c r="E11">
        <v>14</v>
      </c>
      <c r="F11">
        <v>106191</v>
      </c>
      <c r="G11">
        <v>110939</v>
      </c>
      <c r="H11">
        <v>137797</v>
      </c>
      <c r="I11">
        <f t="shared" si="0"/>
        <v>118309</v>
      </c>
      <c r="J11" s="1">
        <f t="shared" si="1"/>
        <v>118.309</v>
      </c>
    </row>
    <row r="12" spans="2:10" x14ac:dyDescent="0.2">
      <c r="E12">
        <v>16</v>
      </c>
      <c r="F12">
        <v>114780</v>
      </c>
      <c r="G12">
        <v>159406</v>
      </c>
      <c r="H12">
        <v>116916</v>
      </c>
      <c r="I12">
        <f t="shared" si="0"/>
        <v>130367.33333333333</v>
      </c>
      <c r="J12" s="7">
        <f t="shared" si="1"/>
        <v>130.36733333333333</v>
      </c>
    </row>
    <row r="13" spans="2:10" x14ac:dyDescent="0.2">
      <c r="E13">
        <v>18</v>
      </c>
      <c r="F13">
        <v>117838</v>
      </c>
      <c r="G13">
        <v>128888</v>
      </c>
      <c r="H13">
        <v>110269</v>
      </c>
      <c r="I13">
        <f t="shared" si="0"/>
        <v>118998.33333333333</v>
      </c>
      <c r="J13" s="1">
        <f t="shared" si="1"/>
        <v>118.99833333333333</v>
      </c>
    </row>
    <row r="14" spans="2:10" x14ac:dyDescent="0.2">
      <c r="B14" s="6">
        <v>273930294613333</v>
      </c>
      <c r="E14">
        <v>20</v>
      </c>
      <c r="F14">
        <v>90515</v>
      </c>
      <c r="G14">
        <v>107008</v>
      </c>
      <c r="H14">
        <v>105328</v>
      </c>
      <c r="I14">
        <f t="shared" si="0"/>
        <v>100950.33333333333</v>
      </c>
      <c r="J14" s="1">
        <f t="shared" si="1"/>
        <v>100.95033333333333</v>
      </c>
    </row>
    <row r="15" spans="2:10" x14ac:dyDescent="0.2">
      <c r="E15">
        <v>22</v>
      </c>
      <c r="F15">
        <v>136444</v>
      </c>
      <c r="G15">
        <v>105266</v>
      </c>
      <c r="H15">
        <v>107072</v>
      </c>
      <c r="I15">
        <f t="shared" si="0"/>
        <v>116260.66666666667</v>
      </c>
      <c r="J15" s="1">
        <f t="shared" si="1"/>
        <v>116.26066666666667</v>
      </c>
    </row>
    <row r="16" spans="2:10" x14ac:dyDescent="0.2">
      <c r="E16">
        <v>24</v>
      </c>
      <c r="F16">
        <v>135311</v>
      </c>
      <c r="G16">
        <v>97431</v>
      </c>
      <c r="H16">
        <v>90908</v>
      </c>
      <c r="I16">
        <f t="shared" si="0"/>
        <v>107883.33333333333</v>
      </c>
      <c r="J16" s="1">
        <f t="shared" si="1"/>
        <v>107.88333333333333</v>
      </c>
    </row>
    <row r="17" spans="2:10" x14ac:dyDescent="0.2">
      <c r="E17">
        <v>26</v>
      </c>
      <c r="F17">
        <v>97898</v>
      </c>
      <c r="G17">
        <v>95613</v>
      </c>
      <c r="H17">
        <v>151386</v>
      </c>
      <c r="I17">
        <f t="shared" si="0"/>
        <v>114965.66666666667</v>
      </c>
      <c r="J17" s="1">
        <f t="shared" si="1"/>
        <v>114.96566666666668</v>
      </c>
    </row>
    <row r="18" spans="2:10" x14ac:dyDescent="0.2">
      <c r="E18">
        <v>28</v>
      </c>
      <c r="F18">
        <v>81547</v>
      </c>
      <c r="G18">
        <v>109496</v>
      </c>
      <c r="H18">
        <v>115298</v>
      </c>
      <c r="I18">
        <f t="shared" si="0"/>
        <v>102113.66666666667</v>
      </c>
      <c r="J18" s="1">
        <f t="shared" si="1"/>
        <v>102.11366666666667</v>
      </c>
    </row>
    <row r="19" spans="2:10" x14ac:dyDescent="0.2">
      <c r="E19">
        <v>30</v>
      </c>
      <c r="F19">
        <v>117671</v>
      </c>
      <c r="G19">
        <v>87769</v>
      </c>
      <c r="H19">
        <v>98517</v>
      </c>
      <c r="I19">
        <f t="shared" si="0"/>
        <v>101319</v>
      </c>
      <c r="J19" s="1">
        <f t="shared" si="1"/>
        <v>101.319</v>
      </c>
    </row>
    <row r="20" spans="2:10" x14ac:dyDescent="0.2">
      <c r="E20">
        <v>32</v>
      </c>
      <c r="F20">
        <v>84139</v>
      </c>
      <c r="G20">
        <v>96035</v>
      </c>
      <c r="H20">
        <v>113098</v>
      </c>
      <c r="I20">
        <f t="shared" si="0"/>
        <v>97757.333333333328</v>
      </c>
      <c r="J20" s="1">
        <f t="shared" si="1"/>
        <v>97.757333333333335</v>
      </c>
    </row>
    <row r="21" spans="2:10" x14ac:dyDescent="0.2">
      <c r="E21">
        <v>34</v>
      </c>
      <c r="F21">
        <v>108689</v>
      </c>
      <c r="G21">
        <v>116356</v>
      </c>
      <c r="H21">
        <v>117899</v>
      </c>
      <c r="I21">
        <f t="shared" si="0"/>
        <v>114314.66666666667</v>
      </c>
      <c r="J21" s="1">
        <f t="shared" si="1"/>
        <v>114.31466666666667</v>
      </c>
    </row>
    <row r="22" spans="2:10" x14ac:dyDescent="0.2">
      <c r="E22">
        <v>36</v>
      </c>
      <c r="F22">
        <v>68129</v>
      </c>
      <c r="G22">
        <v>108173</v>
      </c>
      <c r="H22">
        <v>96151</v>
      </c>
      <c r="I22">
        <f t="shared" si="0"/>
        <v>90817.666666666672</v>
      </c>
      <c r="J22" s="1">
        <f t="shared" si="1"/>
        <v>90.817666666666668</v>
      </c>
    </row>
    <row r="23" spans="2:10" x14ac:dyDescent="0.2">
      <c r="E23">
        <v>38</v>
      </c>
      <c r="F23">
        <v>155188</v>
      </c>
      <c r="G23">
        <v>79786</v>
      </c>
      <c r="H23">
        <v>110421</v>
      </c>
      <c r="I23">
        <f t="shared" si="0"/>
        <v>115131.66666666667</v>
      </c>
      <c r="J23" s="1">
        <f t="shared" si="1"/>
        <v>115.13166666666667</v>
      </c>
    </row>
    <row r="24" spans="2:10" x14ac:dyDescent="0.2">
      <c r="E24">
        <v>40</v>
      </c>
      <c r="F24">
        <v>97436</v>
      </c>
      <c r="G24">
        <v>131252</v>
      </c>
      <c r="H24">
        <v>100376</v>
      </c>
      <c r="I24">
        <f t="shared" si="0"/>
        <v>109688</v>
      </c>
      <c r="J24" s="1">
        <f t="shared" si="1"/>
        <v>109.688</v>
      </c>
    </row>
    <row r="25" spans="2:10" x14ac:dyDescent="0.2">
      <c r="E25">
        <v>42</v>
      </c>
      <c r="F25">
        <v>112566</v>
      </c>
      <c r="G25">
        <v>93801</v>
      </c>
      <c r="H25">
        <v>65963</v>
      </c>
      <c r="I25">
        <f t="shared" si="0"/>
        <v>90776.666666666672</v>
      </c>
      <c r="J25" s="1">
        <f t="shared" si="1"/>
        <v>90.776666666666671</v>
      </c>
    </row>
    <row r="26" spans="2:10" x14ac:dyDescent="0.2">
      <c r="E26">
        <v>44</v>
      </c>
      <c r="F26">
        <v>141583</v>
      </c>
      <c r="G26">
        <v>124723</v>
      </c>
      <c r="H26">
        <v>92435</v>
      </c>
      <c r="I26">
        <f t="shared" si="0"/>
        <v>119580.33333333333</v>
      </c>
      <c r="J26" s="1">
        <f t="shared" si="1"/>
        <v>119.58033333333333</v>
      </c>
    </row>
    <row r="27" spans="2:10" x14ac:dyDescent="0.2">
      <c r="E27">
        <v>46</v>
      </c>
      <c r="F27">
        <v>86879</v>
      </c>
      <c r="G27">
        <v>56399</v>
      </c>
      <c r="H27">
        <v>109381</v>
      </c>
      <c r="I27">
        <f t="shared" si="0"/>
        <v>84219.666666666672</v>
      </c>
      <c r="J27" s="1">
        <f t="shared" si="1"/>
        <v>84.219666666666669</v>
      </c>
    </row>
    <row r="28" spans="2:10" x14ac:dyDescent="0.2">
      <c r="E28">
        <v>48</v>
      </c>
      <c r="F28">
        <v>103337</v>
      </c>
      <c r="G28">
        <v>115952</v>
      </c>
      <c r="H28">
        <v>67117</v>
      </c>
      <c r="I28">
        <f>AVERAGE(F28:H28)</f>
        <v>95468.666666666672</v>
      </c>
      <c r="J28" s="1">
        <f t="shared" si="1"/>
        <v>95.468666666666678</v>
      </c>
    </row>
    <row r="30" spans="2:10" x14ac:dyDescent="0.2">
      <c r="B30" t="s">
        <v>34</v>
      </c>
    </row>
    <row r="33" spans="2:9" x14ac:dyDescent="0.2">
      <c r="E33" t="s">
        <v>33</v>
      </c>
    </row>
    <row r="34" spans="2:9" x14ac:dyDescent="0.2">
      <c r="E34" t="s">
        <v>31</v>
      </c>
    </row>
    <row r="36" spans="2:9" x14ac:dyDescent="0.2">
      <c r="B36" s="5" t="s">
        <v>23</v>
      </c>
      <c r="C36" s="5"/>
    </row>
    <row r="37" spans="2:9" x14ac:dyDescent="0.2">
      <c r="F37" t="s">
        <v>7</v>
      </c>
    </row>
    <row r="38" spans="2:9" x14ac:dyDescent="0.2">
      <c r="E38" t="s">
        <v>4</v>
      </c>
      <c r="F38" t="s">
        <v>0</v>
      </c>
      <c r="G38" t="s">
        <v>1</v>
      </c>
      <c r="H38" t="s">
        <v>2</v>
      </c>
      <c r="I38" t="s">
        <v>9</v>
      </c>
    </row>
    <row r="39" spans="2:9" x14ac:dyDescent="0.2">
      <c r="E39">
        <v>1</v>
      </c>
      <c r="F39" t="s">
        <v>32</v>
      </c>
    </row>
    <row r="40" spans="2:9" x14ac:dyDescent="0.2">
      <c r="E40">
        <v>2</v>
      </c>
    </row>
    <row r="41" spans="2:9" x14ac:dyDescent="0.2">
      <c r="E41">
        <v>4</v>
      </c>
    </row>
    <row r="42" spans="2:9" x14ac:dyDescent="0.2">
      <c r="E42">
        <v>8</v>
      </c>
    </row>
    <row r="43" spans="2:9" x14ac:dyDescent="0.2">
      <c r="E43">
        <v>16</v>
      </c>
    </row>
    <row r="51" spans="2:13" x14ac:dyDescent="0.2">
      <c r="B51" t="s">
        <v>41</v>
      </c>
    </row>
    <row r="53" spans="2:13" x14ac:dyDescent="0.2">
      <c r="I53" t="s">
        <v>39</v>
      </c>
      <c r="J53" t="s">
        <v>40</v>
      </c>
    </row>
    <row r="54" spans="2:13" x14ac:dyDescent="0.2">
      <c r="B54" s="5" t="s">
        <v>22</v>
      </c>
      <c r="C54" s="5"/>
      <c r="E54" t="s">
        <v>4</v>
      </c>
      <c r="F54" t="s">
        <v>0</v>
      </c>
      <c r="G54" t="s">
        <v>1</v>
      </c>
      <c r="H54" t="s">
        <v>2</v>
      </c>
      <c r="I54" t="s">
        <v>9</v>
      </c>
      <c r="M54" t="s">
        <v>8</v>
      </c>
    </row>
    <row r="55" spans="2:13" x14ac:dyDescent="0.2">
      <c r="E55">
        <v>1</v>
      </c>
      <c r="F55">
        <v>259498</v>
      </c>
      <c r="G55">
        <v>293213</v>
      </c>
      <c r="H55">
        <v>308705</v>
      </c>
      <c r="I55">
        <f>AVERAGE(F55:H55)</f>
        <v>287138.66666666669</v>
      </c>
      <c r="J55">
        <f>I55/1000</f>
        <v>287.13866666666667</v>
      </c>
    </row>
    <row r="56" spans="2:13" x14ac:dyDescent="0.2">
      <c r="E56">
        <v>2</v>
      </c>
      <c r="F56">
        <v>159707</v>
      </c>
      <c r="G56">
        <v>153158</v>
      </c>
      <c r="H56">
        <v>153666</v>
      </c>
      <c r="I56">
        <f t="shared" ref="I56:I59" si="2">AVERAGE(F56:H56)</f>
        <v>155510.33333333334</v>
      </c>
      <c r="J56">
        <f t="shared" ref="J56:J59" si="3">I56/1000</f>
        <v>155.51033333333334</v>
      </c>
    </row>
    <row r="57" spans="2:13" x14ac:dyDescent="0.2">
      <c r="E57">
        <v>4</v>
      </c>
      <c r="F57">
        <v>118887</v>
      </c>
      <c r="G57">
        <v>117611</v>
      </c>
      <c r="H57">
        <v>118951</v>
      </c>
      <c r="I57">
        <f t="shared" si="2"/>
        <v>118483</v>
      </c>
      <c r="J57">
        <f t="shared" si="3"/>
        <v>118.483</v>
      </c>
    </row>
    <row r="58" spans="2:13" x14ac:dyDescent="0.2">
      <c r="E58">
        <v>8</v>
      </c>
      <c r="F58">
        <v>99285</v>
      </c>
      <c r="G58">
        <v>95879</v>
      </c>
      <c r="H58">
        <v>100142</v>
      </c>
      <c r="I58">
        <f t="shared" si="2"/>
        <v>98435.333333333328</v>
      </c>
      <c r="J58">
        <f t="shared" si="3"/>
        <v>98.435333333333332</v>
      </c>
    </row>
    <row r="59" spans="2:13" x14ac:dyDescent="0.2">
      <c r="E59">
        <v>16</v>
      </c>
      <c r="F59">
        <v>73850</v>
      </c>
      <c r="G59">
        <v>81817</v>
      </c>
      <c r="H59">
        <v>81971</v>
      </c>
      <c r="I59">
        <f t="shared" si="2"/>
        <v>79212.666666666672</v>
      </c>
      <c r="J59">
        <f t="shared" si="3"/>
        <v>79.212666666666678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33"/>
  <sheetViews>
    <sheetView workbookViewId="0">
      <selection activeCell="E3" sqref="E3:G9"/>
    </sheetView>
  </sheetViews>
  <sheetFormatPr baseColWidth="10" defaultRowHeight="16" x14ac:dyDescent="0.2"/>
  <sheetData>
    <row r="3" spans="5:8" x14ac:dyDescent="0.2">
      <c r="E3" t="s">
        <v>44</v>
      </c>
    </row>
    <row r="4" spans="5:8" x14ac:dyDescent="0.2">
      <c r="E4" t="s">
        <v>4</v>
      </c>
      <c r="F4" t="s">
        <v>42</v>
      </c>
      <c r="G4" t="s">
        <v>43</v>
      </c>
      <c r="H4" t="s">
        <v>46</v>
      </c>
    </row>
    <row r="5" spans="5:8" x14ac:dyDescent="0.2">
      <c r="E5">
        <v>1</v>
      </c>
      <c r="F5">
        <v>287.13866666666667</v>
      </c>
      <c r="G5">
        <v>160.99073733333333</v>
      </c>
      <c r="H5">
        <f>F5/G5</f>
        <v>1.7835725919569054</v>
      </c>
    </row>
    <row r="6" spans="5:8" x14ac:dyDescent="0.2">
      <c r="E6">
        <v>2</v>
      </c>
      <c r="F6">
        <v>155.51033333333299</v>
      </c>
      <c r="G6">
        <v>99.918898666666664</v>
      </c>
      <c r="H6">
        <f t="shared" ref="H6:H9" si="0">F6/G6</f>
        <v>1.5563655665593505</v>
      </c>
    </row>
    <row r="7" spans="5:8" x14ac:dyDescent="0.2">
      <c r="E7">
        <v>4</v>
      </c>
      <c r="F7">
        <v>118.483</v>
      </c>
      <c r="G7">
        <v>59.316749000000002</v>
      </c>
      <c r="H7">
        <f t="shared" si="0"/>
        <v>1.9974628076801715</v>
      </c>
    </row>
    <row r="8" spans="5:8" x14ac:dyDescent="0.2">
      <c r="E8">
        <v>8</v>
      </c>
      <c r="F8">
        <v>98.435333333333332</v>
      </c>
      <c r="G8">
        <v>38.834148999999996</v>
      </c>
      <c r="H8">
        <f t="shared" si="0"/>
        <v>2.5347622097585645</v>
      </c>
    </row>
    <row r="9" spans="5:8" x14ac:dyDescent="0.2">
      <c r="E9">
        <v>16</v>
      </c>
      <c r="F9">
        <v>79.212666666666678</v>
      </c>
      <c r="G9">
        <v>31.276436666666665</v>
      </c>
      <c r="H9">
        <f t="shared" si="0"/>
        <v>2.5326627681691365</v>
      </c>
    </row>
    <row r="16" spans="5:8" x14ac:dyDescent="0.2">
      <c r="E16" t="s">
        <v>45</v>
      </c>
    </row>
    <row r="17" spans="5:8" x14ac:dyDescent="0.2">
      <c r="E17" t="s">
        <v>4</v>
      </c>
      <c r="F17" t="s">
        <v>42</v>
      </c>
      <c r="G17" t="s">
        <v>43</v>
      </c>
      <c r="H17" t="s">
        <v>46</v>
      </c>
    </row>
    <row r="18" spans="5:8" x14ac:dyDescent="0.2">
      <c r="E18">
        <v>1</v>
      </c>
      <c r="F18">
        <v>4073.37</v>
      </c>
      <c r="G18">
        <v>2413.3823296666701</v>
      </c>
      <c r="H18">
        <f>F18/G18</f>
        <v>1.6878262304019616</v>
      </c>
    </row>
    <row r="19" spans="5:8" x14ac:dyDescent="0.2">
      <c r="E19">
        <v>2</v>
      </c>
      <c r="F19">
        <v>2905.1030000000001</v>
      </c>
      <c r="G19">
        <v>1572.5988056666699</v>
      </c>
      <c r="H19">
        <f t="shared" ref="H19:H22" si="1">F19/G19</f>
        <v>1.8473262153906083</v>
      </c>
    </row>
    <row r="20" spans="5:8" x14ac:dyDescent="0.2">
      <c r="E20">
        <v>4</v>
      </c>
      <c r="F20">
        <v>2004.6990000000001</v>
      </c>
      <c r="G20">
        <v>858.49551966666661</v>
      </c>
      <c r="H20">
        <f t="shared" si="1"/>
        <v>2.3351304160310318</v>
      </c>
    </row>
    <row r="21" spans="5:8" x14ac:dyDescent="0.2">
      <c r="E21">
        <v>8</v>
      </c>
      <c r="F21">
        <v>1436.5766666666668</v>
      </c>
      <c r="G21">
        <v>525.74965566666663</v>
      </c>
      <c r="H21">
        <f t="shared" si="1"/>
        <v>2.7324348217499899</v>
      </c>
    </row>
    <row r="22" spans="5:8" x14ac:dyDescent="0.2">
      <c r="E22">
        <v>16</v>
      </c>
      <c r="F22">
        <v>1068.3815</v>
      </c>
      <c r="G22">
        <v>359.2299726666667</v>
      </c>
      <c r="H22">
        <f t="shared" si="1"/>
        <v>2.9740878581736898</v>
      </c>
    </row>
    <row r="27" spans="5:8" x14ac:dyDescent="0.2">
      <c r="E27" t="s">
        <v>47</v>
      </c>
    </row>
    <row r="28" spans="5:8" x14ac:dyDescent="0.2">
      <c r="E28" t="s">
        <v>4</v>
      </c>
      <c r="F28" t="s">
        <v>42</v>
      </c>
      <c r="G28" t="s">
        <v>43</v>
      </c>
      <c r="H28" t="s">
        <v>46</v>
      </c>
    </row>
    <row r="29" spans="5:8" x14ac:dyDescent="0.2">
      <c r="E29">
        <v>1</v>
      </c>
      <c r="F29" s="1">
        <v>22.1613333333333</v>
      </c>
      <c r="G29">
        <v>11.738659666666669</v>
      </c>
      <c r="H29">
        <f>F29/G29</f>
        <v>1.8878929931211024</v>
      </c>
    </row>
    <row r="30" spans="5:8" x14ac:dyDescent="0.2">
      <c r="E30">
        <v>2</v>
      </c>
      <c r="F30" s="1">
        <v>14.472333333333333</v>
      </c>
      <c r="G30">
        <v>7.5189473333333332</v>
      </c>
      <c r="H30">
        <f t="shared" ref="H30:H33" si="2">F30/G30</f>
        <v>1.924781846678715</v>
      </c>
    </row>
    <row r="31" spans="5:8" x14ac:dyDescent="0.2">
      <c r="E31">
        <v>4</v>
      </c>
      <c r="F31" s="1">
        <v>12.156666666666666</v>
      </c>
      <c r="G31">
        <v>4.7357023333333297</v>
      </c>
      <c r="H31">
        <f t="shared" si="2"/>
        <v>2.5670250811794424</v>
      </c>
    </row>
    <row r="32" spans="5:8" x14ac:dyDescent="0.2">
      <c r="E32">
        <v>8</v>
      </c>
      <c r="F32" s="1">
        <v>11.454666666666666</v>
      </c>
      <c r="G32">
        <v>3.2832666666666661</v>
      </c>
      <c r="H32">
        <f t="shared" si="2"/>
        <v>3.4888018030822967</v>
      </c>
    </row>
    <row r="33" spans="5:8" x14ac:dyDescent="0.2">
      <c r="E33">
        <v>16</v>
      </c>
      <c r="F33" s="1">
        <v>10.516666666666666</v>
      </c>
      <c r="G33">
        <v>2.6887373333333335</v>
      </c>
      <c r="H33">
        <f t="shared" si="2"/>
        <v>3.9113774842515912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1" workbookViewId="0">
      <selection activeCell="K12" sqref="K12"/>
    </sheetView>
  </sheetViews>
  <sheetFormatPr baseColWidth="10" defaultRowHeight="16" x14ac:dyDescent="0.2"/>
  <sheetData>
    <row r="2" spans="1:13" x14ac:dyDescent="0.2">
      <c r="D2" s="5" t="s">
        <v>10</v>
      </c>
      <c r="E2" s="5"/>
      <c r="F2" t="s">
        <v>5</v>
      </c>
    </row>
    <row r="3" spans="1:13" x14ac:dyDescent="0.2">
      <c r="G3" t="s">
        <v>7</v>
      </c>
    </row>
    <row r="4" spans="1:13" x14ac:dyDescent="0.2">
      <c r="F4" t="s">
        <v>4</v>
      </c>
      <c r="G4" t="s">
        <v>0</v>
      </c>
      <c r="H4" t="s">
        <v>1</v>
      </c>
      <c r="I4" t="s">
        <v>2</v>
      </c>
      <c r="J4" t="s">
        <v>9</v>
      </c>
      <c r="L4" t="s">
        <v>4</v>
      </c>
      <c r="M4" t="s">
        <v>12</v>
      </c>
    </row>
    <row r="5" spans="1:13" x14ac:dyDescent="0.2">
      <c r="F5">
        <v>1</v>
      </c>
      <c r="G5">
        <v>11.772088</v>
      </c>
      <c r="H5">
        <v>11.681635</v>
      </c>
      <c r="I5">
        <v>11.762256000000001</v>
      </c>
      <c r="J5">
        <f>AVERAGE(G5:I5)</f>
        <v>11.738659666666669</v>
      </c>
      <c r="L5">
        <v>1</v>
      </c>
      <c r="M5">
        <v>1</v>
      </c>
    </row>
    <row r="6" spans="1:13" x14ac:dyDescent="0.2">
      <c r="F6">
        <v>2</v>
      </c>
      <c r="G6">
        <v>7.5459769999999997</v>
      </c>
      <c r="H6">
        <v>7.4398710000000001</v>
      </c>
      <c r="I6">
        <v>7.5709939999999998</v>
      </c>
      <c r="J6">
        <f t="shared" ref="J6:J9" si="0">AVERAGE(G6:I6)</f>
        <v>7.5189473333333332</v>
      </c>
      <c r="L6">
        <v>2</v>
      </c>
      <c r="M6">
        <f>J5/J6</f>
        <v>1.5612105187419412</v>
      </c>
    </row>
    <row r="7" spans="1:13" x14ac:dyDescent="0.2">
      <c r="F7">
        <v>4</v>
      </c>
      <c r="G7">
        <v>4.8309829999999998</v>
      </c>
      <c r="H7">
        <v>4.6844900000000003</v>
      </c>
      <c r="I7">
        <v>4.6916339999999996</v>
      </c>
      <c r="J7">
        <f t="shared" si="0"/>
        <v>4.7357023333333332</v>
      </c>
      <c r="L7">
        <v>4</v>
      </c>
      <c r="M7">
        <f>J5/J7</f>
        <v>2.4787579202437207</v>
      </c>
    </row>
    <row r="8" spans="1:13" x14ac:dyDescent="0.2">
      <c r="F8">
        <v>8</v>
      </c>
      <c r="G8">
        <v>3.274972</v>
      </c>
      <c r="H8">
        <v>3.2906689999999998</v>
      </c>
      <c r="I8">
        <v>3.2841589999999998</v>
      </c>
      <c r="J8">
        <f t="shared" si="0"/>
        <v>3.2832666666666661</v>
      </c>
      <c r="L8">
        <v>8</v>
      </c>
      <c r="M8">
        <f>J5/J8</f>
        <v>3.5752988893175508</v>
      </c>
    </row>
    <row r="9" spans="1:13" x14ac:dyDescent="0.2">
      <c r="F9">
        <v>16</v>
      </c>
      <c r="G9">
        <v>2.4395289999999998</v>
      </c>
      <c r="H9">
        <v>2.3644530000000001</v>
      </c>
      <c r="I9">
        <v>3.2622300000000002</v>
      </c>
      <c r="J9">
        <f t="shared" si="0"/>
        <v>2.6887373333333335</v>
      </c>
      <c r="L9">
        <v>16</v>
      </c>
      <c r="M9">
        <f>J5/J9</f>
        <v>4.3658633073368271</v>
      </c>
    </row>
    <row r="12" spans="1:13" ht="14" customHeight="1" x14ac:dyDescent="0.2"/>
    <row r="14" spans="1:13" x14ac:dyDescent="0.2">
      <c r="A14" t="s">
        <v>19</v>
      </c>
      <c r="D14" s="5" t="s">
        <v>11</v>
      </c>
      <c r="E14" s="5"/>
      <c r="F14" t="s">
        <v>5</v>
      </c>
    </row>
    <row r="15" spans="1:13" x14ac:dyDescent="0.2">
      <c r="G15" t="s">
        <v>7</v>
      </c>
    </row>
    <row r="16" spans="1:13" x14ac:dyDescent="0.2">
      <c r="F16" t="s">
        <v>4</v>
      </c>
      <c r="G16" t="s">
        <v>0</v>
      </c>
      <c r="H16" t="s">
        <v>1</v>
      </c>
      <c r="I16" t="s">
        <v>2</v>
      </c>
      <c r="J16" t="s">
        <v>9</v>
      </c>
      <c r="L16" t="s">
        <v>4</v>
      </c>
      <c r="M16" t="s">
        <v>13</v>
      </c>
    </row>
    <row r="17" spans="1:13" x14ac:dyDescent="0.2">
      <c r="A17" s="6">
        <v>6.429813E+16</v>
      </c>
      <c r="F17">
        <v>1</v>
      </c>
      <c r="G17">
        <v>2420.2303240000001</v>
      </c>
      <c r="H17">
        <v>2377.9956710000001</v>
      </c>
      <c r="I17">
        <v>2441.9209940000001</v>
      </c>
      <c r="J17">
        <f>AVERAGE(G17:I17)</f>
        <v>2413.3823296666669</v>
      </c>
      <c r="L17">
        <v>1</v>
      </c>
      <c r="M17">
        <v>1</v>
      </c>
    </row>
    <row r="18" spans="1:13" x14ac:dyDescent="0.2">
      <c r="F18">
        <v>2</v>
      </c>
      <c r="G18">
        <v>1571.8105680000001</v>
      </c>
      <c r="H18">
        <v>1566.870271</v>
      </c>
      <c r="I18">
        <v>1579.1155779999999</v>
      </c>
      <c r="J18">
        <f t="shared" ref="J18:J21" si="1">AVERAGE(G18:I18)</f>
        <v>1572.5988056666665</v>
      </c>
      <c r="L18">
        <v>2</v>
      </c>
      <c r="M18">
        <f>$J$17/J18</f>
        <v>1.5346459128484267</v>
      </c>
    </row>
    <row r="19" spans="1:13" x14ac:dyDescent="0.2">
      <c r="F19">
        <v>4</v>
      </c>
      <c r="G19">
        <v>851.16359599999998</v>
      </c>
      <c r="H19">
        <v>856.36049700000001</v>
      </c>
      <c r="I19">
        <v>867.96246599999995</v>
      </c>
      <c r="J19">
        <f t="shared" si="1"/>
        <v>858.49551966666661</v>
      </c>
      <c r="L19">
        <v>4</v>
      </c>
      <c r="M19">
        <f>$J$17/J19</f>
        <v>2.811176382846734</v>
      </c>
    </row>
    <row r="20" spans="1:13" x14ac:dyDescent="0.2">
      <c r="F20">
        <v>8</v>
      </c>
      <c r="G20">
        <v>520.571955</v>
      </c>
      <c r="H20">
        <v>523.44697199999996</v>
      </c>
      <c r="I20">
        <v>533.23004000000003</v>
      </c>
      <c r="J20">
        <f t="shared" si="1"/>
        <v>525.74965566666663</v>
      </c>
      <c r="L20">
        <v>8</v>
      </c>
      <c r="M20">
        <f>$J$17/J20</f>
        <v>4.5903640709120852</v>
      </c>
    </row>
    <row r="21" spans="1:13" x14ac:dyDescent="0.2">
      <c r="F21">
        <v>16</v>
      </c>
      <c r="G21">
        <v>355.088234</v>
      </c>
      <c r="H21">
        <v>361.187299</v>
      </c>
      <c r="I21">
        <v>361.41438499999998</v>
      </c>
      <c r="J21">
        <f t="shared" si="1"/>
        <v>359.2299726666667</v>
      </c>
      <c r="L21">
        <v>16</v>
      </c>
      <c r="M21">
        <f>$J$17/J21</f>
        <v>6.7182098190511237</v>
      </c>
    </row>
    <row r="25" spans="1:13" x14ac:dyDescent="0.2">
      <c r="A25" t="s">
        <v>28</v>
      </c>
      <c r="D25" s="5" t="s">
        <v>20</v>
      </c>
      <c r="E25" s="5"/>
      <c r="F25" t="s">
        <v>5</v>
      </c>
    </row>
    <row r="26" spans="1:13" x14ac:dyDescent="0.2">
      <c r="G26" t="s">
        <v>7</v>
      </c>
    </row>
    <row r="27" spans="1:13" x14ac:dyDescent="0.2">
      <c r="A27" s="6">
        <v>261957800000000</v>
      </c>
      <c r="F27" t="s">
        <v>4</v>
      </c>
      <c r="G27" t="s">
        <v>0</v>
      </c>
      <c r="H27" t="s">
        <v>1</v>
      </c>
      <c r="I27" t="s">
        <v>2</v>
      </c>
      <c r="J27" t="s">
        <v>9</v>
      </c>
      <c r="L27" t="s">
        <v>4</v>
      </c>
      <c r="M27" t="s">
        <v>27</v>
      </c>
    </row>
    <row r="28" spans="1:13" x14ac:dyDescent="0.2">
      <c r="F28">
        <v>1</v>
      </c>
      <c r="G28">
        <v>161.48430500000001</v>
      </c>
      <c r="H28">
        <v>160.74224599999999</v>
      </c>
      <c r="I28">
        <v>160.74566100000001</v>
      </c>
      <c r="J28">
        <f>AVERAGE(G28:I28)</f>
        <v>160.99073733333333</v>
      </c>
      <c r="L28">
        <v>1</v>
      </c>
      <c r="M28">
        <v>1</v>
      </c>
    </row>
    <row r="29" spans="1:13" x14ac:dyDescent="0.2">
      <c r="F29">
        <v>2</v>
      </c>
      <c r="G29">
        <v>99.125664999999998</v>
      </c>
      <c r="H29">
        <v>99.533863999999994</v>
      </c>
      <c r="I29">
        <v>101.097167</v>
      </c>
      <c r="J29">
        <f t="shared" ref="J29:J32" si="2">AVERAGE(G29:I29)</f>
        <v>99.918898666666664</v>
      </c>
      <c r="L29">
        <v>2</v>
      </c>
      <c r="M29">
        <f>$J$28/J29</f>
        <v>1.6112140894427258</v>
      </c>
    </row>
    <row r="30" spans="1:13" x14ac:dyDescent="0.2">
      <c r="F30">
        <v>4</v>
      </c>
      <c r="G30">
        <v>59.160075999999997</v>
      </c>
      <c r="H30">
        <v>58.332712000000001</v>
      </c>
      <c r="I30">
        <v>60.457459</v>
      </c>
      <c r="J30">
        <f t="shared" si="2"/>
        <v>59.316748999999994</v>
      </c>
      <c r="L30">
        <v>4</v>
      </c>
      <c r="M30">
        <f t="shared" ref="M30:M31" si="3">$J$28/J30</f>
        <v>2.7140856511427041</v>
      </c>
    </row>
    <row r="31" spans="1:13" x14ac:dyDescent="0.2">
      <c r="F31">
        <v>8</v>
      </c>
      <c r="G31">
        <v>38.608773999999997</v>
      </c>
      <c r="H31">
        <v>38.105241999999997</v>
      </c>
      <c r="I31">
        <v>39.788431000000003</v>
      </c>
      <c r="J31">
        <f t="shared" si="2"/>
        <v>38.834148999999996</v>
      </c>
      <c r="L31">
        <v>8</v>
      </c>
      <c r="M31">
        <f t="shared" si="3"/>
        <v>4.1455971478435991</v>
      </c>
    </row>
    <row r="32" spans="1:13" x14ac:dyDescent="0.2">
      <c r="F32">
        <v>16</v>
      </c>
      <c r="G32">
        <v>26.572769000000001</v>
      </c>
      <c r="H32">
        <v>37.325612</v>
      </c>
      <c r="I32">
        <v>29.930928999999999</v>
      </c>
      <c r="J32">
        <f t="shared" si="2"/>
        <v>31.276436666666665</v>
      </c>
      <c r="L32">
        <v>10</v>
      </c>
      <c r="M32">
        <f>$J$28/J32</f>
        <v>5.1473490746121868</v>
      </c>
    </row>
    <row r="35" spans="1:13" x14ac:dyDescent="0.2">
      <c r="F35" t="s">
        <v>26</v>
      </c>
    </row>
    <row r="36" spans="1:13" x14ac:dyDescent="0.2">
      <c r="A36" t="s">
        <v>26</v>
      </c>
      <c r="D36" s="5" t="s">
        <v>21</v>
      </c>
      <c r="E36" s="5"/>
      <c r="F36" t="s">
        <v>5</v>
      </c>
    </row>
    <row r="37" spans="1:13" x14ac:dyDescent="0.2">
      <c r="G37" t="s">
        <v>7</v>
      </c>
    </row>
    <row r="38" spans="1:13" x14ac:dyDescent="0.2">
      <c r="F38" t="s">
        <v>4</v>
      </c>
      <c r="G38" t="s">
        <v>0</v>
      </c>
      <c r="H38" t="s">
        <v>1</v>
      </c>
      <c r="I38" t="s">
        <v>2</v>
      </c>
      <c r="J38" t="s">
        <v>9</v>
      </c>
      <c r="L38" t="s">
        <v>4</v>
      </c>
      <c r="M38" t="s">
        <v>13</v>
      </c>
    </row>
    <row r="39" spans="1:13" x14ac:dyDescent="0.2">
      <c r="A39" s="6">
        <v>3.462915E+17</v>
      </c>
      <c r="F39">
        <v>1</v>
      </c>
      <c r="G39">
        <v>23740.824657000001</v>
      </c>
      <c r="J39">
        <f>AVERAGE(G39:I39)</f>
        <v>23740.824657000001</v>
      </c>
      <c r="L39">
        <v>1</v>
      </c>
      <c r="M39">
        <v>1</v>
      </c>
    </row>
    <row r="40" spans="1:13" x14ac:dyDescent="0.2">
      <c r="F40">
        <v>2</v>
      </c>
      <c r="G40">
        <v>11893.563135</v>
      </c>
      <c r="J40">
        <f t="shared" ref="J40:J43" si="4">AVERAGE(G40:I40)</f>
        <v>11893.563135</v>
      </c>
      <c r="L40">
        <v>2</v>
      </c>
      <c r="M40">
        <f>$J$39/J40</f>
        <v>1.9961070023781398</v>
      </c>
    </row>
    <row r="41" spans="1:13" x14ac:dyDescent="0.2">
      <c r="F41">
        <v>4</v>
      </c>
      <c r="G41">
        <v>6471.2390949999999</v>
      </c>
      <c r="J41">
        <f t="shared" si="4"/>
        <v>6471.2390949999999</v>
      </c>
      <c r="L41">
        <v>4</v>
      </c>
      <c r="M41">
        <f>$J$39/J41</f>
        <v>3.6686675161397355</v>
      </c>
    </row>
    <row r="42" spans="1:13" x14ac:dyDescent="0.2">
      <c r="F42">
        <v>8</v>
      </c>
      <c r="G42">
        <v>3790.133221</v>
      </c>
      <c r="J42">
        <f t="shared" si="4"/>
        <v>3790.133221</v>
      </c>
      <c r="L42">
        <v>8</v>
      </c>
      <c r="M42">
        <f>$J$39/J42</f>
        <v>6.2638496518959172</v>
      </c>
    </row>
    <row r="43" spans="1:13" x14ac:dyDescent="0.2">
      <c r="F43">
        <v>16</v>
      </c>
      <c r="G43">
        <v>2213.8978790000001</v>
      </c>
      <c r="J43">
        <f t="shared" si="4"/>
        <v>2213.8978790000001</v>
      </c>
      <c r="L43">
        <v>16</v>
      </c>
      <c r="M43">
        <f>$J$39/J43</f>
        <v>10.723540991747795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baseColWidth="10" defaultRowHeight="16" x14ac:dyDescent="0.2"/>
  <cols>
    <col min="2" max="2" width="19.83203125" customWidth="1"/>
    <col min="3" max="3" width="14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s="3"/>
      <c r="B1" s="3" t="s">
        <v>14</v>
      </c>
      <c r="C1" s="3" t="s">
        <v>15</v>
      </c>
    </row>
    <row r="2" spans="1:3" x14ac:dyDescent="0.2">
      <c r="A2" s="3" t="s">
        <v>16</v>
      </c>
      <c r="B2" s="3">
        <v>2.1</v>
      </c>
      <c r="C2" s="3">
        <v>51.2</v>
      </c>
    </row>
    <row r="3" spans="1:3" x14ac:dyDescent="0.2">
      <c r="A3" s="3" t="s">
        <v>17</v>
      </c>
      <c r="B3" s="4">
        <v>17.876290000000001</v>
      </c>
      <c r="C3" s="4">
        <v>480.093705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vtune</vt:lpstr>
      <vt:lpstr>fasciajavamiami</vt:lpstr>
      <vt:lpstr>fasciajavanyc</vt:lpstr>
      <vt:lpstr>comparison</vt:lpstr>
      <vt:lpstr>fasciacpp</vt:lpstr>
      <vt:lpstr>harp-sahad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2017-05-01T14:08:43Z</dcterms:created>
  <dcterms:modified xsi:type="dcterms:W3CDTF">2017-05-23T03:02:05Z</dcterms:modified>
</cp:coreProperties>
</file>