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ные данные" sheetId="1" state="visible" r:id="rId3"/>
    <sheet name="Уровень 1" sheetId="2" state="visible" r:id="rId4"/>
    <sheet name="Уровень 2" sheetId="3" state="visible" r:id="rId5"/>
    <sheet name="Уровень 3" sheetId="4" state="visible" r:id="rId6"/>
    <sheet name="Подсистема" sheetId="5" state="visible" r:id="rId7"/>
    <sheet name="Уровень 3 (изменения)" sheetId="6" state="visible" r:id="rId8"/>
    <sheet name="Подсистема (изменения)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<sst xmlns="http://schemas.openxmlformats.org/spreadsheetml/2006/main" count="220" uniqueCount="118">
  <si>
    <t xml:space="preserve">параметры 1го уровня</t>
  </si>
  <si>
    <t xml:space="preserve">параметры 2го уровня</t>
  </si>
  <si>
    <t xml:space="preserve">параметры 3-го уровня</t>
  </si>
  <si>
    <t xml:space="preserve">вариант</t>
  </si>
  <si>
    <t xml:space="preserve">yy</t>
  </si>
  <si>
    <t xml:space="preserve">xxxx</t>
  </si>
  <si>
    <t xml:space="preserve">t</t>
  </si>
  <si>
    <t xml:space="preserve">М1</t>
  </si>
  <si>
    <t xml:space="preserve">L1</t>
  </si>
  <si>
    <t xml:space="preserve">v1</t>
  </si>
  <si>
    <t xml:space="preserve">М2</t>
  </si>
  <si>
    <t xml:space="preserve">L2</t>
  </si>
  <si>
    <t xml:space="preserve">V2</t>
  </si>
  <si>
    <t xml:space="preserve">М3</t>
  </si>
  <si>
    <t xml:space="preserve">L3</t>
  </si>
  <si>
    <t xml:space="preserve">V3</t>
  </si>
  <si>
    <t xml:space="preserve">N1</t>
  </si>
  <si>
    <t xml:space="preserve">Кс1</t>
  </si>
  <si>
    <t xml:space="preserve">Pз1</t>
  </si>
  <si>
    <t xml:space="preserve">Nо1</t>
  </si>
  <si>
    <t xml:space="preserve">N2</t>
  </si>
  <si>
    <t xml:space="preserve">Кс2</t>
  </si>
  <si>
    <t xml:space="preserve">Pз2</t>
  </si>
  <si>
    <t xml:space="preserve">Nо2</t>
  </si>
  <si>
    <t xml:space="preserve">N3</t>
  </si>
  <si>
    <t xml:space="preserve">Кс3</t>
  </si>
  <si>
    <t xml:space="preserve">Pз3</t>
  </si>
  <si>
    <t xml:space="preserve">Nо3</t>
  </si>
  <si>
    <t xml:space="preserve">параметр для исследования</t>
  </si>
  <si>
    <t xml:space="preserve">шаг параметра</t>
  </si>
  <si>
    <t xml:space="preserve"> 01</t>
  </si>
  <si>
    <t xml:space="preserve"> 00001</t>
  </si>
  <si>
    <t xml:space="preserve"> 02</t>
  </si>
  <si>
    <t xml:space="preserve"> 00010</t>
  </si>
  <si>
    <t xml:space="preserve"> 03</t>
  </si>
  <si>
    <t xml:space="preserve"> 00011</t>
  </si>
  <si>
    <t xml:space="preserve"> 04</t>
  </si>
  <si>
    <t xml:space="preserve"> 00100</t>
  </si>
  <si>
    <t xml:space="preserve"> 05</t>
  </si>
  <si>
    <t xml:space="preserve"> 00101</t>
  </si>
  <si>
    <t xml:space="preserve"> 06</t>
  </si>
  <si>
    <t xml:space="preserve"> 00110</t>
  </si>
  <si>
    <t xml:space="preserve">v2</t>
  </si>
  <si>
    <t xml:space="preserve"> 07</t>
  </si>
  <si>
    <t xml:space="preserve"> 00111</t>
  </si>
  <si>
    <t xml:space="preserve"> 08</t>
  </si>
  <si>
    <t xml:space="preserve"> 01000</t>
  </si>
  <si>
    <t xml:space="preserve"> 09</t>
  </si>
  <si>
    <t xml:space="preserve"> 01001</t>
  </si>
  <si>
    <t xml:space="preserve">v3</t>
  </si>
  <si>
    <t xml:space="preserve"> 10</t>
  </si>
  <si>
    <t xml:space="preserve"> 01010</t>
  </si>
  <si>
    <t xml:space="preserve"> 11</t>
  </si>
  <si>
    <t xml:space="preserve"> 01011</t>
  </si>
  <si>
    <t xml:space="preserve"> 12</t>
  </si>
  <si>
    <t xml:space="preserve"> 01100</t>
  </si>
  <si>
    <t xml:space="preserve"> 13</t>
  </si>
  <si>
    <t xml:space="preserve"> 01101</t>
  </si>
  <si>
    <t xml:space="preserve"> 14</t>
  </si>
  <si>
    <t xml:space="preserve"> 01110</t>
  </si>
  <si>
    <t xml:space="preserve"> 15</t>
  </si>
  <si>
    <t xml:space="preserve"> 01111</t>
  </si>
  <si>
    <t xml:space="preserve"> 16</t>
  </si>
  <si>
    <t xml:space="preserve"> 10001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</si>
  <si>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</si>
  <si>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</si>
  <si>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</si>
  <si>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</si>
  <si>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</si>
  <si>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</si>
  <si>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</si>
  <si>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</si>
  <si>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</si>
  <si>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</si>
  <si>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</si>
  <si>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</si>
  <si>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</si>
  <si>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</si>
  <si>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</si>
  <si>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G=</t>
  </si>
  <si>
    <t xml:space="preserve">p=</t>
  </si>
  <si>
    <t xml:space="preserve">Кодовые векторы</t>
  </si>
  <si>
    <t xml:space="preserve">Вес</t>
  </si>
  <si>
    <t xml:space="preserve">d*=</t>
  </si>
  <si>
    <t xml:space="preserve">Tо=</t>
  </si>
  <si>
    <t xml:space="preserve">Tи=</t>
  </si>
  <si>
    <t xml:space="preserve">Pо=</t>
  </si>
  <si>
    <t xml:space="preserve">СПЕКТР КОДА</t>
  </si>
  <si>
    <t xml:space="preserve">i</t>
  </si>
  <si>
    <t xml:space="preserve">Ai</t>
  </si>
  <si>
    <t xml:space="preserve">p^i</t>
  </si>
  <si>
    <t xml:space="preserve">q^(n-i)</t>
  </si>
  <si>
    <t xml:space="preserve">Apq</t>
  </si>
  <si>
    <t xml:space="preserve">Pно=</t>
  </si>
  <si>
    <t xml:space="preserve">контроль</t>
  </si>
  <si>
    <t xml:space="preserve">Номер средства аутентификации</t>
  </si>
  <si>
    <r>
      <rPr>
        <sz val="11"/>
        <color theme="1"/>
        <rFont val="Calibri"/>
        <family val="2"/>
        <charset val="204"/>
      </rPr>
      <t xml:space="preserve">М</t>
    </r>
    <r>
      <rPr>
        <i val="true"/>
        <vertAlign val="subscript"/>
        <sz val="13"/>
        <rFont val="Times New Roman"/>
        <family val="1"/>
        <charset val="1"/>
      </rPr>
      <t xml:space="preserve">i</t>
    </r>
  </si>
  <si>
    <r>
      <rPr>
        <sz val="11"/>
        <color theme="1"/>
        <rFont val="Calibri"/>
        <family val="2"/>
        <charset val="204"/>
      </rPr>
      <t xml:space="preserve">L</t>
    </r>
    <r>
      <rPr>
        <i val="true"/>
        <vertAlign val="subscript"/>
        <sz val="13"/>
        <rFont val="Times New Roman"/>
        <family val="1"/>
        <charset val="1"/>
      </rPr>
      <t xml:space="preserve">i</t>
    </r>
  </si>
  <si>
    <r>
      <rPr>
        <sz val="11"/>
        <color theme="1"/>
        <rFont val="Calibri"/>
        <family val="2"/>
        <charset val="204"/>
      </rPr>
      <t xml:space="preserve">v</t>
    </r>
    <r>
      <rPr>
        <i val="true"/>
        <vertAlign val="subscript"/>
        <sz val="13"/>
        <rFont val="Times New Roman"/>
        <family val="1"/>
        <charset val="1"/>
      </rPr>
      <t xml:space="preserve">i</t>
    </r>
  </si>
  <si>
    <r>
      <rPr>
        <i val="true"/>
        <sz val="13"/>
        <rFont val="Times New Roman"/>
        <family val="1"/>
        <charset val="1"/>
      </rPr>
      <t xml:space="preserve">P</t>
    </r>
    <r>
      <rPr>
        <i val="true"/>
        <vertAlign val="subscript"/>
        <sz val="13"/>
        <rFont val="Times New Roman"/>
        <family val="1"/>
        <charset val="1"/>
      </rPr>
      <t xml:space="preserve">У2</t>
    </r>
    <r>
      <rPr>
        <i val="true"/>
        <vertAlign val="superscript"/>
        <sz val="13"/>
        <rFont val="Times New Roman"/>
        <family val="1"/>
        <charset val="1"/>
      </rPr>
      <t xml:space="preserve">i</t>
    </r>
  </si>
  <si>
    <t xml:space="preserve">Общее количество</t>
  </si>
  <si>
    <t xml:space="preserve">NiБ</t>
  </si>
  <si>
    <t xml:space="preserve">NiЗ</t>
  </si>
  <si>
    <t xml:space="preserve">Начальное заражение</t>
  </si>
  <si>
    <t xml:space="preserve">Связность</t>
  </si>
  <si>
    <t xml:space="preserve">Вер-ть заражения</t>
  </si>
  <si>
    <t xml:space="preserve">Pз=</t>
  </si>
  <si>
    <t xml:space="preserve">звено1</t>
  </si>
  <si>
    <t xml:space="preserve">звено2</t>
  </si>
  <si>
    <t xml:space="preserve">звено3</t>
  </si>
  <si>
    <t xml:space="preserve">Pо</t>
  </si>
  <si>
    <t xml:space="preserve">Pг</t>
  </si>
  <si>
    <t xml:space="preserve">уровень1</t>
  </si>
  <si>
    <t xml:space="preserve">уровень2</t>
  </si>
  <si>
    <t xml:space="preserve">уровень3</t>
  </si>
  <si>
    <t xml:space="preserve">Эффективность общая</t>
  </si>
  <si>
    <t xml:space="preserve">Шаг параметра</t>
  </si>
  <si>
    <t xml:space="preserve">Коэффициент шага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</si>
</sst>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General"/>
    <numFmt numFmtId="168" formatCode="0.00000000000"/>
  </numFmts>
  <fonts count="11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i val="true"/>
      <sz val="11"/>
      <color theme="1"/>
      <name val="Calibri"/>
      <family val="2"/>
      <charset val="204"/>
    </font>
    <font>
      <sz val="10"/>
      <color rgb="FF000000"/>
      <name val="Arial"/>
      <family val="2"/>
    </font>
    <font>
      <i val="true"/>
      <vertAlign val="subscript"/>
      <sz val="13"/>
      <name val="Times New Roman"/>
      <family val="1"/>
      <charset val="1"/>
    </font>
    <font>
      <i val="true"/>
      <sz val="13"/>
      <name val="Times New Roman"/>
      <family val="1"/>
      <charset val="1"/>
    </font>
    <font>
      <i val="true"/>
      <vertAlign val="superscript"/>
      <sz val="13"/>
      <name val="Times New Roman"/>
      <family val="1"/>
      <charset val="1"/>
    </font>
    <font>
      <sz val="11"/>
      <color rgb="FF9C5712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4" tint="0.7999"/>
        <bgColor rgb="FFDDEBF7"/>
      </patternFill>
    </fill>
    <fill>
      <patternFill patternType="solid">
        <fgColor theme="5" tint="0.7999"/>
        <bgColor rgb="FFE2F0D9"/>
      </patternFill>
    </fill>
    <fill>
      <patternFill patternType="solid">
        <fgColor theme="9" tint="0.7999"/>
        <bgColor rgb="FFDEEBF7"/>
      </patternFill>
    </fill>
    <fill>
      <patternFill patternType="solid">
        <fgColor theme="5" tint="0.3999"/>
        <bgColor rgb="FFFFCC99"/>
      </patternFill>
    </fill>
    <fill>
      <patternFill patternType="solid">
        <fgColor rgb="FFCCFFCC"/>
        <bgColor rgb="FFE2F0D9"/>
      </patternFill>
    </fill>
    <fill>
      <patternFill patternType="solid">
        <fgColor rgb="FF00FFFF"/>
        <bgColor rgb="FF00FFFF"/>
      </patternFill>
    </fill>
    <fill>
      <patternFill patternType="solid">
        <fgColor rgb="FF99CCFF"/>
        <bgColor rgb="FF9BC2E6"/>
      </patternFill>
    </fill>
    <fill>
      <patternFill patternType="solid">
        <fgColor rgb="FFFFFF99"/>
        <bgColor rgb="FFFFEB9C"/>
      </patternFill>
    </fill>
    <fill>
      <patternFill patternType="solid">
        <fgColor rgb="FFFFCC99"/>
        <bgColor rgb="FFF8CBAD"/>
      </patternFill>
    </fill>
    <fill>
      <patternFill patternType="solid">
        <fgColor rgb="FF339966"/>
        <bgColor rgb="FF008080"/>
      </patternFill>
    </fill>
    <fill>
      <patternFill patternType="solid">
        <fgColor rgb="FF9BC2E6"/>
        <bgColor rgb="FF99CCFF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rgb="FFFFCC00"/>
      </patternFill>
    </fill>
    <fill>
      <patternFill patternType="solid">
        <fgColor rgb="FF92D050"/>
        <bgColor rgb="FFB3B3B3"/>
      </patternFill>
    </fill>
    <fill>
      <patternFill patternType="solid">
        <fgColor rgb="FFFFEB9C"/>
        <bgColor rgb="FFFFFF99"/>
      </patternFill>
    </fill>
    <fill>
      <patternFill patternType="solid">
        <fgColor rgb="FFF8CBAD"/>
        <bgColor rgb="FFFFCC9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2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8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1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10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9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10" borderId="2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4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5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16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15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16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17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2F0D9"/>
      <rgbColor rgb="FFDDEBF7"/>
      <rgbColor rgb="FF660066"/>
      <rgbColor rgb="FFFF8080"/>
      <rgbColor rgb="FF0066CC"/>
      <rgbColor rgb="FF9BC2E6"/>
      <rgbColor rgb="FF000080"/>
      <rgbColor rgb="FFFF00FF"/>
      <rgbColor rgb="FFFFEB9C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4B183"/>
      <rgbColor rgb="FFF8CBAD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C57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'Уровень 1'!$O$12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'Уровень 1'!$N$13:$N$22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'Уровень 1'!$O$13:$O$22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100"/>
        <c:overlap val="0"/>
        <c:axId val="28965225"/>
        <c:axId val="24299030"/>
      </c:barChart>
      <c:catAx>
        <c:axId val="289652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299030"/>
        <c:crosses val="autoZero"/>
        <c:auto val="1"/>
        <c:lblAlgn val="ctr"/>
        <c:lblOffset val="100"/>
        <c:noMultiLvlLbl val="0"/>
      </c:catAx>
      <c:valAx>
        <c:axId val="242990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896522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'Уровень 1'!$O$36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'Уровень 1'!$N$37:$N$46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'Уровень 1'!$O$37:$O$46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100"/>
        <c:overlap val="0"/>
        <c:axId val="96935123"/>
        <c:axId val="44281332"/>
      </c:barChart>
      <c:catAx>
        <c:axId val="969351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4281332"/>
        <c:crosses val="autoZero"/>
        <c:auto val="1"/>
        <c:lblAlgn val="ctr"/>
        <c:lblOffset val="100"/>
        <c:noMultiLvlLbl val="0"/>
      </c:catAx>
      <c:valAx>
        <c:axId val="442813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93512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'Уровень 1'!$O$75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'Уровень 1'!$N$76:$N$85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'Уровень 1'!$O$76:$O$85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100"/>
        <c:overlap val="0"/>
        <c:axId val="33269501"/>
        <c:axId val="28805809"/>
      </c:barChart>
      <c:catAx>
        <c:axId val="332695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8805809"/>
        <c:crosses val="autoZero"/>
        <c:auto val="1"/>
        <c:lblAlgn val="ctr"/>
        <c:lblOffset val="100"/>
        <c:noMultiLvlLbl val="0"/>
      </c:catAx>
      <c:valAx>
        <c:axId val="288058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326950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791280</xdr:colOff>
      <xdr:row>2</xdr:row>
      <xdr:rowOff>-360</xdr:rowOff>
    </xdr:from>
    <xdr:to>
      <xdr:col>20</xdr:col>
      <xdr:colOff>819720</xdr:colOff>
      <xdr:row>10</xdr:row>
      <xdr:rowOff>87840</xdr:rowOff>
    </xdr:to>
    <xdr:graphicFrame>
      <xdr:nvGraphicFramePr>
        <xdr:cNvPr id="0" name=""/>
        <xdr:cNvGraphicFramePr/>
      </xdr:nvGraphicFramePr>
      <xdr:xfrm>
        <a:off x="7626960" y="350280"/>
        <a:ext cx="2649240" cy="149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785880</xdr:colOff>
      <xdr:row>26</xdr:row>
      <xdr:rowOff>29520</xdr:rowOff>
    </xdr:from>
    <xdr:to>
      <xdr:col>20</xdr:col>
      <xdr:colOff>814320</xdr:colOff>
      <xdr:row>34</xdr:row>
      <xdr:rowOff>117720</xdr:rowOff>
    </xdr:to>
    <xdr:graphicFrame>
      <xdr:nvGraphicFramePr>
        <xdr:cNvPr id="1" name=""/>
        <xdr:cNvGraphicFramePr/>
      </xdr:nvGraphicFramePr>
      <xdr:xfrm>
        <a:off x="7621560" y="4586400"/>
        <a:ext cx="2649240" cy="149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790560</xdr:colOff>
      <xdr:row>65</xdr:row>
      <xdr:rowOff>9720</xdr:rowOff>
    </xdr:from>
    <xdr:to>
      <xdr:col>20</xdr:col>
      <xdr:colOff>819000</xdr:colOff>
      <xdr:row>73</xdr:row>
      <xdr:rowOff>97560</xdr:rowOff>
    </xdr:to>
    <xdr:graphicFrame>
      <xdr:nvGraphicFramePr>
        <xdr:cNvPr id="2" name=""/>
        <xdr:cNvGraphicFramePr/>
      </xdr:nvGraphicFramePr>
      <xdr:xfrm>
        <a:off x="7626240" y="11401560"/>
        <a:ext cx="2649240" cy="149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1.77"/>
    <col collapsed="false" customWidth="true" hidden="false" outlineLevel="0" max="4" min="4" style="2" width="8.88"/>
    <col collapsed="false" customWidth="true" hidden="false" outlineLevel="0" max="18" min="18" style="3" width="8.88"/>
    <col collapsed="false" customWidth="true" hidden="false" outlineLevel="0" max="21" min="19" style="4" width="8.88"/>
    <col collapsed="false" customWidth="true" hidden="false" outlineLevel="0" max="22" min="22" style="3" width="8.88"/>
    <col collapsed="false" customWidth="true" hidden="false" outlineLevel="0" max="25" min="23" style="4" width="8.88"/>
    <col collapsed="false" customWidth="true" hidden="false" outlineLevel="0" max="26" min="26" style="1" width="15.44"/>
    <col collapsed="false" customWidth="true" hidden="false" outlineLevel="0" max="27" min="27" style="1" width="11.11"/>
  </cols>
  <sheetData>
    <row r="1" customFormat="false" ht="14.25" hidden="false" customHeight="false" outlineLevel="0" collapsed="false">
      <c r="A1" s="5"/>
      <c r="B1" s="6" t="s">
        <v>0</v>
      </c>
      <c r="C1" s="6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5"/>
      <c r="AA1" s="5"/>
    </row>
    <row r="2" customFormat="false" ht="23.85" hidden="false" customHeight="false" outlineLevel="0" collapsed="false">
      <c r="A2" s="8" t="s">
        <v>3</v>
      </c>
      <c r="B2" s="9" t="s">
        <v>4</v>
      </c>
      <c r="C2" s="10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3" t="s">
        <v>16</v>
      </c>
      <c r="O2" s="14" t="s">
        <v>17</v>
      </c>
      <c r="P2" s="14" t="s">
        <v>18</v>
      </c>
      <c r="Q2" s="14" t="s">
        <v>19</v>
      </c>
      <c r="R2" s="15" t="s">
        <v>20</v>
      </c>
      <c r="S2" s="14" t="s">
        <v>21</v>
      </c>
      <c r="T2" s="14" t="s">
        <v>22</v>
      </c>
      <c r="U2" s="14" t="s">
        <v>23</v>
      </c>
      <c r="V2" s="15" t="s">
        <v>24</v>
      </c>
      <c r="W2" s="14" t="s">
        <v>25</v>
      </c>
      <c r="X2" s="14" t="s">
        <v>26</v>
      </c>
      <c r="Y2" s="16" t="s">
        <v>27</v>
      </c>
      <c r="Z2" s="17" t="s">
        <v>28</v>
      </c>
      <c r="AA2" s="17" t="s">
        <v>29</v>
      </c>
    </row>
    <row r="3" customFormat="false" ht="14.25" hidden="false" customHeight="false" outlineLevel="0" collapsed="false">
      <c r="A3" s="18" t="n">
        <v>1</v>
      </c>
      <c r="B3" s="19" t="s">
        <v>30</v>
      </c>
      <c r="C3" s="20" t="s">
        <v>31</v>
      </c>
      <c r="D3" s="21" t="n">
        <v>15000</v>
      </c>
      <c r="E3" s="22" t="n">
        <v>26</v>
      </c>
      <c r="F3" s="22" t="n">
        <v>8</v>
      </c>
      <c r="G3" s="22" t="n">
        <v>2000</v>
      </c>
      <c r="H3" s="22" t="n">
        <v>96</v>
      </c>
      <c r="I3" s="22" t="n">
        <v>12</v>
      </c>
      <c r="J3" s="22" t="n">
        <v>3000</v>
      </c>
      <c r="K3" s="22" t="n">
        <v>128</v>
      </c>
      <c r="L3" s="22" t="n">
        <v>7</v>
      </c>
      <c r="M3" s="22" t="n">
        <v>1500</v>
      </c>
      <c r="N3" s="23" t="n">
        <v>1000</v>
      </c>
      <c r="O3" s="24" t="n">
        <v>4</v>
      </c>
      <c r="P3" s="24" t="n">
        <v>0.15</v>
      </c>
      <c r="Q3" s="24" t="n">
        <v>30</v>
      </c>
      <c r="R3" s="25" t="n">
        <v>780</v>
      </c>
      <c r="S3" s="24" t="n">
        <v>7</v>
      </c>
      <c r="T3" s="24" t="n">
        <v>0.26</v>
      </c>
      <c r="U3" s="24" t="n">
        <v>8</v>
      </c>
      <c r="V3" s="25" t="n">
        <v>560</v>
      </c>
      <c r="W3" s="24" t="n">
        <v>8</v>
      </c>
      <c r="X3" s="24" t="n">
        <v>0.23</v>
      </c>
      <c r="Y3" s="26" t="n">
        <v>14</v>
      </c>
      <c r="Z3" s="27" t="s">
        <v>7</v>
      </c>
      <c r="AA3" s="28" t="n">
        <v>2</v>
      </c>
    </row>
    <row r="4" customFormat="false" ht="14.25" hidden="false" customHeight="false" outlineLevel="0" collapsed="false">
      <c r="A4" s="18" t="n">
        <v>2</v>
      </c>
      <c r="B4" s="19" t="s">
        <v>32</v>
      </c>
      <c r="C4" s="20" t="s">
        <v>33</v>
      </c>
      <c r="D4" s="21" t="n">
        <f aca="false">D3*1.05</f>
        <v>15750</v>
      </c>
      <c r="E4" s="22" t="n">
        <v>52</v>
      </c>
      <c r="F4" s="22" t="n">
        <v>6</v>
      </c>
      <c r="G4" s="21" t="n">
        <f aca="false">G3*0.95</f>
        <v>1900</v>
      </c>
      <c r="H4" s="22" t="n">
        <v>128</v>
      </c>
      <c r="I4" s="22" t="n">
        <v>11</v>
      </c>
      <c r="J4" s="22" t="n">
        <f aca="false">J3-10</f>
        <v>2990</v>
      </c>
      <c r="K4" s="22" t="n">
        <v>256</v>
      </c>
      <c r="L4" s="22" t="n">
        <v>6</v>
      </c>
      <c r="M4" s="22" t="n">
        <f aca="false">M3+15</f>
        <v>1515</v>
      </c>
      <c r="N4" s="23" t="n">
        <f aca="false">N3-20</f>
        <v>980</v>
      </c>
      <c r="O4" s="24" t="n">
        <v>5</v>
      </c>
      <c r="P4" s="24" t="n">
        <v>0.16</v>
      </c>
      <c r="Q4" s="24" t="n">
        <f aca="false">Q3-2</f>
        <v>28</v>
      </c>
      <c r="R4" s="25" t="n">
        <v>760</v>
      </c>
      <c r="S4" s="24" t="n">
        <v>8</v>
      </c>
      <c r="T4" s="24" t="n">
        <v>0.27</v>
      </c>
      <c r="U4" s="24" t="n">
        <v>6</v>
      </c>
      <c r="V4" s="25" t="n">
        <v>540</v>
      </c>
      <c r="W4" s="24" t="n">
        <v>6</v>
      </c>
      <c r="X4" s="24" t="n">
        <v>0.24</v>
      </c>
      <c r="Y4" s="26" t="n">
        <v>16</v>
      </c>
      <c r="Z4" s="27" t="s">
        <v>8</v>
      </c>
      <c r="AA4" s="28" t="n">
        <v>2</v>
      </c>
    </row>
    <row r="5" customFormat="false" ht="14.25" hidden="false" customHeight="false" outlineLevel="0" collapsed="false">
      <c r="A5" s="18" t="n">
        <v>3</v>
      </c>
      <c r="B5" s="19" t="s">
        <v>34</v>
      </c>
      <c r="C5" s="20" t="s">
        <v>35</v>
      </c>
      <c r="D5" s="21" t="n">
        <f aca="false">D4*1.05</f>
        <v>16537.5</v>
      </c>
      <c r="E5" s="22" t="n">
        <v>62</v>
      </c>
      <c r="F5" s="22" t="n">
        <v>6</v>
      </c>
      <c r="G5" s="21" t="n">
        <f aca="false">G4*0.95</f>
        <v>1805</v>
      </c>
      <c r="H5" s="22" t="n">
        <v>256</v>
      </c>
      <c r="I5" s="22" t="n">
        <v>10</v>
      </c>
      <c r="J5" s="22" t="n">
        <f aca="false">J4-10</f>
        <v>2980</v>
      </c>
      <c r="K5" s="22" t="n">
        <v>48</v>
      </c>
      <c r="L5" s="22" t="n">
        <v>6</v>
      </c>
      <c r="M5" s="22" t="n">
        <f aca="false">M4+15</f>
        <v>1530</v>
      </c>
      <c r="N5" s="23" t="n">
        <f aca="false">N4-20</f>
        <v>960</v>
      </c>
      <c r="O5" s="24" t="n">
        <v>6</v>
      </c>
      <c r="P5" s="24" t="n">
        <v>0.17</v>
      </c>
      <c r="Q5" s="24" t="n">
        <f aca="false">Q4-2</f>
        <v>26</v>
      </c>
      <c r="R5" s="25" t="n">
        <v>740</v>
      </c>
      <c r="S5" s="24" t="n">
        <v>4</v>
      </c>
      <c r="T5" s="24" t="n">
        <v>0.28</v>
      </c>
      <c r="U5" s="24" t="n">
        <v>4</v>
      </c>
      <c r="V5" s="25" t="n">
        <v>520</v>
      </c>
      <c r="W5" s="24" t="n">
        <v>7</v>
      </c>
      <c r="X5" s="24" t="n">
        <v>0.25</v>
      </c>
      <c r="Y5" s="26" t="n">
        <v>18</v>
      </c>
      <c r="Z5" s="27" t="s">
        <v>9</v>
      </c>
      <c r="AA5" s="28" t="n">
        <v>50</v>
      </c>
    </row>
    <row r="6" customFormat="false" ht="14.25" hidden="false" customHeight="false" outlineLevel="0" collapsed="false">
      <c r="A6" s="18" t="n">
        <v>4</v>
      </c>
      <c r="B6" s="19" t="s">
        <v>36</v>
      </c>
      <c r="C6" s="20" t="s">
        <v>37</v>
      </c>
      <c r="D6" s="21" t="n">
        <f aca="false">D5*1.05</f>
        <v>17364.375</v>
      </c>
      <c r="E6" s="22" t="n">
        <v>64</v>
      </c>
      <c r="F6" s="22" t="n">
        <v>7</v>
      </c>
      <c r="G6" s="21" t="n">
        <f aca="false">G5*0.95</f>
        <v>1714.75</v>
      </c>
      <c r="H6" s="22" t="n">
        <v>48</v>
      </c>
      <c r="I6" s="22" t="n">
        <v>9</v>
      </c>
      <c r="J6" s="22" t="n">
        <f aca="false">J5-10</f>
        <v>2970</v>
      </c>
      <c r="K6" s="22" t="n">
        <v>54</v>
      </c>
      <c r="L6" s="22" t="n">
        <v>7</v>
      </c>
      <c r="M6" s="22" t="n">
        <f aca="false">M5+15</f>
        <v>1545</v>
      </c>
      <c r="N6" s="23" t="n">
        <f aca="false">N5-20</f>
        <v>940</v>
      </c>
      <c r="O6" s="24" t="n">
        <v>7</v>
      </c>
      <c r="P6" s="24" t="n">
        <v>0.18</v>
      </c>
      <c r="Q6" s="24" t="n">
        <f aca="false">Q5-2</f>
        <v>24</v>
      </c>
      <c r="R6" s="25" t="n">
        <v>720</v>
      </c>
      <c r="S6" s="24" t="n">
        <v>5</v>
      </c>
      <c r="T6" s="24" t="n">
        <v>0.15</v>
      </c>
      <c r="U6" s="24" t="n">
        <v>2</v>
      </c>
      <c r="V6" s="25" t="n">
        <v>500</v>
      </c>
      <c r="W6" s="24" t="n">
        <v>8</v>
      </c>
      <c r="X6" s="24" t="n">
        <v>0.26</v>
      </c>
      <c r="Y6" s="26" t="n">
        <v>20</v>
      </c>
      <c r="Z6" s="27" t="s">
        <v>10</v>
      </c>
      <c r="AA6" s="28" t="n">
        <v>2</v>
      </c>
    </row>
    <row r="7" s="4" customFormat="true" ht="14.25" hidden="false" customHeight="false" outlineLevel="0" collapsed="false">
      <c r="A7" s="18" t="n">
        <v>5</v>
      </c>
      <c r="B7" s="19" t="s">
        <v>38</v>
      </c>
      <c r="C7" s="20" t="s">
        <v>39</v>
      </c>
      <c r="D7" s="21" t="n">
        <f aca="false">D6*1.05</f>
        <v>18232.59375</v>
      </c>
      <c r="E7" s="22" t="n">
        <v>96</v>
      </c>
      <c r="F7" s="22" t="n">
        <v>8</v>
      </c>
      <c r="G7" s="21" t="n">
        <f aca="false">G6*0.95</f>
        <v>1629.0125</v>
      </c>
      <c r="H7" s="22" t="n">
        <v>54</v>
      </c>
      <c r="I7" s="22" t="n">
        <v>8</v>
      </c>
      <c r="J7" s="22" t="n">
        <f aca="false">J6-10</f>
        <v>2960</v>
      </c>
      <c r="K7" s="22" t="n">
        <v>64</v>
      </c>
      <c r="L7" s="22" t="n">
        <v>12</v>
      </c>
      <c r="M7" s="22" t="n">
        <f aca="false">M6+15</f>
        <v>1560</v>
      </c>
      <c r="N7" s="23" t="n">
        <f aca="false">N6-20</f>
        <v>920</v>
      </c>
      <c r="O7" s="24" t="n">
        <v>8</v>
      </c>
      <c r="P7" s="24" t="n">
        <v>0.19</v>
      </c>
      <c r="Q7" s="24" t="n">
        <f aca="false">Q6-2</f>
        <v>22</v>
      </c>
      <c r="R7" s="25" t="n">
        <v>700</v>
      </c>
      <c r="S7" s="24" t="n">
        <v>6</v>
      </c>
      <c r="T7" s="24" t="n">
        <v>0.16</v>
      </c>
      <c r="U7" s="24" t="n">
        <v>0</v>
      </c>
      <c r="V7" s="25" t="n">
        <v>480</v>
      </c>
      <c r="W7" s="24" t="n">
        <v>4</v>
      </c>
      <c r="X7" s="24" t="n">
        <v>0.27</v>
      </c>
      <c r="Y7" s="26" t="n">
        <v>22</v>
      </c>
      <c r="Z7" s="27" t="s">
        <v>11</v>
      </c>
      <c r="AA7" s="28" t="n">
        <v>1</v>
      </c>
    </row>
    <row r="8" s="4" customFormat="true" ht="14.25" hidden="false" customHeight="false" outlineLevel="0" collapsed="false">
      <c r="A8" s="18" t="n">
        <v>6</v>
      </c>
      <c r="B8" s="19" t="s">
        <v>40</v>
      </c>
      <c r="C8" s="20" t="s">
        <v>41</v>
      </c>
      <c r="D8" s="21" t="n">
        <f aca="false">D7*1.05</f>
        <v>19144.2234375</v>
      </c>
      <c r="E8" s="22" t="n">
        <v>128</v>
      </c>
      <c r="F8" s="22" t="n">
        <v>9</v>
      </c>
      <c r="G8" s="21" t="n">
        <f aca="false">G7*0.95</f>
        <v>1547.561875</v>
      </c>
      <c r="H8" s="22" t="n">
        <v>64</v>
      </c>
      <c r="I8" s="22" t="n">
        <v>7</v>
      </c>
      <c r="J8" s="22" t="n">
        <f aca="false">J7-10</f>
        <v>2950</v>
      </c>
      <c r="K8" s="22" t="n">
        <v>68</v>
      </c>
      <c r="L8" s="22" t="n">
        <v>11</v>
      </c>
      <c r="M8" s="22" t="n">
        <f aca="false">M7+15</f>
        <v>1575</v>
      </c>
      <c r="N8" s="23" t="n">
        <f aca="false">N7-20</f>
        <v>900</v>
      </c>
      <c r="O8" s="24" t="n">
        <v>4</v>
      </c>
      <c r="P8" s="24" t="n">
        <v>0.2</v>
      </c>
      <c r="Q8" s="24" t="n">
        <f aca="false">Q7-2</f>
        <v>20</v>
      </c>
      <c r="R8" s="25" t="n">
        <v>680</v>
      </c>
      <c r="S8" s="24" t="n">
        <v>7</v>
      </c>
      <c r="T8" s="24" t="n">
        <v>0.17</v>
      </c>
      <c r="U8" s="24" t="n">
        <v>2</v>
      </c>
      <c r="V8" s="25" t="n">
        <v>460</v>
      </c>
      <c r="W8" s="24" t="n">
        <v>5</v>
      </c>
      <c r="X8" s="24" t="n">
        <v>0.28</v>
      </c>
      <c r="Y8" s="26" t="n">
        <v>24</v>
      </c>
      <c r="Z8" s="27" t="s">
        <v>42</v>
      </c>
      <c r="AA8" s="28" t="n">
        <v>50</v>
      </c>
    </row>
    <row r="9" s="4" customFormat="true" ht="14.25" hidden="false" customHeight="false" outlineLevel="0" collapsed="false">
      <c r="A9" s="18" t="n">
        <v>7</v>
      </c>
      <c r="B9" s="19" t="s">
        <v>43</v>
      </c>
      <c r="C9" s="20" t="s">
        <v>44</v>
      </c>
      <c r="D9" s="21" t="n">
        <f aca="false">D8*1.05</f>
        <v>20101.434609375</v>
      </c>
      <c r="E9" s="22" t="n">
        <v>256</v>
      </c>
      <c r="F9" s="22" t="n">
        <v>10</v>
      </c>
      <c r="G9" s="21" t="n">
        <f aca="false">G8*0.95</f>
        <v>1470.18378125</v>
      </c>
      <c r="H9" s="22" t="n">
        <v>68</v>
      </c>
      <c r="I9" s="22" t="n">
        <v>6</v>
      </c>
      <c r="J9" s="22" t="n">
        <f aca="false">J8-10</f>
        <v>2940</v>
      </c>
      <c r="K9" s="22" t="n">
        <v>98</v>
      </c>
      <c r="L9" s="22" t="n">
        <v>10</v>
      </c>
      <c r="M9" s="22" t="n">
        <f aca="false">M8+15</f>
        <v>1590</v>
      </c>
      <c r="N9" s="23" t="n">
        <f aca="false">N8-20</f>
        <v>880</v>
      </c>
      <c r="O9" s="24" t="n">
        <v>5</v>
      </c>
      <c r="P9" s="24" t="n">
        <v>0.21</v>
      </c>
      <c r="Q9" s="24" t="n">
        <f aca="false">Q8-2</f>
        <v>18</v>
      </c>
      <c r="R9" s="25" t="n">
        <v>660</v>
      </c>
      <c r="S9" s="24" t="n">
        <v>8</v>
      </c>
      <c r="T9" s="24" t="n">
        <v>0.18</v>
      </c>
      <c r="U9" s="24" t="n">
        <v>4</v>
      </c>
      <c r="V9" s="25" t="n">
        <v>440</v>
      </c>
      <c r="W9" s="24" t="n">
        <v>6</v>
      </c>
      <c r="X9" s="24" t="n">
        <v>0.19</v>
      </c>
      <c r="Y9" s="26" t="n">
        <v>26</v>
      </c>
      <c r="Z9" s="27" t="s">
        <v>13</v>
      </c>
      <c r="AA9" s="28" t="n">
        <v>2</v>
      </c>
    </row>
    <row r="10" s="4" customFormat="true" ht="14.25" hidden="false" customHeight="false" outlineLevel="0" collapsed="false">
      <c r="A10" s="18" t="n">
        <v>8</v>
      </c>
      <c r="B10" s="19" t="s">
        <v>45</v>
      </c>
      <c r="C10" s="20" t="s">
        <v>46</v>
      </c>
      <c r="D10" s="21" t="n">
        <f aca="false">D9*1.05</f>
        <v>21106.5063398438</v>
      </c>
      <c r="E10" s="22" t="n">
        <v>48</v>
      </c>
      <c r="F10" s="22" t="n">
        <v>8</v>
      </c>
      <c r="G10" s="21" t="n">
        <f aca="false">G9*0.95</f>
        <v>1396.6745921875</v>
      </c>
      <c r="H10" s="22" t="n">
        <v>98</v>
      </c>
      <c r="I10" s="22" t="n">
        <v>7</v>
      </c>
      <c r="J10" s="22" t="n">
        <f aca="false">J9-10</f>
        <v>2930</v>
      </c>
      <c r="K10" s="22" t="n">
        <v>24</v>
      </c>
      <c r="L10" s="22" t="n">
        <v>9</v>
      </c>
      <c r="M10" s="22" t="n">
        <f aca="false">M9+15</f>
        <v>1605</v>
      </c>
      <c r="N10" s="23" t="n">
        <f aca="false">N9-20</f>
        <v>860</v>
      </c>
      <c r="O10" s="24" t="n">
        <v>6</v>
      </c>
      <c r="P10" s="24" t="n">
        <v>0.22</v>
      </c>
      <c r="Q10" s="24" t="n">
        <f aca="false">Q9-2</f>
        <v>16</v>
      </c>
      <c r="R10" s="25" t="n">
        <v>640</v>
      </c>
      <c r="S10" s="24" t="n">
        <v>4</v>
      </c>
      <c r="T10" s="24" t="n">
        <v>0.19</v>
      </c>
      <c r="U10" s="24" t="n">
        <v>6</v>
      </c>
      <c r="V10" s="25" t="n">
        <v>420</v>
      </c>
      <c r="W10" s="24" t="n">
        <v>7</v>
      </c>
      <c r="X10" s="24" t="n">
        <v>0.2</v>
      </c>
      <c r="Y10" s="26" t="n">
        <v>28</v>
      </c>
      <c r="Z10" s="27" t="s">
        <v>14</v>
      </c>
      <c r="AA10" s="28" t="n">
        <v>1</v>
      </c>
    </row>
    <row r="11" s="4" customFormat="true" ht="14.25" hidden="false" customHeight="false" outlineLevel="0" collapsed="false">
      <c r="A11" s="18" t="n">
        <v>9</v>
      </c>
      <c r="B11" s="19" t="s">
        <v>47</v>
      </c>
      <c r="C11" s="20" t="s">
        <v>48</v>
      </c>
      <c r="D11" s="21" t="n">
        <f aca="false">D10*1.05</f>
        <v>22161.8316568359</v>
      </c>
      <c r="E11" s="22" t="n">
        <v>54</v>
      </c>
      <c r="F11" s="22" t="n">
        <v>6</v>
      </c>
      <c r="G11" s="21" t="n">
        <f aca="false">G10*0.95</f>
        <v>1326.84086257812</v>
      </c>
      <c r="H11" s="22" t="n">
        <v>24</v>
      </c>
      <c r="I11" s="22" t="n">
        <v>7</v>
      </c>
      <c r="J11" s="22" t="n">
        <f aca="false">J10-10</f>
        <v>2920</v>
      </c>
      <c r="K11" s="22" t="n">
        <v>26</v>
      </c>
      <c r="L11" s="22" t="n">
        <v>10</v>
      </c>
      <c r="M11" s="22" t="n">
        <f aca="false">M10+15</f>
        <v>1620</v>
      </c>
      <c r="N11" s="23" t="n">
        <f aca="false">N10-20</f>
        <v>840</v>
      </c>
      <c r="O11" s="24" t="n">
        <v>7</v>
      </c>
      <c r="P11" s="24" t="n">
        <v>0.23</v>
      </c>
      <c r="Q11" s="24" t="n">
        <f aca="false">Q10-2</f>
        <v>14</v>
      </c>
      <c r="R11" s="25" t="n">
        <v>620</v>
      </c>
      <c r="S11" s="24" t="n">
        <v>5</v>
      </c>
      <c r="T11" s="24" t="n">
        <v>0.2</v>
      </c>
      <c r="U11" s="24" t="n">
        <v>8</v>
      </c>
      <c r="V11" s="25" t="n">
        <v>400</v>
      </c>
      <c r="W11" s="24" t="n">
        <v>8</v>
      </c>
      <c r="X11" s="24" t="n">
        <v>0.21</v>
      </c>
      <c r="Y11" s="26" t="n">
        <v>30</v>
      </c>
      <c r="Z11" s="27" t="s">
        <v>49</v>
      </c>
      <c r="AA11" s="28" t="n">
        <v>50</v>
      </c>
    </row>
    <row r="12" s="4" customFormat="true" ht="14.25" hidden="false" customHeight="false" outlineLevel="0" collapsed="false">
      <c r="A12" s="18" t="n">
        <v>10</v>
      </c>
      <c r="B12" s="19" t="s">
        <v>50</v>
      </c>
      <c r="C12" s="20" t="s">
        <v>51</v>
      </c>
      <c r="D12" s="21" t="n">
        <f aca="false">D11*1.05</f>
        <v>23269.9232396777</v>
      </c>
      <c r="E12" s="22" t="n">
        <v>64</v>
      </c>
      <c r="F12" s="22" t="n">
        <v>6</v>
      </c>
      <c r="G12" s="21" t="n">
        <f aca="false">G11*0.95</f>
        <v>1260.49881944922</v>
      </c>
      <c r="H12" s="22" t="n">
        <v>26</v>
      </c>
      <c r="I12" s="22" t="n">
        <v>12</v>
      </c>
      <c r="J12" s="22" t="n">
        <f aca="false">J11-10</f>
        <v>2910</v>
      </c>
      <c r="K12" s="22" t="n">
        <v>62</v>
      </c>
      <c r="L12" s="22" t="n">
        <v>9</v>
      </c>
      <c r="M12" s="22" t="n">
        <f aca="false">M11+15</f>
        <v>1635</v>
      </c>
      <c r="N12" s="23" t="n">
        <f aca="false">N11-20</f>
        <v>820</v>
      </c>
      <c r="O12" s="24" t="n">
        <v>8</v>
      </c>
      <c r="P12" s="24" t="n">
        <v>0.24</v>
      </c>
      <c r="Q12" s="24" t="n">
        <f aca="false">Q11-2</f>
        <v>12</v>
      </c>
      <c r="R12" s="25" t="n">
        <v>600</v>
      </c>
      <c r="S12" s="24" t="n">
        <v>6</v>
      </c>
      <c r="T12" s="24" t="n">
        <v>0.21</v>
      </c>
      <c r="U12" s="24" t="n">
        <v>10</v>
      </c>
      <c r="V12" s="25" t="n">
        <v>700</v>
      </c>
      <c r="W12" s="24" t="n">
        <v>6</v>
      </c>
      <c r="X12" s="24" t="n">
        <v>0.16</v>
      </c>
      <c r="Y12" s="26" t="n">
        <v>0</v>
      </c>
      <c r="Z12" s="29" t="s">
        <v>16</v>
      </c>
      <c r="AA12" s="30" t="n">
        <v>10</v>
      </c>
    </row>
    <row r="13" s="4" customFormat="true" ht="14.25" hidden="false" customHeight="false" outlineLevel="0" collapsed="false">
      <c r="A13" s="18" t="n">
        <v>11</v>
      </c>
      <c r="B13" s="19" t="s">
        <v>52</v>
      </c>
      <c r="C13" s="20" t="s">
        <v>53</v>
      </c>
      <c r="D13" s="21" t="n">
        <f aca="false">D12*1.05</f>
        <v>24433.4194016616</v>
      </c>
      <c r="E13" s="22" t="n">
        <v>68</v>
      </c>
      <c r="F13" s="22" t="n">
        <v>7</v>
      </c>
      <c r="G13" s="21" t="n">
        <f aca="false">G12*0.95</f>
        <v>1197.47387847676</v>
      </c>
      <c r="H13" s="22" t="n">
        <v>62</v>
      </c>
      <c r="I13" s="22" t="n">
        <v>11</v>
      </c>
      <c r="J13" s="22" t="n">
        <f aca="false">J12-10</f>
        <v>2900</v>
      </c>
      <c r="K13" s="22" t="n">
        <v>64</v>
      </c>
      <c r="L13" s="22" t="n">
        <v>8</v>
      </c>
      <c r="M13" s="22" t="n">
        <f aca="false">M12+15</f>
        <v>1650</v>
      </c>
      <c r="N13" s="23" t="n">
        <f aca="false">N12-20</f>
        <v>800</v>
      </c>
      <c r="O13" s="24" t="n">
        <v>6</v>
      </c>
      <c r="P13" s="24" t="n">
        <v>0.25</v>
      </c>
      <c r="Q13" s="24" t="n">
        <f aca="false">Q12-2</f>
        <v>10</v>
      </c>
      <c r="R13" s="25" t="n">
        <v>580</v>
      </c>
      <c r="S13" s="24" t="n">
        <v>7</v>
      </c>
      <c r="T13" s="24" t="n">
        <v>0.22</v>
      </c>
      <c r="U13" s="24" t="n">
        <v>12</v>
      </c>
      <c r="V13" s="25" t="n">
        <v>680</v>
      </c>
      <c r="W13" s="24" t="n">
        <v>7</v>
      </c>
      <c r="X13" s="24" t="n">
        <v>0.17</v>
      </c>
      <c r="Y13" s="26" t="n">
        <v>2</v>
      </c>
      <c r="Z13" s="29" t="s">
        <v>17</v>
      </c>
      <c r="AA13" s="30" t="n">
        <v>1</v>
      </c>
    </row>
    <row r="14" s="4" customFormat="true" ht="14.25" hidden="false" customHeight="false" outlineLevel="0" collapsed="false">
      <c r="A14" s="18" t="n">
        <v>12</v>
      </c>
      <c r="B14" s="19" t="s">
        <v>54</v>
      </c>
      <c r="C14" s="20" t="s">
        <v>55</v>
      </c>
      <c r="D14" s="21" t="n">
        <f aca="false">D13*1.05</f>
        <v>25655.0903717447</v>
      </c>
      <c r="E14" s="22" t="n">
        <v>98</v>
      </c>
      <c r="F14" s="22" t="n">
        <v>8</v>
      </c>
      <c r="G14" s="21" t="n">
        <f aca="false">G13*0.95</f>
        <v>1137.60018455292</v>
      </c>
      <c r="H14" s="22" t="n">
        <v>64</v>
      </c>
      <c r="I14" s="22" t="n">
        <v>10</v>
      </c>
      <c r="J14" s="22" t="n">
        <f aca="false">J13-10</f>
        <v>2890</v>
      </c>
      <c r="K14" s="22" t="n">
        <v>128</v>
      </c>
      <c r="L14" s="22" t="n">
        <v>7</v>
      </c>
      <c r="M14" s="22" t="n">
        <f aca="false">M13+15</f>
        <v>1665</v>
      </c>
      <c r="N14" s="23" t="n">
        <f aca="false">N13-20</f>
        <v>780</v>
      </c>
      <c r="O14" s="24" t="n">
        <v>7</v>
      </c>
      <c r="P14" s="24" t="n">
        <v>0.26</v>
      </c>
      <c r="Q14" s="24" t="n">
        <f aca="false">Q13-2</f>
        <v>8</v>
      </c>
      <c r="R14" s="25" t="n">
        <v>1000</v>
      </c>
      <c r="S14" s="24" t="n">
        <v>4</v>
      </c>
      <c r="T14" s="24" t="n">
        <v>0.15</v>
      </c>
      <c r="U14" s="24" t="n">
        <v>30</v>
      </c>
      <c r="V14" s="25" t="n">
        <v>660</v>
      </c>
      <c r="W14" s="24" t="n">
        <v>8</v>
      </c>
      <c r="X14" s="24" t="n">
        <v>0.18</v>
      </c>
      <c r="Y14" s="26" t="n">
        <v>4</v>
      </c>
      <c r="Z14" s="29" t="s">
        <v>18</v>
      </c>
      <c r="AA14" s="30" t="n">
        <v>0.01</v>
      </c>
    </row>
    <row r="15" s="4" customFormat="true" ht="14.25" hidden="false" customHeight="false" outlineLevel="0" collapsed="false">
      <c r="A15" s="18" t="n">
        <v>13</v>
      </c>
      <c r="B15" s="19" t="s">
        <v>56</v>
      </c>
      <c r="C15" s="20" t="s">
        <v>57</v>
      </c>
      <c r="D15" s="21" t="n">
        <f aca="false">D14*1.05</f>
        <v>26937.8448903319</v>
      </c>
      <c r="E15" s="22" t="n">
        <v>24</v>
      </c>
      <c r="F15" s="22" t="n">
        <v>9</v>
      </c>
      <c r="G15" s="21" t="n">
        <f aca="false">G14*0.95</f>
        <v>1080.72017532527</v>
      </c>
      <c r="H15" s="22" t="n">
        <v>96</v>
      </c>
      <c r="I15" s="22" t="n">
        <v>9</v>
      </c>
      <c r="J15" s="22" t="n">
        <f aca="false">J14-10</f>
        <v>2880</v>
      </c>
      <c r="K15" s="22" t="n">
        <v>256</v>
      </c>
      <c r="L15" s="22" t="n">
        <v>6</v>
      </c>
      <c r="M15" s="22" t="n">
        <f aca="false">M14+15</f>
        <v>1680</v>
      </c>
      <c r="N15" s="23" t="n">
        <f aca="false">N14-20</f>
        <v>760</v>
      </c>
      <c r="O15" s="24" t="n">
        <v>8</v>
      </c>
      <c r="P15" s="24" t="n">
        <v>0.27</v>
      </c>
      <c r="Q15" s="24" t="n">
        <f aca="false">Q14-2</f>
        <v>6</v>
      </c>
      <c r="R15" s="25" t="n">
        <v>980</v>
      </c>
      <c r="S15" s="24" t="n">
        <v>5</v>
      </c>
      <c r="T15" s="24" t="n">
        <v>0.16</v>
      </c>
      <c r="U15" s="24" t="n">
        <v>28</v>
      </c>
      <c r="V15" s="25" t="n">
        <v>640</v>
      </c>
      <c r="W15" s="24" t="n">
        <v>4</v>
      </c>
      <c r="X15" s="24" t="n">
        <v>0.19</v>
      </c>
      <c r="Y15" s="26" t="n">
        <v>6</v>
      </c>
      <c r="Z15" s="29" t="s">
        <v>19</v>
      </c>
      <c r="AA15" s="30" t="n">
        <v>5</v>
      </c>
    </row>
    <row r="16" s="4" customFormat="true" ht="14.25" hidden="false" customHeight="false" outlineLevel="0" collapsed="false">
      <c r="A16" s="18" t="n">
        <v>14</v>
      </c>
      <c r="B16" s="19" t="s">
        <v>58</v>
      </c>
      <c r="C16" s="20" t="s">
        <v>59</v>
      </c>
      <c r="D16" s="21" t="n">
        <f aca="false">D15*1.05</f>
        <v>28284.7371348485</v>
      </c>
      <c r="E16" s="22" t="n">
        <v>26</v>
      </c>
      <c r="F16" s="22" t="n">
        <v>10</v>
      </c>
      <c r="G16" s="21" t="n">
        <f aca="false">G15*0.95</f>
        <v>1026.68416655901</v>
      </c>
      <c r="H16" s="22" t="n">
        <v>128</v>
      </c>
      <c r="I16" s="22" t="n">
        <v>8</v>
      </c>
      <c r="J16" s="22" t="n">
        <f aca="false">J15-10</f>
        <v>2870</v>
      </c>
      <c r="K16" s="22" t="n">
        <v>48</v>
      </c>
      <c r="L16" s="22" t="n">
        <v>6</v>
      </c>
      <c r="M16" s="22" t="n">
        <f aca="false">M15+15</f>
        <v>1695</v>
      </c>
      <c r="N16" s="23" t="n">
        <f aca="false">N15-20</f>
        <v>740</v>
      </c>
      <c r="O16" s="24" t="n">
        <v>4</v>
      </c>
      <c r="P16" s="24" t="n">
        <v>0.28</v>
      </c>
      <c r="Q16" s="24" t="n">
        <f aca="false">Q15-2</f>
        <v>4</v>
      </c>
      <c r="R16" s="25" t="n">
        <v>960</v>
      </c>
      <c r="S16" s="24" t="n">
        <v>6</v>
      </c>
      <c r="T16" s="24" t="n">
        <v>0.17</v>
      </c>
      <c r="U16" s="24" t="n">
        <v>26</v>
      </c>
      <c r="V16" s="25" t="n">
        <v>620</v>
      </c>
      <c r="W16" s="24" t="n">
        <v>5</v>
      </c>
      <c r="X16" s="24" t="n">
        <v>0.2</v>
      </c>
      <c r="Y16" s="26" t="n">
        <v>8</v>
      </c>
      <c r="Z16" s="27" t="s">
        <v>7</v>
      </c>
      <c r="AA16" s="28" t="n">
        <v>2</v>
      </c>
    </row>
    <row r="17" s="4" customFormat="true" ht="14.25" hidden="false" customHeight="false" outlineLevel="0" collapsed="false">
      <c r="A17" s="18" t="n">
        <v>15</v>
      </c>
      <c r="B17" s="19" t="s">
        <v>60</v>
      </c>
      <c r="C17" s="20" t="s">
        <v>61</v>
      </c>
      <c r="D17" s="21" t="n">
        <f aca="false">D16*1.05</f>
        <v>29698.973991591</v>
      </c>
      <c r="E17" s="22" t="n">
        <v>52</v>
      </c>
      <c r="F17" s="22" t="n">
        <v>8</v>
      </c>
      <c r="G17" s="21" t="n">
        <f aca="false">G16*0.95</f>
        <v>975.349958231059</v>
      </c>
      <c r="H17" s="22" t="n">
        <v>256</v>
      </c>
      <c r="I17" s="22" t="n">
        <v>7</v>
      </c>
      <c r="J17" s="22" t="n">
        <f aca="false">J16-10</f>
        <v>2860</v>
      </c>
      <c r="K17" s="22" t="n">
        <v>54</v>
      </c>
      <c r="L17" s="22" t="n">
        <v>7</v>
      </c>
      <c r="M17" s="22" t="n">
        <f aca="false">M16+15</f>
        <v>1710</v>
      </c>
      <c r="N17" s="23" t="n">
        <f aca="false">N16-20</f>
        <v>720</v>
      </c>
      <c r="O17" s="24" t="n">
        <v>5</v>
      </c>
      <c r="P17" s="24" t="n">
        <v>0.15</v>
      </c>
      <c r="Q17" s="24" t="n">
        <f aca="false">Q16-2</f>
        <v>2</v>
      </c>
      <c r="R17" s="25" t="n">
        <v>940</v>
      </c>
      <c r="S17" s="24" t="n">
        <v>7</v>
      </c>
      <c r="T17" s="24" t="n">
        <v>0.18</v>
      </c>
      <c r="U17" s="24" t="n">
        <v>24</v>
      </c>
      <c r="V17" s="25" t="n">
        <v>600</v>
      </c>
      <c r="W17" s="24" t="n">
        <v>6</v>
      </c>
      <c r="X17" s="24" t="n">
        <v>0.21</v>
      </c>
      <c r="Y17" s="26" t="n">
        <v>10</v>
      </c>
      <c r="Z17" s="27" t="s">
        <v>8</v>
      </c>
      <c r="AA17" s="28" t="n">
        <v>1</v>
      </c>
    </row>
    <row r="18" s="4" customFormat="true" ht="14.25" hidden="false" customHeight="false" outlineLevel="0" collapsed="false">
      <c r="A18" s="18" t="n">
        <v>16</v>
      </c>
      <c r="B18" s="19" t="s">
        <v>62</v>
      </c>
      <c r="C18" s="20" t="s">
        <v>63</v>
      </c>
      <c r="D18" s="21" t="n">
        <f aca="false">D17*1.05</f>
        <v>31183.9226911705</v>
      </c>
      <c r="E18" s="22" t="n">
        <v>62</v>
      </c>
      <c r="F18" s="22" t="n">
        <v>5</v>
      </c>
      <c r="G18" s="21" t="n">
        <f aca="false">G17*0.95</f>
        <v>926.582460319506</v>
      </c>
      <c r="H18" s="22" t="n">
        <v>48</v>
      </c>
      <c r="I18" s="22" t="n">
        <v>6</v>
      </c>
      <c r="J18" s="22" t="n">
        <f aca="false">J17-10</f>
        <v>2850</v>
      </c>
      <c r="K18" s="22" t="n">
        <v>64</v>
      </c>
      <c r="L18" s="22" t="n">
        <v>12</v>
      </c>
      <c r="M18" s="22" t="n">
        <f aca="false">M17+15</f>
        <v>1725</v>
      </c>
      <c r="N18" s="23" t="n">
        <f aca="false">N17-20</f>
        <v>700</v>
      </c>
      <c r="O18" s="24" t="n">
        <v>6</v>
      </c>
      <c r="P18" s="24" t="n">
        <v>0.16</v>
      </c>
      <c r="Q18" s="24" t="n">
        <f aca="false">Q17-2</f>
        <v>0</v>
      </c>
      <c r="R18" s="25" t="n">
        <v>920</v>
      </c>
      <c r="S18" s="24" t="n">
        <v>8</v>
      </c>
      <c r="T18" s="24" t="n">
        <v>0.19</v>
      </c>
      <c r="U18" s="24" t="n">
        <v>22</v>
      </c>
      <c r="V18" s="25" t="n">
        <v>580</v>
      </c>
      <c r="W18" s="24" t="n">
        <v>7</v>
      </c>
      <c r="X18" s="24" t="n">
        <v>0.22</v>
      </c>
      <c r="Y18" s="26" t="n">
        <v>12</v>
      </c>
      <c r="Z18" s="27" t="s">
        <v>9</v>
      </c>
      <c r="AA18" s="28" t="n">
        <v>50</v>
      </c>
    </row>
    <row r="19" s="4" customFormat="true" ht="14.25" hidden="false" customHeight="false" outlineLevel="0" collapsed="false">
      <c r="A19" s="18" t="n">
        <v>17</v>
      </c>
      <c r="B19" s="19" t="s">
        <v>64</v>
      </c>
      <c r="C19" s="20" t="n">
        <v>10001</v>
      </c>
      <c r="D19" s="21" t="n">
        <f aca="false">D18*1.05</f>
        <v>32743.118825729</v>
      </c>
      <c r="E19" s="22" t="n">
        <v>64</v>
      </c>
      <c r="F19" s="22" t="n">
        <v>6</v>
      </c>
      <c r="G19" s="21" t="n">
        <f aca="false">G18*0.95</f>
        <v>880.253337303531</v>
      </c>
      <c r="H19" s="22" t="n">
        <v>54</v>
      </c>
      <c r="I19" s="22" t="n">
        <v>6</v>
      </c>
      <c r="J19" s="22" t="n">
        <f aca="false">J18-10</f>
        <v>2840</v>
      </c>
      <c r="K19" s="22" t="n">
        <v>68</v>
      </c>
      <c r="L19" s="22" t="n">
        <v>11</v>
      </c>
      <c r="M19" s="22" t="n">
        <f aca="false">M18+15</f>
        <v>1740</v>
      </c>
      <c r="N19" s="23" t="n">
        <f aca="false">N18-20</f>
        <v>680</v>
      </c>
      <c r="O19" s="24" t="n">
        <v>7</v>
      </c>
      <c r="P19" s="24" t="n">
        <v>0.17</v>
      </c>
      <c r="Q19" s="24" t="n">
        <f aca="false">Q18+2</f>
        <v>2</v>
      </c>
      <c r="R19" s="25" t="n">
        <v>900</v>
      </c>
      <c r="S19" s="24" t="n">
        <v>4</v>
      </c>
      <c r="T19" s="24" t="n">
        <v>0.2</v>
      </c>
      <c r="U19" s="24" t="n">
        <v>20</v>
      </c>
      <c r="V19" s="25" t="n">
        <v>1000</v>
      </c>
      <c r="W19" s="24" t="n">
        <v>4</v>
      </c>
      <c r="X19" s="24" t="n">
        <v>0.15</v>
      </c>
      <c r="Y19" s="26" t="n">
        <v>30</v>
      </c>
      <c r="Z19" s="27" t="s">
        <v>10</v>
      </c>
      <c r="AA19" s="28" t="n">
        <v>2</v>
      </c>
    </row>
    <row r="20" s="4" customFormat="true" ht="14.25" hidden="false" customHeight="false" outlineLevel="0" collapsed="false">
      <c r="A20" s="18" t="n">
        <v>18</v>
      </c>
      <c r="B20" s="19" t="s">
        <v>65</v>
      </c>
      <c r="C20" s="20" t="n">
        <v>10010</v>
      </c>
      <c r="D20" s="21" t="n">
        <f aca="false">D19*1.05</f>
        <v>34380.2747670155</v>
      </c>
      <c r="E20" s="22" t="n">
        <v>96</v>
      </c>
      <c r="F20" s="22" t="n">
        <v>7</v>
      </c>
      <c r="G20" s="21" t="n">
        <f aca="false">G19*0.95</f>
        <v>836.240670438354</v>
      </c>
      <c r="H20" s="22" t="n">
        <v>64</v>
      </c>
      <c r="I20" s="22" t="n">
        <v>7</v>
      </c>
      <c r="J20" s="22" t="n">
        <f aca="false">J19-10</f>
        <v>2830</v>
      </c>
      <c r="K20" s="22" t="n">
        <v>98</v>
      </c>
      <c r="L20" s="22" t="n">
        <v>10</v>
      </c>
      <c r="M20" s="22" t="n">
        <f aca="false">M19+15</f>
        <v>1755</v>
      </c>
      <c r="N20" s="23" t="n">
        <f aca="false">N19-20</f>
        <v>660</v>
      </c>
      <c r="O20" s="24" t="n">
        <v>8</v>
      </c>
      <c r="P20" s="24" t="n">
        <v>0.18</v>
      </c>
      <c r="Q20" s="24" t="n">
        <f aca="false">Q19+2</f>
        <v>4</v>
      </c>
      <c r="R20" s="25" t="n">
        <v>840</v>
      </c>
      <c r="S20" s="24" t="n">
        <v>7</v>
      </c>
      <c r="T20" s="24" t="n">
        <v>0.23</v>
      </c>
      <c r="U20" s="24" t="n">
        <v>14</v>
      </c>
      <c r="V20" s="25" t="n">
        <v>980</v>
      </c>
      <c r="W20" s="24" t="n">
        <v>5</v>
      </c>
      <c r="X20" s="24" t="n">
        <v>0.16</v>
      </c>
      <c r="Y20" s="26" t="n">
        <v>28</v>
      </c>
      <c r="Z20" s="27" t="s">
        <v>11</v>
      </c>
      <c r="AA20" s="28" t="n">
        <v>1</v>
      </c>
    </row>
    <row r="21" s="4" customFormat="true" ht="14.25" hidden="false" customHeight="false" outlineLevel="0" collapsed="false">
      <c r="A21" s="18" t="n">
        <v>19</v>
      </c>
      <c r="B21" s="19" t="s">
        <v>66</v>
      </c>
      <c r="C21" s="20" t="n">
        <v>10011</v>
      </c>
      <c r="D21" s="21" t="n">
        <f aca="false">D20*1.05</f>
        <v>36099.2885053663</v>
      </c>
      <c r="E21" s="22" t="n">
        <v>128</v>
      </c>
      <c r="F21" s="22" t="n">
        <v>8</v>
      </c>
      <c r="G21" s="21" t="n">
        <f aca="false">G20*0.95</f>
        <v>794.428636916436</v>
      </c>
      <c r="H21" s="22" t="n">
        <v>68</v>
      </c>
      <c r="I21" s="22" t="n">
        <v>12</v>
      </c>
      <c r="J21" s="22" t="n">
        <f aca="false">J20-10</f>
        <v>2820</v>
      </c>
      <c r="K21" s="22" t="n">
        <v>24</v>
      </c>
      <c r="L21" s="22" t="n">
        <v>9</v>
      </c>
      <c r="M21" s="22" t="n">
        <f aca="false">M20+15</f>
        <v>1770</v>
      </c>
      <c r="N21" s="23" t="n">
        <f aca="false">N20-20</f>
        <v>640</v>
      </c>
      <c r="O21" s="24" t="n">
        <v>4</v>
      </c>
      <c r="P21" s="24" t="n">
        <v>0.19</v>
      </c>
      <c r="Q21" s="24" t="n">
        <f aca="false">Q20+2</f>
        <v>6</v>
      </c>
      <c r="R21" s="25" t="n">
        <v>840</v>
      </c>
      <c r="S21" s="24" t="n">
        <v>7</v>
      </c>
      <c r="T21" s="24" t="n">
        <v>0.23</v>
      </c>
      <c r="U21" s="24" t="n">
        <v>14</v>
      </c>
      <c r="V21" s="25" t="n">
        <v>960</v>
      </c>
      <c r="W21" s="24" t="n">
        <v>6</v>
      </c>
      <c r="X21" s="24" t="n">
        <v>0.17</v>
      </c>
      <c r="Y21" s="26" t="n">
        <v>26</v>
      </c>
      <c r="Z21" s="27" t="s">
        <v>42</v>
      </c>
      <c r="AA21" s="28" t="n">
        <v>50</v>
      </c>
    </row>
    <row r="22" s="4" customFormat="true" ht="14.25" hidden="false" customHeight="false" outlineLevel="0" collapsed="false">
      <c r="A22" s="18" t="n">
        <v>20</v>
      </c>
      <c r="B22" s="19" t="s">
        <v>67</v>
      </c>
      <c r="C22" s="20" t="n">
        <v>10100</v>
      </c>
      <c r="D22" s="21" t="n">
        <f aca="false">D21*1.05</f>
        <v>37904.2529306346</v>
      </c>
      <c r="E22" s="22" t="n">
        <v>256</v>
      </c>
      <c r="F22" s="22" t="n">
        <v>9</v>
      </c>
      <c r="G22" s="21" t="n">
        <f aca="false">G21*0.95</f>
        <v>754.707205070615</v>
      </c>
      <c r="H22" s="22" t="n">
        <v>98</v>
      </c>
      <c r="I22" s="22" t="n">
        <v>11</v>
      </c>
      <c r="J22" s="22" t="n">
        <f aca="false">J21-10</f>
        <v>2810</v>
      </c>
      <c r="K22" s="22" t="n">
        <v>24</v>
      </c>
      <c r="L22" s="22" t="n">
        <v>8</v>
      </c>
      <c r="M22" s="22" t="n">
        <f aca="false">M21+15</f>
        <v>1785</v>
      </c>
      <c r="N22" s="23" t="n">
        <f aca="false">N21-20</f>
        <v>620</v>
      </c>
      <c r="O22" s="24" t="n">
        <v>5</v>
      </c>
      <c r="P22" s="24" t="n">
        <v>0.2</v>
      </c>
      <c r="Q22" s="24" t="n">
        <f aca="false">Q21+2</f>
        <v>8</v>
      </c>
      <c r="R22" s="25" t="n">
        <v>820</v>
      </c>
      <c r="S22" s="24" t="n">
        <v>8</v>
      </c>
      <c r="T22" s="24" t="n">
        <v>0.24</v>
      </c>
      <c r="U22" s="24" t="n">
        <v>12</v>
      </c>
      <c r="V22" s="25" t="n">
        <v>940</v>
      </c>
      <c r="W22" s="24" t="n">
        <v>7</v>
      </c>
      <c r="X22" s="24" t="n">
        <v>0.18</v>
      </c>
      <c r="Y22" s="26" t="n">
        <v>24</v>
      </c>
      <c r="Z22" s="27" t="s">
        <v>13</v>
      </c>
      <c r="AA22" s="28" t="n">
        <v>2</v>
      </c>
    </row>
    <row r="23" s="4" customFormat="true" ht="14.25" hidden="false" customHeight="false" outlineLevel="0" collapsed="false">
      <c r="A23" s="18" t="n">
        <v>21</v>
      </c>
      <c r="B23" s="19" t="s">
        <v>68</v>
      </c>
      <c r="C23" s="20" t="n">
        <v>10101</v>
      </c>
      <c r="D23" s="21" t="n">
        <f aca="false">D22*1.05</f>
        <v>39799.4655771663</v>
      </c>
      <c r="E23" s="22" t="n">
        <v>48</v>
      </c>
      <c r="F23" s="22" t="n">
        <v>10</v>
      </c>
      <c r="G23" s="21" t="n">
        <f aca="false">G22*0.95</f>
        <v>716.971844817084</v>
      </c>
      <c r="H23" s="22" t="n">
        <v>24</v>
      </c>
      <c r="I23" s="22" t="n">
        <v>10</v>
      </c>
      <c r="J23" s="22" t="n">
        <f aca="false">J22-10</f>
        <v>2800</v>
      </c>
      <c r="K23" s="22" t="n">
        <v>26</v>
      </c>
      <c r="L23" s="22" t="n">
        <v>7</v>
      </c>
      <c r="M23" s="22" t="n">
        <f aca="false">M22+15</f>
        <v>1800</v>
      </c>
      <c r="N23" s="23" t="n">
        <f aca="false">N22-20</f>
        <v>600</v>
      </c>
      <c r="O23" s="24" t="n">
        <v>6</v>
      </c>
      <c r="P23" s="24" t="n">
        <v>0.21</v>
      </c>
      <c r="Q23" s="24" t="n">
        <f aca="false">Q22+2</f>
        <v>10</v>
      </c>
      <c r="R23" s="25" t="n">
        <v>800</v>
      </c>
      <c r="S23" s="24" t="n">
        <v>6</v>
      </c>
      <c r="T23" s="24" t="n">
        <v>0.25</v>
      </c>
      <c r="U23" s="24" t="n">
        <v>10</v>
      </c>
      <c r="V23" s="25" t="n">
        <v>920</v>
      </c>
      <c r="W23" s="24" t="n">
        <v>8</v>
      </c>
      <c r="X23" s="24" t="n">
        <v>0.19</v>
      </c>
      <c r="Y23" s="26" t="n">
        <v>22</v>
      </c>
      <c r="Z23" s="27" t="s">
        <v>14</v>
      </c>
      <c r="AA23" s="28" t="n">
        <v>1</v>
      </c>
    </row>
    <row r="24" s="4" customFormat="true" ht="14.25" hidden="false" customHeight="false" outlineLevel="0" collapsed="false">
      <c r="A24" s="18" t="n">
        <v>22</v>
      </c>
      <c r="B24" s="19" t="s">
        <v>69</v>
      </c>
      <c r="C24" s="20" t="n">
        <v>10110</v>
      </c>
      <c r="D24" s="21" t="n">
        <f aca="false">D23*1.05</f>
        <v>41789.4388560246</v>
      </c>
      <c r="E24" s="22" t="n">
        <v>54</v>
      </c>
      <c r="F24" s="22" t="n">
        <v>7</v>
      </c>
      <c r="G24" s="21" t="n">
        <f aca="false">G23*0.95</f>
        <v>681.12325257623</v>
      </c>
      <c r="H24" s="22" t="n">
        <v>26</v>
      </c>
      <c r="I24" s="22" t="n">
        <v>9</v>
      </c>
      <c r="J24" s="22" t="n">
        <f aca="false">J23-10</f>
        <v>2790</v>
      </c>
      <c r="K24" s="22" t="n">
        <v>62</v>
      </c>
      <c r="L24" s="22" t="n">
        <v>7</v>
      </c>
      <c r="M24" s="22" t="n">
        <f aca="false">M23+15</f>
        <v>1815</v>
      </c>
      <c r="N24" s="23" t="n">
        <f aca="false">N23-20</f>
        <v>580</v>
      </c>
      <c r="O24" s="24" t="n">
        <v>7</v>
      </c>
      <c r="P24" s="24" t="n">
        <v>0.22</v>
      </c>
      <c r="Q24" s="24" t="n">
        <f aca="false">Q23+2</f>
        <v>12</v>
      </c>
      <c r="R24" s="25" t="n">
        <v>780</v>
      </c>
      <c r="S24" s="24" t="n">
        <v>7</v>
      </c>
      <c r="T24" s="24" t="n">
        <v>0.26</v>
      </c>
      <c r="U24" s="24" t="n">
        <v>8</v>
      </c>
      <c r="V24" s="25" t="n">
        <v>900</v>
      </c>
      <c r="W24" s="24" t="n">
        <v>4</v>
      </c>
      <c r="X24" s="24" t="n">
        <v>0.2</v>
      </c>
      <c r="Y24" s="26" t="n">
        <v>20</v>
      </c>
      <c r="Z24" s="27" t="s">
        <v>49</v>
      </c>
      <c r="AA24" s="28" t="n">
        <v>50</v>
      </c>
    </row>
    <row r="25" s="4" customFormat="true" ht="14.25" hidden="false" customHeight="false" outlineLevel="0" collapsed="false">
      <c r="A25" s="18" t="n">
        <v>23</v>
      </c>
      <c r="B25" s="19" t="s">
        <v>70</v>
      </c>
      <c r="C25" s="20" t="n">
        <v>10111</v>
      </c>
      <c r="D25" s="21" t="n">
        <f aca="false">D24*1.05</f>
        <v>43878.9107988259</v>
      </c>
      <c r="E25" s="22" t="n">
        <v>64</v>
      </c>
      <c r="F25" s="22" t="n">
        <v>6</v>
      </c>
      <c r="G25" s="21" t="n">
        <f aca="false">G24*0.95</f>
        <v>647.067089947418</v>
      </c>
      <c r="H25" s="22" t="n">
        <v>52</v>
      </c>
      <c r="I25" s="22" t="n">
        <v>8</v>
      </c>
      <c r="J25" s="22" t="n">
        <f aca="false">J24-10</f>
        <v>2780</v>
      </c>
      <c r="K25" s="22" t="n">
        <v>64</v>
      </c>
      <c r="L25" s="22" t="n">
        <v>5</v>
      </c>
      <c r="M25" s="22" t="n">
        <f aca="false">M24+15</f>
        <v>1830</v>
      </c>
      <c r="N25" s="23" t="n">
        <f aca="false">N24-20</f>
        <v>560</v>
      </c>
      <c r="O25" s="24" t="n">
        <v>8</v>
      </c>
      <c r="P25" s="24" t="n">
        <v>0.23</v>
      </c>
      <c r="Q25" s="24" t="n">
        <f aca="false">Q24+2</f>
        <v>14</v>
      </c>
      <c r="R25" s="25" t="n">
        <v>760</v>
      </c>
      <c r="S25" s="24" t="n">
        <v>8</v>
      </c>
      <c r="T25" s="24" t="n">
        <v>0.27</v>
      </c>
      <c r="U25" s="24" t="n">
        <v>6</v>
      </c>
      <c r="V25" s="25" t="n">
        <v>1000</v>
      </c>
      <c r="W25" s="24" t="n">
        <v>4</v>
      </c>
      <c r="X25" s="24" t="n">
        <v>0.15</v>
      </c>
      <c r="Y25" s="26" t="n">
        <v>30</v>
      </c>
      <c r="Z25" s="29" t="s">
        <v>20</v>
      </c>
      <c r="AA25" s="30" t="n">
        <v>10</v>
      </c>
    </row>
    <row r="26" s="4" customFormat="true" ht="14.25" hidden="false" customHeight="false" outlineLevel="0" collapsed="false">
      <c r="A26" s="18" t="n">
        <v>24</v>
      </c>
      <c r="B26" s="19" t="s">
        <v>71</v>
      </c>
      <c r="C26" s="20" t="n">
        <v>11000</v>
      </c>
      <c r="D26" s="21" t="n">
        <f aca="false">D25*1.05</f>
        <v>46072.8563387672</v>
      </c>
      <c r="E26" s="22" t="n">
        <v>68</v>
      </c>
      <c r="F26" s="22" t="n">
        <v>6</v>
      </c>
      <c r="G26" s="21" t="n">
        <f aca="false">G25*0.95</f>
        <v>614.713735450047</v>
      </c>
      <c r="H26" s="22" t="n">
        <v>62</v>
      </c>
      <c r="I26" s="22" t="n">
        <v>7</v>
      </c>
      <c r="J26" s="22" t="n">
        <f aca="false">J25-10</f>
        <v>2770</v>
      </c>
      <c r="K26" s="22" t="n">
        <v>128</v>
      </c>
      <c r="L26" s="22" t="n">
        <v>7</v>
      </c>
      <c r="M26" s="22" t="n">
        <f aca="false">M25+15</f>
        <v>1845</v>
      </c>
      <c r="N26" s="23" t="n">
        <f aca="false">N25-20</f>
        <v>540</v>
      </c>
      <c r="O26" s="24" t="n">
        <v>6</v>
      </c>
      <c r="P26" s="24" t="n">
        <v>0.24</v>
      </c>
      <c r="Q26" s="24" t="n">
        <f aca="false">Q25+2</f>
        <v>16</v>
      </c>
      <c r="R26" s="25" t="n">
        <v>740</v>
      </c>
      <c r="S26" s="24" t="n">
        <v>4</v>
      </c>
      <c r="T26" s="24" t="n">
        <v>0.28</v>
      </c>
      <c r="U26" s="24" t="n">
        <v>4</v>
      </c>
      <c r="V26" s="25" t="n">
        <v>980</v>
      </c>
      <c r="W26" s="24" t="n">
        <v>5</v>
      </c>
      <c r="X26" s="24" t="n">
        <v>0.16</v>
      </c>
      <c r="Y26" s="26" t="n">
        <v>28</v>
      </c>
      <c r="Z26" s="29" t="s">
        <v>21</v>
      </c>
      <c r="AA26" s="30" t="n">
        <v>1</v>
      </c>
    </row>
    <row r="27" s="4" customFormat="true" ht="14.25" hidden="false" customHeight="false" outlineLevel="0" collapsed="false">
      <c r="A27" s="18" t="n">
        <v>25</v>
      </c>
      <c r="B27" s="19" t="s">
        <v>72</v>
      </c>
      <c r="C27" s="20" t="n">
        <v>11001</v>
      </c>
      <c r="D27" s="21" t="n">
        <f aca="false">D26*1.05</f>
        <v>48376.4991557055</v>
      </c>
      <c r="E27" s="22" t="n">
        <v>68</v>
      </c>
      <c r="F27" s="22" t="n">
        <v>7</v>
      </c>
      <c r="G27" s="21" t="n">
        <f aca="false">G26*0.95</f>
        <v>583.978048677545</v>
      </c>
      <c r="H27" s="22" t="n">
        <v>64</v>
      </c>
      <c r="I27" s="22" t="n">
        <v>6</v>
      </c>
      <c r="J27" s="22" t="n">
        <f aca="false">J26-10</f>
        <v>2760</v>
      </c>
      <c r="K27" s="22" t="n">
        <v>256</v>
      </c>
      <c r="L27" s="22" t="n">
        <v>12</v>
      </c>
      <c r="M27" s="22" t="n">
        <f aca="false">M26+15</f>
        <v>1860</v>
      </c>
      <c r="N27" s="23" t="n">
        <f aca="false">N26-20</f>
        <v>520</v>
      </c>
      <c r="O27" s="24" t="n">
        <v>7</v>
      </c>
      <c r="P27" s="24" t="n">
        <v>0.25</v>
      </c>
      <c r="Q27" s="24" t="n">
        <f aca="false">Q26+2</f>
        <v>18</v>
      </c>
      <c r="R27" s="25" t="n">
        <v>720</v>
      </c>
      <c r="S27" s="24" t="n">
        <v>5</v>
      </c>
      <c r="T27" s="24" t="n">
        <v>0.15</v>
      </c>
      <c r="U27" s="24" t="n">
        <v>2</v>
      </c>
      <c r="V27" s="25" t="n">
        <v>960</v>
      </c>
      <c r="W27" s="24" t="n">
        <v>6</v>
      </c>
      <c r="X27" s="24" t="n">
        <v>0.17</v>
      </c>
      <c r="Y27" s="26" t="n">
        <v>26</v>
      </c>
      <c r="Z27" s="29" t="s">
        <v>22</v>
      </c>
      <c r="AA27" s="30" t="n">
        <v>0.01</v>
      </c>
    </row>
    <row r="28" s="4" customFormat="true" ht="13.8" hidden="false" customHeight="false" outlineLevel="0" collapsed="false">
      <c r="A28" s="18" t="n">
        <v>26</v>
      </c>
      <c r="B28" s="19" t="s">
        <v>73</v>
      </c>
      <c r="C28" s="31" t="n">
        <v>11010</v>
      </c>
      <c r="D28" s="21" t="n">
        <f aca="false">D27*1.05</f>
        <v>50795.3241134908</v>
      </c>
      <c r="E28" s="22" t="n">
        <v>98</v>
      </c>
      <c r="F28" s="22" t="n">
        <v>8</v>
      </c>
      <c r="G28" s="21" t="n">
        <f aca="false">G27*0.95</f>
        <v>554.779146243668</v>
      </c>
      <c r="H28" s="22" t="n">
        <v>96</v>
      </c>
      <c r="I28" s="22" t="n">
        <v>5</v>
      </c>
      <c r="J28" s="22" t="n">
        <f aca="false">J27-10</f>
        <v>2750</v>
      </c>
      <c r="K28" s="22" t="n">
        <v>48</v>
      </c>
      <c r="L28" s="22" t="n">
        <v>11</v>
      </c>
      <c r="M28" s="22" t="n">
        <f aca="false">M27+15</f>
        <v>1875</v>
      </c>
      <c r="N28" s="23" t="n">
        <f aca="false">N27-20</f>
        <v>500</v>
      </c>
      <c r="O28" s="24" t="n">
        <v>8</v>
      </c>
      <c r="P28" s="24" t="n">
        <v>0.26</v>
      </c>
      <c r="Q28" s="24" t="n">
        <f aca="false">Q27+2</f>
        <v>20</v>
      </c>
      <c r="R28" s="25" t="n">
        <v>700</v>
      </c>
      <c r="S28" s="24" t="n">
        <v>6</v>
      </c>
      <c r="T28" s="24" t="n">
        <v>0.16</v>
      </c>
      <c r="U28" s="24" t="n">
        <v>0</v>
      </c>
      <c r="V28" s="25" t="n">
        <v>940</v>
      </c>
      <c r="W28" s="24" t="n">
        <v>7</v>
      </c>
      <c r="X28" s="24" t="n">
        <v>0.18</v>
      </c>
      <c r="Y28" s="26" t="n">
        <v>24</v>
      </c>
      <c r="Z28" s="29" t="s">
        <v>23</v>
      </c>
      <c r="AA28" s="30" t="n">
        <v>5</v>
      </c>
    </row>
    <row r="29" s="4" customFormat="true" ht="13.8" hidden="false" customHeight="false" outlineLevel="0" collapsed="false">
      <c r="A29" s="18" t="n">
        <v>27</v>
      </c>
      <c r="B29" s="19" t="s">
        <v>74</v>
      </c>
      <c r="C29" s="20" t="n">
        <v>11011</v>
      </c>
      <c r="D29" s="21" t="n">
        <f aca="false">D28*1.05</f>
        <v>53335.0903191654</v>
      </c>
      <c r="E29" s="22" t="n">
        <v>24</v>
      </c>
      <c r="F29" s="22" t="n">
        <v>9</v>
      </c>
      <c r="G29" s="21" t="n">
        <f aca="false">G28*0.95</f>
        <v>527.040188931484</v>
      </c>
      <c r="H29" s="22" t="n">
        <v>128</v>
      </c>
      <c r="I29" s="22" t="n">
        <v>7</v>
      </c>
      <c r="J29" s="22" t="n">
        <f aca="false">J28-10</f>
        <v>2740</v>
      </c>
      <c r="K29" s="22" t="n">
        <v>54</v>
      </c>
      <c r="L29" s="22" t="n">
        <v>10</v>
      </c>
      <c r="M29" s="22" t="n">
        <f aca="false">M28+15</f>
        <v>1890</v>
      </c>
      <c r="N29" s="23" t="n">
        <f aca="false">N28-20</f>
        <v>480</v>
      </c>
      <c r="O29" s="24" t="n">
        <v>4</v>
      </c>
      <c r="P29" s="24" t="n">
        <v>0.27</v>
      </c>
      <c r="Q29" s="24" t="n">
        <f aca="false">Q28+2</f>
        <v>22</v>
      </c>
      <c r="R29" s="25" t="n">
        <v>680</v>
      </c>
      <c r="S29" s="24" t="n">
        <v>7</v>
      </c>
      <c r="T29" s="24" t="n">
        <v>0.17</v>
      </c>
      <c r="U29" s="24" t="n">
        <v>2</v>
      </c>
      <c r="V29" s="25" t="n">
        <v>920</v>
      </c>
      <c r="W29" s="24" t="n">
        <v>8</v>
      </c>
      <c r="X29" s="24" t="n">
        <v>0.19</v>
      </c>
      <c r="Y29" s="26" t="n">
        <v>22</v>
      </c>
      <c r="Z29" s="27" t="s">
        <v>6</v>
      </c>
      <c r="AA29" s="28" t="n">
        <v>2000</v>
      </c>
    </row>
    <row r="30" s="4" customFormat="true" ht="14.25" hidden="false" customHeight="false" outlineLevel="0" collapsed="false">
      <c r="A30" s="18" t="n">
        <v>28</v>
      </c>
      <c r="B30" s="19" t="s">
        <v>75</v>
      </c>
      <c r="C30" s="20" t="n">
        <v>11100</v>
      </c>
      <c r="D30" s="21" t="n">
        <f aca="false">D29*1.05</f>
        <v>56001.8448351236</v>
      </c>
      <c r="E30" s="22" t="n">
        <v>64</v>
      </c>
      <c r="F30" s="22" t="n">
        <v>10</v>
      </c>
      <c r="G30" s="21" t="n">
        <f aca="false">G29*0.95</f>
        <v>500.68817948491</v>
      </c>
      <c r="H30" s="22" t="n">
        <v>98</v>
      </c>
      <c r="I30" s="22" t="n">
        <v>10</v>
      </c>
      <c r="J30" s="22" t="n">
        <f aca="false">J29-10</f>
        <v>2730</v>
      </c>
      <c r="K30" s="22" t="n">
        <v>64</v>
      </c>
      <c r="L30" s="22" t="n">
        <v>9</v>
      </c>
      <c r="M30" s="22" t="n">
        <f aca="false">M29+15</f>
        <v>1905</v>
      </c>
      <c r="N30" s="23" t="n">
        <f aca="false">N29-20</f>
        <v>460</v>
      </c>
      <c r="O30" s="24" t="n">
        <v>5</v>
      </c>
      <c r="P30" s="24" t="n">
        <v>0.28</v>
      </c>
      <c r="Q30" s="24" t="n">
        <f aca="false">Q29+2</f>
        <v>24</v>
      </c>
      <c r="R30" s="25" t="n">
        <v>660</v>
      </c>
      <c r="S30" s="24" t="n">
        <v>8</v>
      </c>
      <c r="T30" s="24" t="n">
        <v>0.18</v>
      </c>
      <c r="U30" s="24" t="n">
        <v>4</v>
      </c>
      <c r="V30" s="25" t="n">
        <v>900</v>
      </c>
      <c r="W30" s="24" t="n">
        <v>4</v>
      </c>
      <c r="X30" s="24" t="n">
        <v>0.2</v>
      </c>
      <c r="Y30" s="26" t="n">
        <v>20</v>
      </c>
      <c r="Z30" s="27" t="s">
        <v>6</v>
      </c>
      <c r="AA30" s="28" t="n">
        <v>2000</v>
      </c>
    </row>
    <row r="31" s="4" customFormat="true" ht="14.25" hidden="false" customHeight="false" outlineLevel="0" collapsed="false">
      <c r="A31" s="18" t="n">
        <v>29</v>
      </c>
      <c r="B31" s="19" t="s">
        <v>76</v>
      </c>
      <c r="C31" s="20" t="n">
        <v>11101</v>
      </c>
      <c r="D31" s="21" t="n">
        <f aca="false">D30*1.05</f>
        <v>58801.9370768798</v>
      </c>
      <c r="E31" s="22" t="n">
        <v>68</v>
      </c>
      <c r="F31" s="22" t="n">
        <v>11</v>
      </c>
      <c r="G31" s="21" t="n">
        <f aca="false">G30*0.95</f>
        <v>475.653770510664</v>
      </c>
      <c r="H31" s="22" t="n">
        <v>24</v>
      </c>
      <c r="I31" s="22" t="n">
        <v>9</v>
      </c>
      <c r="J31" s="22" t="n">
        <f aca="false">J30-10</f>
        <v>2720</v>
      </c>
      <c r="K31" s="22" t="n">
        <v>68</v>
      </c>
      <c r="L31" s="22" t="n">
        <v>8</v>
      </c>
      <c r="M31" s="22" t="n">
        <f aca="false">M30+15</f>
        <v>1920</v>
      </c>
      <c r="N31" s="23" t="n">
        <f aca="false">N30-20</f>
        <v>440</v>
      </c>
      <c r="O31" s="24" t="n">
        <v>6</v>
      </c>
      <c r="P31" s="24" t="n">
        <v>0.19</v>
      </c>
      <c r="Q31" s="24" t="n">
        <f aca="false">Q30+2</f>
        <v>26</v>
      </c>
      <c r="R31" s="25" t="n">
        <v>640</v>
      </c>
      <c r="S31" s="24" t="n">
        <v>4</v>
      </c>
      <c r="T31" s="24" t="n">
        <v>0.19</v>
      </c>
      <c r="U31" s="24" t="n">
        <v>6</v>
      </c>
      <c r="V31" s="25" t="n">
        <v>880</v>
      </c>
      <c r="W31" s="24" t="n">
        <v>5</v>
      </c>
      <c r="X31" s="24" t="n">
        <v>0.21</v>
      </c>
      <c r="Y31" s="26" t="n">
        <v>18</v>
      </c>
      <c r="Z31" s="27" t="s">
        <v>6</v>
      </c>
      <c r="AA31" s="28" t="n">
        <v>2000</v>
      </c>
    </row>
    <row r="32" s="4" customFormat="true" ht="14.25" hidden="false" customHeight="false" outlineLevel="0" collapsed="false">
      <c r="A32" s="18" t="n">
        <v>30</v>
      </c>
      <c r="B32" s="19" t="s">
        <v>77</v>
      </c>
      <c r="C32" s="20" t="n">
        <v>11110</v>
      </c>
      <c r="D32" s="21" t="n">
        <f aca="false">D31*1.05</f>
        <v>61742.0339307238</v>
      </c>
      <c r="E32" s="22" t="n">
        <v>98</v>
      </c>
      <c r="F32" s="22" t="n">
        <v>12</v>
      </c>
      <c r="G32" s="21" t="n">
        <f aca="false">G31*0.95</f>
        <v>451.871081985131</v>
      </c>
      <c r="H32" s="22" t="n">
        <v>26</v>
      </c>
      <c r="I32" s="22" t="n">
        <v>8</v>
      </c>
      <c r="J32" s="22" t="n">
        <f aca="false">J31-10</f>
        <v>2710</v>
      </c>
      <c r="K32" s="22" t="n">
        <v>98</v>
      </c>
      <c r="L32" s="22" t="n">
        <v>7</v>
      </c>
      <c r="M32" s="22" t="n">
        <f aca="false">M31+15</f>
        <v>1935</v>
      </c>
      <c r="N32" s="23" t="n">
        <f aca="false">N31-20</f>
        <v>420</v>
      </c>
      <c r="O32" s="24" t="n">
        <v>7</v>
      </c>
      <c r="P32" s="24" t="n">
        <v>0.2</v>
      </c>
      <c r="Q32" s="24" t="n">
        <f aca="false">Q31+2</f>
        <v>28</v>
      </c>
      <c r="R32" s="25" t="n">
        <v>620</v>
      </c>
      <c r="S32" s="24" t="n">
        <v>5</v>
      </c>
      <c r="T32" s="24" t="n">
        <v>0.2</v>
      </c>
      <c r="U32" s="24" t="n">
        <v>8</v>
      </c>
      <c r="V32" s="25" t="n">
        <v>860</v>
      </c>
      <c r="W32" s="24" t="n">
        <v>6</v>
      </c>
      <c r="X32" s="24" t="n">
        <v>0.22</v>
      </c>
      <c r="Y32" s="26" t="n">
        <v>16</v>
      </c>
      <c r="Z32" s="27" t="s">
        <v>6</v>
      </c>
      <c r="AA32" s="28" t="n">
        <v>2000</v>
      </c>
    </row>
    <row r="33" s="4" customFormat="true" ht="14.25" hidden="false" customHeight="false" outlineLevel="0" collapsed="false">
      <c r="A33" s="32" t="n">
        <v>31</v>
      </c>
      <c r="B33" s="33" t="s">
        <v>78</v>
      </c>
      <c r="C33" s="34" t="n">
        <v>11111</v>
      </c>
      <c r="D33" s="35" t="n">
        <f aca="false">D32*1.05</f>
        <v>64829.13562726</v>
      </c>
      <c r="E33" s="36" t="n">
        <v>24</v>
      </c>
      <c r="F33" s="36" t="n">
        <v>13</v>
      </c>
      <c r="G33" s="35" t="n">
        <f aca="false">G32*0.95</f>
        <v>429.277527885875</v>
      </c>
      <c r="H33" s="36" t="n">
        <v>62</v>
      </c>
      <c r="I33" s="36" t="n">
        <v>7</v>
      </c>
      <c r="J33" s="36" t="n">
        <f aca="false">J32-10</f>
        <v>2700</v>
      </c>
      <c r="K33" s="36" t="n">
        <v>24</v>
      </c>
      <c r="L33" s="36" t="n">
        <v>6</v>
      </c>
      <c r="M33" s="36" t="n">
        <f aca="false">M32+15</f>
        <v>1950</v>
      </c>
      <c r="N33" s="37" t="n">
        <f aca="false">N32-20</f>
        <v>400</v>
      </c>
      <c r="O33" s="38" t="n">
        <v>8</v>
      </c>
      <c r="P33" s="38" t="n">
        <v>0.21</v>
      </c>
      <c r="Q33" s="38" t="n">
        <f aca="false">Q32+2</f>
        <v>30</v>
      </c>
      <c r="R33" s="39" t="n">
        <v>600</v>
      </c>
      <c r="S33" s="38" t="n">
        <v>6</v>
      </c>
      <c r="T33" s="38" t="n">
        <v>0.21</v>
      </c>
      <c r="U33" s="38" t="n">
        <v>10</v>
      </c>
      <c r="V33" s="39" t="n">
        <v>840</v>
      </c>
      <c r="W33" s="38" t="n">
        <v>7</v>
      </c>
      <c r="X33" s="38" t="n">
        <v>0.23</v>
      </c>
      <c r="Y33" s="40" t="n">
        <v>14</v>
      </c>
      <c r="Z33" s="41" t="s">
        <v>6</v>
      </c>
      <c r="AA33" s="41" t="n">
        <v>2000</v>
      </c>
    </row>
    <row r="34" s="4" customFormat="true" ht="14.25" hidden="false" customHeight="false" outlineLevel="0" collapsed="false">
      <c r="D34" s="42"/>
    </row>
    <row r="35" s="4" customFormat="true" ht="14.25" hidden="false" customHeight="false" outlineLevel="0" collapsed="false">
      <c r="D35" s="42"/>
    </row>
    <row r="36" s="4" customFormat="true" ht="14.25" hidden="false" customHeight="false" outlineLevel="0" collapsed="false">
      <c r="D36" s="42"/>
    </row>
    <row r="37" s="4" customFormat="true" ht="14.25" hidden="false" customHeight="false" outlineLevel="0" collapsed="false">
      <c r="D37" s="42"/>
    </row>
    <row r="38" s="4" customFormat="true" ht="14.25" hidden="false" customHeight="false" outlineLevel="0" collapsed="false">
      <c r="D38" s="42"/>
    </row>
    <row r="39" s="4" customFormat="true" ht="14.25" hidden="false" customHeight="false" outlineLevel="0" collapsed="false">
      <c r="D39" s="42"/>
    </row>
    <row r="40" s="4" customFormat="true" ht="14.25" hidden="false" customHeight="false" outlineLevel="0" collapsed="false">
      <c r="D40" s="42"/>
    </row>
    <row r="41" s="4" customFormat="true" ht="14.25" hidden="false" customHeight="false" outlineLevel="0" collapsed="false">
      <c r="D41" s="42"/>
    </row>
    <row r="42" s="4" customFormat="true" ht="14.25" hidden="false" customHeight="false" outlineLevel="0" collapsed="false">
      <c r="D42" s="42"/>
    </row>
    <row r="43" s="4" customFormat="true" ht="14.25" hidden="false" customHeight="false" outlineLevel="0" collapsed="false">
      <c r="D43" s="42"/>
    </row>
    <row r="44" s="4" customFormat="true" ht="14.25" hidden="false" customHeight="false" outlineLevel="0" collapsed="false">
      <c r="D44" s="42"/>
    </row>
    <row r="45" s="4" customFormat="true" ht="14.25" hidden="false" customHeight="false" outlineLevel="0" collapsed="false">
      <c r="D45" s="42"/>
    </row>
    <row r="46" s="4" customFormat="true" ht="14.25" hidden="false" customHeight="false" outlineLevel="0" collapsed="false">
      <c r="D46" s="42"/>
    </row>
    <row r="47" s="4" customFormat="true" ht="14.25" hidden="false" customHeight="false" outlineLevel="0" collapsed="false">
      <c r="D47" s="42"/>
    </row>
    <row r="48" s="4" customFormat="true" ht="14.25" hidden="false" customHeight="false" outlineLevel="0" collapsed="false">
      <c r="D48" s="42"/>
    </row>
    <row r="49" s="4" customFormat="true" ht="14.25" hidden="false" customHeight="false" outlineLevel="0" collapsed="false">
      <c r="D49" s="42"/>
    </row>
    <row r="50" s="4" customFormat="true" ht="14.25" hidden="false" customHeight="false" outlineLevel="0" collapsed="false">
      <c r="D50" s="42"/>
    </row>
    <row r="51" s="4" customFormat="true" ht="14.25" hidden="false" customHeight="false" outlineLevel="0" collapsed="false">
      <c r="D51" s="42"/>
    </row>
    <row r="52" s="4" customFormat="true" ht="14.25" hidden="false" customHeight="false" outlineLevel="0" collapsed="false">
      <c r="D52" s="42"/>
    </row>
    <row r="53" s="4" customFormat="true" ht="14.25" hidden="false" customHeight="false" outlineLevel="0" collapsed="false">
      <c r="D53" s="42"/>
    </row>
    <row r="54" s="4" customFormat="true" ht="14.25" hidden="false" customHeight="false" outlineLevel="0" collapsed="false">
      <c r="D54" s="42"/>
    </row>
    <row r="55" s="4" customFormat="true" ht="14.25" hidden="false" customHeight="false" outlineLevel="0" collapsed="false">
      <c r="D55" s="42"/>
    </row>
    <row r="56" s="4" customFormat="true" ht="14.25" hidden="false" customHeight="false" outlineLevel="0" collapsed="false">
      <c r="D56" s="42"/>
    </row>
    <row r="57" s="4" customFormat="true" ht="14.25" hidden="false" customHeight="false" outlineLevel="0" collapsed="false">
      <c r="D57" s="42"/>
    </row>
    <row r="58" s="4" customFormat="true" ht="14.25" hidden="false" customHeight="false" outlineLevel="0" collapsed="false">
      <c r="D58" s="42"/>
    </row>
    <row r="59" s="4" customFormat="true" ht="14.25" hidden="false" customHeight="false" outlineLevel="0" collapsed="false">
      <c r="D59" s="42"/>
    </row>
    <row r="60" s="4" customFormat="true" ht="14.25" hidden="false" customHeight="false" outlineLevel="0" collapsed="false">
      <c r="D60" s="42"/>
    </row>
    <row r="61" s="4" customFormat="true" ht="14.25" hidden="false" customHeight="false" outlineLevel="0" collapsed="false">
      <c r="D61" s="42"/>
    </row>
    <row r="62" s="4" customFormat="true" ht="14.25" hidden="false" customHeight="false" outlineLevel="0" collapsed="false">
      <c r="D62" s="42"/>
    </row>
    <row r="63" s="4" customFormat="true" ht="14.25" hidden="false" customHeight="false" outlineLevel="0" collapsed="false">
      <c r="D63" s="42"/>
    </row>
    <row r="64" s="4" customFormat="true" ht="14.25" hidden="false" customHeight="false" outlineLevel="0" collapsed="false">
      <c r="D64" s="42"/>
    </row>
    <row r="65" s="4" customFormat="true" ht="14.25" hidden="false" customHeight="false" outlineLevel="0" collapsed="false">
      <c r="D65" s="42"/>
    </row>
    <row r="66" s="4" customFormat="true" ht="14.25" hidden="false" customHeight="false" outlineLevel="0" collapsed="false">
      <c r="D66" s="42"/>
    </row>
    <row r="67" s="4" customFormat="true" ht="14.25" hidden="false" customHeight="false" outlineLevel="0" collapsed="false">
      <c r="D67" s="42"/>
    </row>
    <row r="68" s="4" customFormat="true" ht="14.25" hidden="false" customHeight="false" outlineLevel="0" collapsed="false">
      <c r="D68" s="42"/>
    </row>
    <row r="69" s="4" customFormat="true" ht="14.25" hidden="false" customHeight="false" outlineLevel="0" collapsed="false">
      <c r="D69" s="42"/>
    </row>
    <row r="70" s="4" customFormat="true" ht="14.25" hidden="false" customHeight="false" outlineLevel="0" collapsed="false">
      <c r="D70" s="42"/>
    </row>
    <row r="71" s="4" customFormat="true" ht="14.25" hidden="false" customHeight="false" outlineLevel="0" collapsed="false">
      <c r="D71" s="42"/>
    </row>
    <row r="72" s="4" customFormat="true" ht="14.25" hidden="false" customHeight="false" outlineLevel="0" collapsed="false">
      <c r="D72" s="42"/>
    </row>
    <row r="73" s="4" customFormat="true" ht="14.25" hidden="false" customHeight="false" outlineLevel="0" collapsed="false">
      <c r="D73" s="42"/>
    </row>
    <row r="74" s="4" customFormat="true" ht="14.25" hidden="false" customHeight="false" outlineLevel="0" collapsed="false">
      <c r="D74" s="42"/>
    </row>
    <row r="75" s="4" customFormat="true" ht="14.25" hidden="false" customHeight="false" outlineLevel="0" collapsed="false">
      <c r="D75" s="42"/>
    </row>
    <row r="76" s="4" customFormat="true" ht="14.25" hidden="false" customHeight="false" outlineLevel="0" collapsed="false">
      <c r="D76" s="42"/>
    </row>
    <row r="77" s="4" customFormat="true" ht="14.25" hidden="false" customHeight="false" outlineLevel="0" collapsed="false">
      <c r="D77" s="42"/>
    </row>
    <row r="78" s="4" customFormat="true" ht="14.25" hidden="false" customHeight="false" outlineLevel="0" collapsed="false">
      <c r="D78" s="42"/>
    </row>
    <row r="79" s="4" customFormat="true" ht="14.25" hidden="false" customHeight="false" outlineLevel="0" collapsed="false">
      <c r="D79" s="42"/>
    </row>
    <row r="80" s="4" customFormat="true" ht="14.25" hidden="false" customHeight="false" outlineLevel="0" collapsed="false">
      <c r="D80" s="42"/>
    </row>
    <row r="81" s="4" customFormat="true" ht="14.25" hidden="false" customHeight="false" outlineLevel="0" collapsed="false">
      <c r="D81" s="42"/>
    </row>
    <row r="82" s="4" customFormat="true" ht="14.25" hidden="false" customHeight="false" outlineLevel="0" collapsed="false">
      <c r="D82" s="42"/>
    </row>
    <row r="83" s="4" customFormat="true" ht="14.25" hidden="false" customHeight="false" outlineLevel="0" collapsed="false">
      <c r="D83" s="42"/>
    </row>
    <row r="84" s="4" customFormat="true" ht="14.25" hidden="false" customHeight="false" outlineLevel="0" collapsed="false">
      <c r="D84" s="42"/>
    </row>
    <row r="85" s="4" customFormat="true" ht="14.25" hidden="false" customHeight="false" outlineLevel="0" collapsed="false">
      <c r="D85" s="42"/>
    </row>
    <row r="86" s="4" customFormat="true" ht="14.25" hidden="false" customHeight="false" outlineLevel="0" collapsed="false">
      <c r="D86" s="42"/>
    </row>
    <row r="87" s="4" customFormat="true" ht="14.25" hidden="false" customHeight="false" outlineLevel="0" collapsed="false">
      <c r="D87" s="42"/>
    </row>
    <row r="88" s="4" customFormat="true" ht="14.25" hidden="false" customHeight="false" outlineLevel="0" collapsed="false">
      <c r="D88" s="42"/>
    </row>
    <row r="89" s="4" customFormat="true" ht="14.25" hidden="false" customHeight="false" outlineLevel="0" collapsed="false">
      <c r="D89" s="42"/>
    </row>
    <row r="90" s="4" customFormat="true" ht="14.25" hidden="false" customHeight="false" outlineLevel="0" collapsed="false">
      <c r="D90" s="42"/>
    </row>
    <row r="91" s="4" customFormat="true" ht="14.25" hidden="false" customHeight="false" outlineLevel="0" collapsed="false">
      <c r="D91" s="42"/>
    </row>
    <row r="92" s="4" customFormat="true" ht="14.25" hidden="false" customHeight="false" outlineLevel="0" collapsed="false">
      <c r="D92" s="42"/>
    </row>
    <row r="93" s="4" customFormat="true" ht="14.25" hidden="false" customHeight="false" outlineLevel="0" collapsed="false">
      <c r="D93" s="42"/>
    </row>
    <row r="94" s="4" customFormat="true" ht="14.25" hidden="false" customHeight="false" outlineLevel="0" collapsed="false">
      <c r="D94" s="42"/>
    </row>
    <row r="95" s="4" customFormat="true" ht="14.25" hidden="false" customHeight="false" outlineLevel="0" collapsed="false">
      <c r="D95" s="42"/>
    </row>
    <row r="96" s="4" customFormat="true" ht="14.25" hidden="false" customHeight="false" outlineLevel="0" collapsed="false">
      <c r="D96" s="42"/>
    </row>
    <row r="97" s="4" customFormat="true" ht="14.25" hidden="false" customHeight="false" outlineLevel="0" collapsed="false">
      <c r="D97" s="42"/>
    </row>
    <row r="98" s="4" customFormat="true" ht="14.25" hidden="false" customHeight="false" outlineLevel="0" collapsed="false">
      <c r="D98" s="42"/>
    </row>
    <row r="99" s="4" customFormat="true" ht="14.25" hidden="false" customHeight="false" outlineLevel="0" collapsed="false">
      <c r="D99" s="42"/>
    </row>
    <row r="100" s="4" customFormat="true" ht="14.25" hidden="false" customHeight="false" outlineLevel="0" collapsed="false">
      <c r="D100" s="42"/>
    </row>
    <row r="101" s="4" customFormat="true" ht="14.25" hidden="false" customHeight="false" outlineLevel="0" collapsed="false">
      <c r="D101" s="42"/>
    </row>
    <row r="102" s="4" customFormat="true" ht="14.25" hidden="false" customHeight="false" outlineLevel="0" collapsed="false">
      <c r="D102" s="42"/>
    </row>
    <row r="103" s="4" customFormat="true" ht="14.25" hidden="false" customHeight="false" outlineLevel="0" collapsed="false">
      <c r="D103" s="42"/>
    </row>
    <row r="104" s="4" customFormat="true" ht="14.25" hidden="false" customHeight="false" outlineLevel="0" collapsed="false">
      <c r="D104" s="42"/>
    </row>
    <row r="105" s="4" customFormat="true" ht="14.25" hidden="false" customHeight="false" outlineLevel="0" collapsed="false">
      <c r="D105" s="42"/>
    </row>
    <row r="106" s="4" customFormat="true" ht="14.25" hidden="false" customHeight="false" outlineLevel="0" collapsed="false">
      <c r="D106" s="42"/>
    </row>
    <row r="107" s="4" customFormat="true" ht="14.25" hidden="false" customHeight="false" outlineLevel="0" collapsed="false">
      <c r="D107" s="42"/>
    </row>
    <row r="108" s="4" customFormat="true" ht="14.25" hidden="false" customHeight="false" outlineLevel="0" collapsed="false">
      <c r="D108" s="42"/>
    </row>
    <row r="109" s="4" customFormat="true" ht="14.25" hidden="false" customHeight="false" outlineLevel="0" collapsed="false">
      <c r="D109" s="42"/>
    </row>
    <row r="110" s="4" customFormat="true" ht="14.25" hidden="false" customHeight="false" outlineLevel="0" collapsed="false">
      <c r="D110" s="42"/>
    </row>
    <row r="111" s="4" customFormat="true" ht="14.25" hidden="false" customHeight="false" outlineLevel="0" collapsed="false">
      <c r="D111" s="42"/>
    </row>
    <row r="112" s="4" customFormat="true" ht="14.25" hidden="false" customHeight="false" outlineLevel="0" collapsed="false">
      <c r="D112" s="42"/>
    </row>
    <row r="113" s="4" customFormat="true" ht="14.25" hidden="false" customHeight="false" outlineLevel="0" collapsed="false">
      <c r="D113" s="42"/>
    </row>
    <row r="114" s="4" customFormat="true" ht="14.25" hidden="false" customHeight="false" outlineLevel="0" collapsed="false">
      <c r="D114" s="42"/>
    </row>
    <row r="115" s="4" customFormat="true" ht="14.25" hidden="false" customHeight="false" outlineLevel="0" collapsed="false">
      <c r="D115" s="42"/>
    </row>
    <row r="116" s="4" customFormat="true" ht="14.25" hidden="false" customHeight="false" outlineLevel="0" collapsed="false">
      <c r="D116" s="42"/>
    </row>
    <row r="117" s="4" customFormat="true" ht="14.25" hidden="false" customHeight="false" outlineLevel="0" collapsed="false">
      <c r="D117" s="42"/>
    </row>
    <row r="118" s="4" customFormat="true" ht="14.25" hidden="false" customHeight="false" outlineLevel="0" collapsed="false">
      <c r="D118" s="42"/>
    </row>
    <row r="119" s="4" customFormat="true" ht="14.25" hidden="false" customHeight="false" outlineLevel="0" collapsed="false">
      <c r="D119" s="42"/>
    </row>
    <row r="120" s="4" customFormat="true" ht="14.25" hidden="false" customHeight="false" outlineLevel="0" collapsed="false">
      <c r="D120" s="42"/>
    </row>
    <row r="121" s="4" customFormat="true" ht="14.25" hidden="false" customHeight="false" outlineLevel="0" collapsed="false">
      <c r="D121" s="42"/>
    </row>
    <row r="122" s="4" customFormat="true" ht="14.25" hidden="false" customHeight="false" outlineLevel="0" collapsed="false">
      <c r="D122" s="42"/>
    </row>
    <row r="123" s="4" customFormat="true" ht="14.25" hidden="false" customHeight="false" outlineLevel="0" collapsed="false">
      <c r="D123" s="42"/>
    </row>
    <row r="124" s="4" customFormat="true" ht="14.25" hidden="false" customHeight="false" outlineLevel="0" collapsed="false">
      <c r="D124" s="42"/>
    </row>
    <row r="125" s="4" customFormat="true" ht="14.25" hidden="false" customHeight="false" outlineLevel="0" collapsed="false">
      <c r="D125" s="42"/>
    </row>
    <row r="126" s="4" customFormat="true" ht="14.25" hidden="false" customHeight="false" outlineLevel="0" collapsed="false">
      <c r="D126" s="42"/>
    </row>
    <row r="127" s="4" customFormat="true" ht="14.25" hidden="false" customHeight="false" outlineLevel="0" collapsed="false">
      <c r="D127" s="42"/>
    </row>
    <row r="128" s="4" customFormat="true" ht="14.25" hidden="false" customHeight="false" outlineLevel="0" collapsed="false">
      <c r="D128" s="42"/>
    </row>
    <row r="129" s="4" customFormat="true" ht="14.25" hidden="false" customHeight="false" outlineLevel="0" collapsed="false">
      <c r="D129" s="42"/>
    </row>
    <row r="130" s="4" customFormat="true" ht="14.25" hidden="false" customHeight="false" outlineLevel="0" collapsed="false">
      <c r="D130" s="42"/>
    </row>
    <row r="131" s="4" customFormat="true" ht="14.25" hidden="false" customHeight="false" outlineLevel="0" collapsed="false">
      <c r="D131" s="42"/>
    </row>
    <row r="132" s="4" customFormat="true" ht="14.25" hidden="false" customHeight="false" outlineLevel="0" collapsed="false">
      <c r="D132" s="42"/>
    </row>
    <row r="133" s="4" customFormat="true" ht="14.25" hidden="false" customHeight="false" outlineLevel="0" collapsed="false">
      <c r="D133" s="42"/>
    </row>
    <row r="134" s="4" customFormat="true" ht="14.25" hidden="false" customHeight="false" outlineLevel="0" collapsed="false">
      <c r="D134" s="42"/>
    </row>
    <row r="135" s="4" customFormat="true" ht="14.25" hidden="false" customHeight="false" outlineLevel="0" collapsed="false">
      <c r="D135" s="42"/>
    </row>
    <row r="136" s="4" customFormat="true" ht="14.25" hidden="false" customHeight="false" outlineLevel="0" collapsed="false">
      <c r="D136" s="42"/>
    </row>
    <row r="137" s="4" customFormat="true" ht="14.25" hidden="false" customHeight="false" outlineLevel="0" collapsed="false">
      <c r="D137" s="42"/>
    </row>
    <row r="138" s="4" customFormat="true" ht="14.25" hidden="false" customHeight="false" outlineLevel="0" collapsed="false">
      <c r="D138" s="42"/>
    </row>
    <row r="139" s="4" customFormat="true" ht="14.25" hidden="false" customHeight="false" outlineLevel="0" collapsed="false">
      <c r="D139" s="42"/>
    </row>
    <row r="140" s="4" customFormat="true" ht="14.25" hidden="false" customHeight="false" outlineLevel="0" collapsed="false">
      <c r="D140" s="42"/>
    </row>
    <row r="141" s="4" customFormat="true" ht="14.25" hidden="false" customHeight="false" outlineLevel="0" collapsed="false">
      <c r="D141" s="42"/>
    </row>
    <row r="142" s="4" customFormat="true" ht="14.25" hidden="false" customHeight="false" outlineLevel="0" collapsed="false">
      <c r="D142" s="42"/>
    </row>
    <row r="143" s="4" customFormat="true" ht="14.25" hidden="false" customHeight="false" outlineLevel="0" collapsed="false">
      <c r="D143" s="42"/>
    </row>
    <row r="144" s="4" customFormat="true" ht="14.25" hidden="false" customHeight="false" outlineLevel="0" collapsed="false">
      <c r="D144" s="42"/>
    </row>
    <row r="145" s="4" customFormat="true" ht="14.25" hidden="false" customHeight="false" outlineLevel="0" collapsed="false">
      <c r="D145" s="42"/>
    </row>
    <row r="146" s="4" customFormat="true" ht="14.25" hidden="false" customHeight="false" outlineLevel="0" collapsed="false">
      <c r="D146" s="42"/>
    </row>
    <row r="147" s="4" customFormat="true" ht="14.25" hidden="false" customHeight="false" outlineLevel="0" collapsed="false">
      <c r="D147" s="42"/>
    </row>
    <row r="148" s="4" customFormat="true" ht="14.25" hidden="false" customHeight="false" outlineLevel="0" collapsed="false">
      <c r="D148" s="42"/>
    </row>
    <row r="149" s="4" customFormat="true" ht="14.25" hidden="false" customHeight="false" outlineLevel="0" collapsed="false">
      <c r="D149" s="42"/>
    </row>
    <row r="150" s="4" customFormat="true" ht="14.25" hidden="false" customHeight="false" outlineLevel="0" collapsed="false">
      <c r="D150" s="42"/>
    </row>
    <row r="151" s="4" customFormat="true" ht="14.25" hidden="false" customHeight="false" outlineLevel="0" collapsed="false">
      <c r="D151" s="42"/>
    </row>
    <row r="152" s="4" customFormat="true" ht="14.25" hidden="false" customHeight="false" outlineLevel="0" collapsed="false">
      <c r="D152" s="42"/>
    </row>
    <row r="153" s="4" customFormat="true" ht="14.25" hidden="false" customHeight="false" outlineLevel="0" collapsed="false">
      <c r="D153" s="42"/>
    </row>
    <row r="154" s="4" customFormat="true" ht="14.25" hidden="false" customHeight="false" outlineLevel="0" collapsed="false">
      <c r="D154" s="42"/>
    </row>
    <row r="155" s="4" customFormat="true" ht="14.25" hidden="false" customHeight="false" outlineLevel="0" collapsed="false">
      <c r="D155" s="42"/>
    </row>
    <row r="156" s="4" customFormat="true" ht="14.25" hidden="false" customHeight="false" outlineLevel="0" collapsed="false">
      <c r="D156" s="42"/>
    </row>
    <row r="157" s="4" customFormat="true" ht="14.25" hidden="false" customHeight="false" outlineLevel="0" collapsed="false">
      <c r="D157" s="42"/>
    </row>
    <row r="158" s="4" customFormat="true" ht="14.25" hidden="false" customHeight="false" outlineLevel="0" collapsed="false">
      <c r="D158" s="42"/>
    </row>
    <row r="159" s="4" customFormat="true" ht="14.25" hidden="false" customHeight="false" outlineLevel="0" collapsed="false">
      <c r="D159" s="42"/>
    </row>
    <row r="160" s="4" customFormat="true" ht="14.25" hidden="false" customHeight="false" outlineLevel="0" collapsed="false">
      <c r="D160" s="42"/>
    </row>
    <row r="161" s="4" customFormat="true" ht="14.25" hidden="false" customHeight="false" outlineLevel="0" collapsed="false">
      <c r="D161" s="42"/>
    </row>
    <row r="162" s="4" customFormat="true" ht="14.25" hidden="false" customHeight="false" outlineLevel="0" collapsed="false">
      <c r="D162" s="42"/>
    </row>
    <row r="163" s="4" customFormat="true" ht="14.25" hidden="false" customHeight="false" outlineLevel="0" collapsed="false">
      <c r="D163" s="42"/>
    </row>
    <row r="164" s="4" customFormat="true" ht="14.25" hidden="false" customHeight="false" outlineLevel="0" collapsed="false">
      <c r="D164" s="42"/>
    </row>
    <row r="165" s="4" customFormat="true" ht="14.25" hidden="false" customHeight="false" outlineLevel="0" collapsed="false">
      <c r="D165" s="42"/>
    </row>
    <row r="166" s="4" customFormat="true" ht="14.25" hidden="false" customHeight="false" outlineLevel="0" collapsed="false">
      <c r="D166" s="42"/>
    </row>
    <row r="167" s="4" customFormat="true" ht="14.25" hidden="false" customHeight="false" outlineLevel="0" collapsed="false">
      <c r="D167" s="42"/>
    </row>
    <row r="168" s="4" customFormat="true" ht="14.25" hidden="false" customHeight="false" outlineLevel="0" collapsed="false">
      <c r="D168" s="42"/>
    </row>
    <row r="169" s="4" customFormat="true" ht="14.25" hidden="false" customHeight="false" outlineLevel="0" collapsed="false">
      <c r="D169" s="42"/>
    </row>
    <row r="170" s="4" customFormat="true" ht="14.25" hidden="false" customHeight="false" outlineLevel="0" collapsed="false">
      <c r="D170" s="42"/>
    </row>
    <row r="171" s="4" customFormat="true" ht="14.25" hidden="false" customHeight="false" outlineLevel="0" collapsed="false">
      <c r="D171" s="42"/>
    </row>
    <row r="172" s="4" customFormat="true" ht="14.25" hidden="false" customHeight="false" outlineLevel="0" collapsed="false">
      <c r="D172" s="42"/>
    </row>
    <row r="173" s="4" customFormat="true" ht="14.25" hidden="false" customHeight="false" outlineLevel="0" collapsed="false">
      <c r="D173" s="42"/>
    </row>
    <row r="174" s="4" customFormat="true" ht="14.25" hidden="false" customHeight="false" outlineLevel="0" collapsed="false">
      <c r="D174" s="42"/>
    </row>
    <row r="175" s="4" customFormat="true" ht="14.25" hidden="false" customHeight="false" outlineLevel="0" collapsed="false">
      <c r="D175" s="42"/>
    </row>
    <row r="176" s="4" customFormat="true" ht="14.25" hidden="false" customHeight="false" outlineLevel="0" collapsed="false">
      <c r="D176" s="42"/>
    </row>
    <row r="177" s="4" customFormat="true" ht="14.25" hidden="false" customHeight="false" outlineLevel="0" collapsed="false">
      <c r="D177" s="42"/>
    </row>
    <row r="178" s="4" customFormat="true" ht="14.25" hidden="false" customHeight="false" outlineLevel="0" collapsed="false">
      <c r="D178" s="42"/>
    </row>
    <row r="179" s="4" customFormat="true" ht="14.25" hidden="false" customHeight="false" outlineLevel="0" collapsed="false">
      <c r="D179" s="42"/>
    </row>
    <row r="180" s="4" customFormat="true" ht="14.25" hidden="false" customHeight="false" outlineLevel="0" collapsed="false">
      <c r="D180" s="42"/>
    </row>
    <row r="181" s="4" customFormat="true" ht="14.25" hidden="false" customHeight="false" outlineLevel="0" collapsed="false">
      <c r="D181" s="42"/>
    </row>
    <row r="182" s="4" customFormat="true" ht="14.25" hidden="false" customHeight="false" outlineLevel="0" collapsed="false">
      <c r="D182" s="42"/>
    </row>
    <row r="183" s="4" customFormat="true" ht="14.25" hidden="false" customHeight="false" outlineLevel="0" collapsed="false">
      <c r="D183" s="42"/>
    </row>
    <row r="184" s="4" customFormat="true" ht="14.25" hidden="false" customHeight="false" outlineLevel="0" collapsed="false">
      <c r="D184" s="42"/>
    </row>
    <row r="185" s="4" customFormat="true" ht="14.25" hidden="false" customHeight="false" outlineLevel="0" collapsed="false">
      <c r="D185" s="42"/>
    </row>
    <row r="186" s="4" customFormat="true" ht="14.25" hidden="false" customHeight="false" outlineLevel="0" collapsed="false">
      <c r="D186" s="42"/>
    </row>
    <row r="187" s="4" customFormat="true" ht="14.25" hidden="false" customHeight="false" outlineLevel="0" collapsed="false">
      <c r="D187" s="42"/>
    </row>
    <row r="188" s="4" customFormat="true" ht="14.25" hidden="false" customHeight="false" outlineLevel="0" collapsed="false">
      <c r="D188" s="42"/>
    </row>
    <row r="189" s="4" customFormat="true" ht="14.25" hidden="false" customHeight="false" outlineLevel="0" collapsed="false">
      <c r="D189" s="42"/>
    </row>
    <row r="190" s="4" customFormat="true" ht="14.25" hidden="false" customHeight="false" outlineLevel="0" collapsed="false">
      <c r="D190" s="42"/>
    </row>
    <row r="191" s="4" customFormat="true" ht="14.25" hidden="false" customHeight="false" outlineLevel="0" collapsed="false">
      <c r="D191" s="42"/>
    </row>
    <row r="192" s="4" customFormat="true" ht="14.25" hidden="false" customHeight="false" outlineLevel="0" collapsed="false">
      <c r="D192" s="42"/>
    </row>
    <row r="193" s="4" customFormat="true" ht="14.25" hidden="false" customHeight="false" outlineLevel="0" collapsed="false">
      <c r="D193" s="42"/>
    </row>
    <row r="194" s="4" customFormat="true" ht="14.25" hidden="false" customHeight="false" outlineLevel="0" collapsed="false">
      <c r="D194" s="42"/>
    </row>
    <row r="195" s="4" customFormat="true" ht="14.25" hidden="false" customHeight="false" outlineLevel="0" collapsed="false">
      <c r="D195" s="42"/>
    </row>
    <row r="196" s="4" customFormat="true" ht="14.25" hidden="false" customHeight="false" outlineLevel="0" collapsed="false">
      <c r="D196" s="42"/>
    </row>
    <row r="197" s="4" customFormat="true" ht="14.25" hidden="false" customHeight="false" outlineLevel="0" collapsed="false">
      <c r="D197" s="42"/>
    </row>
    <row r="198" s="4" customFormat="true" ht="14.25" hidden="false" customHeight="false" outlineLevel="0" collapsed="false">
      <c r="D198" s="42"/>
    </row>
    <row r="199" s="4" customFormat="true" ht="14.25" hidden="false" customHeight="false" outlineLevel="0" collapsed="false">
      <c r="D199" s="42"/>
    </row>
    <row r="200" s="4" customFormat="true" ht="14.25" hidden="false" customHeight="false" outlineLevel="0" collapsed="false">
      <c r="D200" s="42"/>
    </row>
    <row r="201" s="4" customFormat="true" ht="14.25" hidden="false" customHeight="false" outlineLevel="0" collapsed="false">
      <c r="D201" s="42"/>
    </row>
    <row r="202" s="4" customFormat="true" ht="14.25" hidden="false" customHeight="false" outlineLevel="0" collapsed="false">
      <c r="D202" s="42"/>
    </row>
    <row r="203" s="4" customFormat="true" ht="14.25" hidden="false" customHeight="false" outlineLevel="0" collapsed="false">
      <c r="D203" s="42"/>
    </row>
    <row r="204" s="4" customFormat="true" ht="14.25" hidden="false" customHeight="false" outlineLevel="0" collapsed="false">
      <c r="D204" s="42"/>
    </row>
    <row r="205" s="4" customFormat="true" ht="14.25" hidden="false" customHeight="false" outlineLevel="0" collapsed="false">
      <c r="D205" s="42"/>
    </row>
    <row r="206" s="4" customFormat="true" ht="14.25" hidden="false" customHeight="false" outlineLevel="0" collapsed="false">
      <c r="D206" s="42"/>
    </row>
    <row r="207" s="4" customFormat="true" ht="14.25" hidden="false" customHeight="false" outlineLevel="0" collapsed="false">
      <c r="D207" s="42"/>
    </row>
    <row r="208" s="4" customFormat="true" ht="14.25" hidden="false" customHeight="false" outlineLevel="0" collapsed="false">
      <c r="D208" s="42"/>
    </row>
    <row r="209" s="4" customFormat="true" ht="14.25" hidden="false" customHeight="false" outlineLevel="0" collapsed="false">
      <c r="D209" s="42"/>
    </row>
    <row r="210" s="4" customFormat="true" ht="14.25" hidden="false" customHeight="false" outlineLevel="0" collapsed="false">
      <c r="D210" s="42"/>
    </row>
    <row r="211" s="4" customFormat="true" ht="14.25" hidden="false" customHeight="false" outlineLevel="0" collapsed="false">
      <c r="D211" s="42"/>
    </row>
    <row r="212" s="4" customFormat="true" ht="14.25" hidden="false" customHeight="false" outlineLevel="0" collapsed="false">
      <c r="D212" s="42"/>
    </row>
    <row r="213" s="4" customFormat="true" ht="14.25" hidden="false" customHeight="false" outlineLevel="0" collapsed="false">
      <c r="D213" s="42"/>
    </row>
    <row r="214" s="4" customFormat="true" ht="14.25" hidden="false" customHeight="false" outlineLevel="0" collapsed="false">
      <c r="D214" s="42"/>
    </row>
    <row r="215" s="4" customFormat="true" ht="14.25" hidden="false" customHeight="false" outlineLevel="0" collapsed="false">
      <c r="D215" s="42"/>
    </row>
    <row r="216" s="4" customFormat="true" ht="14.25" hidden="false" customHeight="false" outlineLevel="0" collapsed="false">
      <c r="D216" s="42"/>
    </row>
    <row r="217" s="4" customFormat="true" ht="14.25" hidden="false" customHeight="false" outlineLevel="0" collapsed="false">
      <c r="D217" s="42"/>
    </row>
    <row r="218" s="4" customFormat="true" ht="14.25" hidden="false" customHeight="false" outlineLevel="0" collapsed="false">
      <c r="D218" s="42"/>
    </row>
    <row r="219" s="4" customFormat="true" ht="14.25" hidden="false" customHeight="false" outlineLevel="0" collapsed="false">
      <c r="D219" s="42"/>
    </row>
    <row r="220" s="4" customFormat="true" ht="14.25" hidden="false" customHeight="false" outlineLevel="0" collapsed="false">
      <c r="D220" s="42"/>
    </row>
    <row r="221" s="4" customFormat="true" ht="14.25" hidden="false" customHeight="false" outlineLevel="0" collapsed="false">
      <c r="D221" s="42"/>
    </row>
    <row r="222" s="4" customFormat="true" ht="14.25" hidden="false" customHeight="false" outlineLevel="0" collapsed="false">
      <c r="D222" s="42"/>
    </row>
    <row r="223" s="4" customFormat="true" ht="14.25" hidden="false" customHeight="false" outlineLevel="0" collapsed="false">
      <c r="D223" s="42"/>
    </row>
    <row r="224" s="4" customFormat="true" ht="14.25" hidden="false" customHeight="false" outlineLevel="0" collapsed="false">
      <c r="D224" s="42"/>
    </row>
    <row r="225" s="4" customFormat="true" ht="14.25" hidden="false" customHeight="false" outlineLevel="0" collapsed="false">
      <c r="D225" s="42"/>
    </row>
    <row r="226" s="4" customFormat="true" ht="14.25" hidden="false" customHeight="false" outlineLevel="0" collapsed="false">
      <c r="D226" s="42"/>
    </row>
    <row r="227" s="4" customFormat="true" ht="14.25" hidden="false" customHeight="false" outlineLevel="0" collapsed="false">
      <c r="D227" s="42"/>
    </row>
    <row r="228" s="4" customFormat="true" ht="14.25" hidden="false" customHeight="false" outlineLevel="0" collapsed="false">
      <c r="D228" s="42"/>
    </row>
    <row r="229" s="4" customFormat="true" ht="14.25" hidden="false" customHeight="false" outlineLevel="0" collapsed="false">
      <c r="D229" s="42"/>
    </row>
    <row r="230" s="4" customFormat="true" ht="14.25" hidden="false" customHeight="false" outlineLevel="0" collapsed="false">
      <c r="D230" s="42"/>
    </row>
    <row r="231" s="4" customFormat="true" ht="14.25" hidden="false" customHeight="false" outlineLevel="0" collapsed="false">
      <c r="D231" s="42"/>
    </row>
    <row r="232" s="4" customFormat="true" ht="14.25" hidden="false" customHeight="false" outlineLevel="0" collapsed="false">
      <c r="D232" s="42"/>
    </row>
    <row r="233" s="4" customFormat="true" ht="14.25" hidden="false" customHeight="false" outlineLevel="0" collapsed="false">
      <c r="D233" s="42"/>
    </row>
    <row r="234" s="4" customFormat="true" ht="14.25" hidden="false" customHeight="false" outlineLevel="0" collapsed="false">
      <c r="D234" s="42"/>
    </row>
    <row r="235" s="4" customFormat="true" ht="14.25" hidden="false" customHeight="false" outlineLevel="0" collapsed="false">
      <c r="D235" s="42"/>
    </row>
    <row r="236" s="4" customFormat="true" ht="14.25" hidden="false" customHeight="false" outlineLevel="0" collapsed="false">
      <c r="D236" s="42"/>
    </row>
    <row r="237" s="4" customFormat="true" ht="14.25" hidden="false" customHeight="false" outlineLevel="0" collapsed="false">
      <c r="D237" s="42"/>
    </row>
    <row r="238" s="4" customFormat="true" ht="14.25" hidden="false" customHeight="false" outlineLevel="0" collapsed="false">
      <c r="D238" s="42"/>
    </row>
    <row r="239" s="4" customFormat="true" ht="14.25" hidden="false" customHeight="false" outlineLevel="0" collapsed="false">
      <c r="D239" s="42"/>
    </row>
    <row r="240" s="4" customFormat="true" ht="14.25" hidden="false" customHeight="false" outlineLevel="0" collapsed="false">
      <c r="D240" s="42"/>
    </row>
    <row r="241" s="4" customFormat="true" ht="14.25" hidden="false" customHeight="false" outlineLevel="0" collapsed="false">
      <c r="D241" s="42"/>
    </row>
    <row r="242" s="4" customFormat="true" ht="14.25" hidden="false" customHeight="false" outlineLevel="0" collapsed="false">
      <c r="D242" s="42"/>
    </row>
    <row r="243" s="4" customFormat="true" ht="14.25" hidden="false" customHeight="false" outlineLevel="0" collapsed="false">
      <c r="D243" s="42"/>
    </row>
    <row r="244" s="4" customFormat="true" ht="14.25" hidden="false" customHeight="false" outlineLevel="0" collapsed="false">
      <c r="D244" s="42"/>
    </row>
    <row r="245" s="4" customFormat="true" ht="14.25" hidden="false" customHeight="false" outlineLevel="0" collapsed="false">
      <c r="D245" s="42"/>
    </row>
    <row r="246" s="4" customFormat="true" ht="14.25" hidden="false" customHeight="false" outlineLevel="0" collapsed="false">
      <c r="D246" s="42"/>
    </row>
    <row r="247" s="4" customFormat="true" ht="14.25" hidden="false" customHeight="false" outlineLevel="0" collapsed="false">
      <c r="D247" s="42"/>
    </row>
    <row r="248" s="4" customFormat="true" ht="14.25" hidden="false" customHeight="false" outlineLevel="0" collapsed="false">
      <c r="D248" s="42"/>
    </row>
    <row r="249" s="4" customFormat="true" ht="14.25" hidden="false" customHeight="false" outlineLevel="0" collapsed="false">
      <c r="D249" s="42"/>
    </row>
    <row r="250" s="4" customFormat="true" ht="14.25" hidden="false" customHeight="false" outlineLevel="0" collapsed="false">
      <c r="D250" s="42"/>
    </row>
    <row r="251" s="4" customFormat="true" ht="14.25" hidden="false" customHeight="false" outlineLevel="0" collapsed="false">
      <c r="D251" s="42"/>
    </row>
    <row r="252" s="4" customFormat="true" ht="14.25" hidden="false" customHeight="false" outlineLevel="0" collapsed="false">
      <c r="D252" s="42"/>
    </row>
    <row r="253" s="4" customFormat="true" ht="14.25" hidden="false" customHeight="false" outlineLevel="0" collapsed="false">
      <c r="D253" s="42"/>
    </row>
    <row r="254" s="4" customFormat="true" ht="14.25" hidden="false" customHeight="false" outlineLevel="0" collapsed="false">
      <c r="D254" s="42"/>
    </row>
    <row r="255" s="4" customFormat="true" ht="14.25" hidden="false" customHeight="false" outlineLevel="0" collapsed="false">
      <c r="D255" s="42"/>
    </row>
    <row r="256" s="4" customFormat="true" ht="14.25" hidden="false" customHeight="false" outlineLevel="0" collapsed="false">
      <c r="D256" s="42"/>
    </row>
    <row r="257" s="4" customFormat="true" ht="14.25" hidden="false" customHeight="false" outlineLevel="0" collapsed="false">
      <c r="D257" s="42"/>
    </row>
    <row r="258" s="4" customFormat="true" ht="14.25" hidden="false" customHeight="false" outlineLevel="0" collapsed="false">
      <c r="D258" s="42"/>
    </row>
    <row r="259" s="4" customFormat="true" ht="14.25" hidden="false" customHeight="false" outlineLevel="0" collapsed="false">
      <c r="D259" s="42"/>
    </row>
    <row r="260" s="4" customFormat="true" ht="14.25" hidden="false" customHeight="false" outlineLevel="0" collapsed="false">
      <c r="D260" s="42"/>
    </row>
    <row r="261" s="4" customFormat="true" ht="14.25" hidden="false" customHeight="false" outlineLevel="0" collapsed="false">
      <c r="D261" s="42"/>
    </row>
    <row r="262" s="4" customFormat="true" ht="14.25" hidden="false" customHeight="false" outlineLevel="0" collapsed="false">
      <c r="D262" s="42"/>
    </row>
    <row r="263" s="4" customFormat="true" ht="14.25" hidden="false" customHeight="false" outlineLevel="0" collapsed="false">
      <c r="D263" s="42"/>
    </row>
    <row r="264" s="4" customFormat="true" ht="14.25" hidden="false" customHeight="false" outlineLevel="0" collapsed="false">
      <c r="D264" s="42"/>
    </row>
    <row r="265" s="4" customFormat="true" ht="14.25" hidden="false" customHeight="false" outlineLevel="0" collapsed="false">
      <c r="D265" s="42"/>
    </row>
    <row r="266" s="4" customFormat="true" ht="14.25" hidden="false" customHeight="false" outlineLevel="0" collapsed="false">
      <c r="D266" s="42"/>
    </row>
    <row r="267" customFormat="false" ht="14.25" hidden="false" customHeight="false" outlineLevel="0" collapsed="false">
      <c r="A267" s="4"/>
      <c r="B267" s="4"/>
      <c r="C267" s="4"/>
      <c r="D267" s="4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V267" s="4"/>
      <c r="Z267" s="4"/>
      <c r="AA267" s="4"/>
    </row>
    <row r="268" customFormat="false" ht="14.25" hidden="false" customHeight="false" outlineLevel="0" collapsed="false">
      <c r="A268" s="4"/>
      <c r="B268" s="4"/>
      <c r="C268" s="4"/>
      <c r="D268" s="4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V268" s="4"/>
      <c r="Z268" s="4"/>
      <c r="AA268" s="4"/>
    </row>
    <row r="269" customFormat="false" ht="14.25" hidden="false" customHeight="false" outlineLevel="0" collapsed="false">
      <c r="A269" s="4"/>
      <c r="B269" s="4"/>
      <c r="C269" s="4"/>
      <c r="D269" s="4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V269" s="4"/>
      <c r="Z269" s="4"/>
      <c r="AA269" s="4"/>
    </row>
    <row r="270" customFormat="false" ht="14.25" hidden="false" customHeight="false" outlineLevel="0" collapsed="false">
      <c r="A270" s="4"/>
      <c r="B270" s="4"/>
      <c r="C270" s="4"/>
      <c r="D270" s="4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V270" s="4"/>
      <c r="Z270" s="4"/>
      <c r="AA270" s="4"/>
    </row>
    <row r="271" customFormat="false" ht="14.25" hidden="false" customHeight="false" outlineLevel="0" collapsed="false">
      <c r="A271" s="4"/>
      <c r="B271" s="4"/>
      <c r="C271" s="4"/>
      <c r="D271" s="4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V271" s="4"/>
      <c r="Z271" s="4"/>
      <c r="AA271" s="4"/>
    </row>
    <row r="272" customFormat="false" ht="14.25" hidden="false" customHeight="false" outlineLevel="0" collapsed="false">
      <c r="A272" s="4"/>
      <c r="B272" s="4"/>
      <c r="C272" s="4"/>
      <c r="D272" s="4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V272" s="4"/>
      <c r="Z272" s="4"/>
      <c r="AA272" s="4"/>
    </row>
    <row r="273" customFormat="false" ht="14.25" hidden="false" customHeight="false" outlineLevel="0" collapsed="false">
      <c r="A273" s="4"/>
      <c r="B273" s="4"/>
      <c r="C273" s="4"/>
      <c r="D273" s="4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V273" s="4"/>
      <c r="Z273" s="4"/>
      <c r="AA273" s="4"/>
    </row>
    <row r="274" customFormat="false" ht="14.25" hidden="false" customHeight="false" outlineLevel="0" collapsed="false">
      <c r="A274" s="4"/>
      <c r="B274" s="4"/>
      <c r="C274" s="4"/>
      <c r="D274" s="4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V274" s="4"/>
      <c r="Z274" s="4"/>
      <c r="AA274" s="4"/>
    </row>
    <row r="275" customFormat="false" ht="14.25" hidden="false" customHeight="false" outlineLevel="0" collapsed="false">
      <c r="A275" s="4"/>
      <c r="B275" s="4"/>
      <c r="C275" s="4"/>
      <c r="D275" s="4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V275" s="4"/>
      <c r="Z275" s="4"/>
      <c r="AA275" s="4"/>
    </row>
    <row r="276" customFormat="false" ht="14.25" hidden="false" customHeight="false" outlineLevel="0" collapsed="false">
      <c r="A276" s="4"/>
      <c r="B276" s="4"/>
      <c r="C276" s="4"/>
      <c r="D276" s="4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V276" s="4"/>
      <c r="Z276" s="4"/>
      <c r="AA276" s="4"/>
    </row>
    <row r="277" customFormat="false" ht="14.25" hidden="false" customHeight="false" outlineLevel="0" collapsed="false">
      <c r="A277" s="4"/>
      <c r="B277" s="4"/>
      <c r="C277" s="4"/>
      <c r="D277" s="4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V277" s="4"/>
      <c r="Z277" s="4"/>
      <c r="AA277" s="4"/>
    </row>
    <row r="278" customFormat="false" ht="14.25" hidden="false" customHeight="false" outlineLevel="0" collapsed="false">
      <c r="A278" s="4"/>
      <c r="B278" s="4"/>
      <c r="C278" s="4"/>
      <c r="D278" s="4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V278" s="4"/>
      <c r="Z278" s="4"/>
      <c r="AA278" s="4"/>
    </row>
    <row r="279" customFormat="false" ht="14.25" hidden="false" customHeight="false" outlineLevel="0" collapsed="false">
      <c r="A279" s="4"/>
      <c r="B279" s="4"/>
      <c r="C279" s="4"/>
      <c r="D279" s="4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V279" s="4"/>
      <c r="Z279" s="4"/>
      <c r="AA279" s="4"/>
    </row>
    <row r="280" customFormat="false" ht="14.25" hidden="false" customHeight="false" outlineLevel="0" collapsed="false">
      <c r="A280" s="4"/>
      <c r="B280" s="4"/>
      <c r="C280" s="4"/>
      <c r="D280" s="4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V280" s="4"/>
      <c r="Z280" s="4"/>
      <c r="AA280" s="4"/>
    </row>
    <row r="281" customFormat="false" ht="14.25" hidden="false" customHeight="false" outlineLevel="0" collapsed="false">
      <c r="A281" s="4"/>
      <c r="B281" s="4"/>
      <c r="C281" s="4"/>
      <c r="D281" s="4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V281" s="4"/>
      <c r="Z281" s="4"/>
      <c r="AA281" s="4"/>
    </row>
    <row r="282" customFormat="false" ht="14.25" hidden="false" customHeight="false" outlineLevel="0" collapsed="false">
      <c r="A282" s="4"/>
      <c r="B282" s="4"/>
      <c r="C282" s="4"/>
      <c r="D282" s="4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V282" s="4"/>
      <c r="Z282" s="4"/>
      <c r="AA282" s="4"/>
    </row>
    <row r="283" customFormat="false" ht="14.25" hidden="false" customHeight="false" outlineLevel="0" collapsed="false">
      <c r="A283" s="4"/>
      <c r="B283" s="4"/>
      <c r="C283" s="4"/>
      <c r="D283" s="4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V283" s="4"/>
      <c r="Z283" s="4"/>
      <c r="AA283" s="4"/>
    </row>
    <row r="284" customFormat="false" ht="14.25" hidden="false" customHeight="false" outlineLevel="0" collapsed="false">
      <c r="A284" s="4"/>
      <c r="B284" s="4"/>
      <c r="C284" s="4"/>
      <c r="D284" s="4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V284" s="4"/>
      <c r="Z284" s="4"/>
      <c r="AA284" s="4"/>
    </row>
    <row r="285" customFormat="false" ht="14.25" hidden="false" customHeight="false" outlineLevel="0" collapsed="false">
      <c r="A285" s="4"/>
      <c r="B285" s="4"/>
      <c r="C285" s="4"/>
      <c r="D285" s="4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V285" s="4"/>
      <c r="Z285" s="4"/>
      <c r="AA285" s="4"/>
    </row>
    <row r="286" customFormat="false" ht="14.25" hidden="false" customHeight="false" outlineLevel="0" collapsed="false">
      <c r="A286" s="4"/>
      <c r="B286" s="4"/>
      <c r="C286" s="4"/>
      <c r="D286" s="4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V286" s="4"/>
      <c r="Z286" s="4"/>
      <c r="AA286" s="4"/>
    </row>
    <row r="287" customFormat="false" ht="14.25" hidden="false" customHeight="false" outlineLevel="0" collapsed="false">
      <c r="A287" s="4"/>
      <c r="B287" s="4"/>
      <c r="C287" s="4"/>
      <c r="D287" s="4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V287" s="4"/>
      <c r="Z287" s="4"/>
      <c r="AA287" s="4"/>
    </row>
    <row r="288" customFormat="false" ht="14.25" hidden="false" customHeight="false" outlineLevel="0" collapsed="false">
      <c r="A288" s="4"/>
      <c r="B288" s="4"/>
      <c r="C288" s="4"/>
      <c r="D288" s="4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V288" s="4"/>
      <c r="Z288" s="4"/>
      <c r="AA288" s="4"/>
    </row>
    <row r="289" customFormat="false" ht="14.25" hidden="false" customHeight="false" outlineLevel="0" collapsed="false">
      <c r="A289" s="4"/>
      <c r="B289" s="4"/>
      <c r="C289" s="4"/>
      <c r="D289" s="4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V289" s="4"/>
      <c r="Z289" s="4"/>
      <c r="AA289" s="4"/>
    </row>
    <row r="290" customFormat="false" ht="14.25" hidden="false" customHeight="false" outlineLevel="0" collapsed="false">
      <c r="A290" s="4"/>
      <c r="B290" s="4"/>
      <c r="C290" s="4"/>
      <c r="D290" s="4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V290" s="4"/>
      <c r="Z290" s="4"/>
      <c r="AA290" s="4"/>
    </row>
    <row r="291" customFormat="false" ht="14.25" hidden="false" customHeight="false" outlineLevel="0" collapsed="false">
      <c r="A291" s="4"/>
      <c r="B291" s="4"/>
      <c r="C291" s="4"/>
      <c r="D291" s="4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V291" s="4"/>
      <c r="Z291" s="4"/>
      <c r="AA291" s="4"/>
    </row>
    <row r="292" customFormat="false" ht="14.25" hidden="false" customHeight="false" outlineLevel="0" collapsed="false">
      <c r="A292" s="4"/>
      <c r="B292" s="4"/>
      <c r="C292" s="4"/>
      <c r="D292" s="4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V292" s="4"/>
      <c r="Z292" s="4"/>
      <c r="AA292" s="4"/>
    </row>
    <row r="293" customFormat="false" ht="14.25" hidden="false" customHeight="false" outlineLevel="0" collapsed="false">
      <c r="A293" s="4"/>
      <c r="B293" s="4"/>
      <c r="C293" s="4"/>
      <c r="D293" s="4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V293" s="4"/>
      <c r="Z293" s="4"/>
      <c r="AA293" s="4"/>
    </row>
    <row r="294" customFormat="false" ht="14.25" hidden="false" customHeight="false" outlineLevel="0" collapsed="false">
      <c r="A294" s="4"/>
      <c r="B294" s="4"/>
      <c r="C294" s="4"/>
      <c r="D294" s="4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V294" s="4"/>
      <c r="Z294" s="4"/>
      <c r="AA294" s="4"/>
    </row>
    <row r="295" customFormat="false" ht="14.25" hidden="false" customHeight="false" outlineLevel="0" collapsed="false">
      <c r="A295" s="4"/>
      <c r="B295" s="4"/>
      <c r="C295" s="4"/>
      <c r="D295" s="4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V295" s="4"/>
      <c r="Z295" s="4"/>
      <c r="AA295" s="4"/>
    </row>
    <row r="296" customFormat="false" ht="14.25" hidden="false" customHeight="false" outlineLevel="0" collapsed="false">
      <c r="A296" s="4"/>
      <c r="B296" s="4"/>
      <c r="C296" s="4"/>
      <c r="D296" s="4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V296" s="4"/>
      <c r="Z296" s="4"/>
      <c r="AA296" s="4"/>
    </row>
    <row r="297" customFormat="false" ht="14.25" hidden="false" customHeight="false" outlineLevel="0" collapsed="false">
      <c r="A297" s="4"/>
      <c r="B297" s="4"/>
      <c r="C297" s="4"/>
      <c r="D297" s="4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V297" s="4"/>
      <c r="Z297" s="4"/>
      <c r="AA297" s="4"/>
    </row>
    <row r="298" customFormat="false" ht="14.25" hidden="false" customHeight="false" outlineLevel="0" collapsed="false">
      <c r="A298" s="4"/>
      <c r="B298" s="4"/>
      <c r="C298" s="4"/>
      <c r="D298" s="4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V298" s="4"/>
      <c r="Z298" s="4"/>
      <c r="AA298" s="4"/>
    </row>
    <row r="299" customFormat="false" ht="14.25" hidden="false" customHeight="false" outlineLevel="0" collapsed="false">
      <c r="A299" s="4"/>
      <c r="B299" s="4"/>
      <c r="C299" s="4"/>
      <c r="D299" s="4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V299" s="4"/>
      <c r="Z299" s="4"/>
      <c r="AA299" s="4"/>
    </row>
    <row r="300" customFormat="false" ht="14.25" hidden="false" customHeight="false" outlineLevel="0" collapsed="false">
      <c r="A300" s="4"/>
      <c r="B300" s="4"/>
      <c r="C300" s="4"/>
      <c r="D300" s="4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V300" s="4"/>
      <c r="Z300" s="4"/>
      <c r="AA300" s="4"/>
    </row>
    <row r="301" customFormat="false" ht="14.25" hidden="false" customHeight="false" outlineLevel="0" collapsed="false">
      <c r="A301" s="4"/>
      <c r="B301" s="4"/>
      <c r="C301" s="4"/>
      <c r="D301" s="4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V301" s="4"/>
      <c r="Z301" s="4"/>
      <c r="AA301" s="4"/>
    </row>
    <row r="302" customFormat="false" ht="14.25" hidden="false" customHeight="false" outlineLevel="0" collapsed="false">
      <c r="A302" s="4"/>
      <c r="B302" s="4"/>
      <c r="C302" s="4"/>
      <c r="D302" s="4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V302" s="4"/>
      <c r="Z302" s="4"/>
      <c r="AA302" s="4"/>
    </row>
    <row r="303" customFormat="false" ht="14.25" hidden="false" customHeight="false" outlineLevel="0" collapsed="false">
      <c r="A303" s="4"/>
      <c r="B303" s="4"/>
      <c r="C303" s="4"/>
      <c r="D303" s="4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V303" s="4"/>
      <c r="Z303" s="4"/>
      <c r="AA303" s="4"/>
    </row>
    <row r="304" customFormat="false" ht="14.25" hidden="false" customHeight="false" outlineLevel="0" collapsed="false">
      <c r="A304" s="4"/>
      <c r="B304" s="4"/>
      <c r="C304" s="4"/>
      <c r="D304" s="4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V304" s="4"/>
      <c r="Z304" s="4"/>
      <c r="AA304" s="4"/>
    </row>
    <row r="305" customFormat="false" ht="14.25" hidden="false" customHeight="false" outlineLevel="0" collapsed="false">
      <c r="A305" s="4"/>
      <c r="B305" s="4"/>
      <c r="C305" s="4"/>
      <c r="D305" s="4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V305" s="4"/>
      <c r="Z305" s="4"/>
      <c r="AA305" s="4"/>
    </row>
    <row r="306" customFormat="false" ht="14.25" hidden="false" customHeight="false" outlineLevel="0" collapsed="false">
      <c r="A306" s="4"/>
      <c r="B306" s="4"/>
      <c r="C306" s="4"/>
      <c r="D306" s="4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V306" s="4"/>
      <c r="Z306" s="4"/>
      <c r="AA306" s="4"/>
    </row>
    <row r="307" customFormat="false" ht="14.25" hidden="false" customHeight="false" outlineLevel="0" collapsed="false">
      <c r="A307" s="4"/>
      <c r="B307" s="4"/>
      <c r="C307" s="4"/>
      <c r="D307" s="4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V307" s="4"/>
      <c r="Z307" s="4"/>
      <c r="AA307" s="4"/>
    </row>
    <row r="308" customFormat="false" ht="14.25" hidden="false" customHeight="false" outlineLevel="0" collapsed="false">
      <c r="A308" s="4"/>
      <c r="B308" s="4"/>
      <c r="C308" s="4"/>
      <c r="D308" s="4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V308" s="4"/>
      <c r="Z308" s="4"/>
      <c r="AA308" s="4"/>
    </row>
    <row r="309" customFormat="false" ht="14.25" hidden="false" customHeight="false" outlineLevel="0" collapsed="false">
      <c r="A309" s="4"/>
      <c r="B309" s="4"/>
      <c r="C309" s="4"/>
      <c r="D309" s="4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V309" s="4"/>
      <c r="Z309" s="4"/>
      <c r="AA309" s="4"/>
    </row>
    <row r="310" customFormat="false" ht="14.25" hidden="false" customHeight="false" outlineLevel="0" collapsed="false">
      <c r="A310" s="4"/>
      <c r="B310" s="4"/>
      <c r="C310" s="4"/>
      <c r="D310" s="4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V310" s="4"/>
      <c r="Z310" s="4"/>
      <c r="AA310" s="4"/>
    </row>
    <row r="311" customFormat="false" ht="14.25" hidden="false" customHeight="false" outlineLevel="0" collapsed="false">
      <c r="A311" s="4"/>
      <c r="B311" s="4"/>
      <c r="C311" s="4"/>
      <c r="D311" s="4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V311" s="4"/>
      <c r="Z311" s="4"/>
      <c r="AA311" s="4"/>
    </row>
    <row r="312" customFormat="false" ht="14.25" hidden="false" customHeight="false" outlineLevel="0" collapsed="false">
      <c r="A312" s="4"/>
      <c r="B312" s="4"/>
      <c r="C312" s="4"/>
      <c r="D312" s="4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V312" s="4"/>
      <c r="Z312" s="4"/>
      <c r="AA312" s="4"/>
    </row>
    <row r="313" customFormat="false" ht="14.25" hidden="false" customHeight="false" outlineLevel="0" collapsed="false">
      <c r="A313" s="4"/>
      <c r="B313" s="4"/>
      <c r="C313" s="4"/>
      <c r="D313" s="4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V313" s="4"/>
      <c r="Z313" s="4"/>
      <c r="AA313" s="4"/>
    </row>
    <row r="314" customFormat="false" ht="14.25" hidden="false" customHeight="false" outlineLevel="0" collapsed="false">
      <c r="A314" s="4"/>
      <c r="B314" s="4"/>
      <c r="C314" s="4"/>
      <c r="D314" s="4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V314" s="4"/>
      <c r="Z314" s="4"/>
      <c r="AA314" s="4"/>
    </row>
    <row r="315" customFormat="false" ht="14.25" hidden="false" customHeight="false" outlineLevel="0" collapsed="false">
      <c r="A315" s="4"/>
      <c r="B315" s="4"/>
      <c r="C315" s="4"/>
      <c r="D315" s="4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V315" s="4"/>
      <c r="Z315" s="4"/>
      <c r="AA315" s="4"/>
    </row>
    <row r="316" customFormat="false" ht="14.25" hidden="false" customHeight="false" outlineLevel="0" collapsed="false">
      <c r="A316" s="4"/>
      <c r="B316" s="4"/>
      <c r="C316" s="4"/>
      <c r="D316" s="4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V316" s="4"/>
      <c r="Z316" s="4"/>
      <c r="AA316" s="4"/>
    </row>
    <row r="317" customFormat="false" ht="14.25" hidden="false" customHeight="false" outlineLevel="0" collapsed="false">
      <c r="A317" s="4"/>
      <c r="B317" s="4"/>
      <c r="C317" s="4"/>
      <c r="D317" s="4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V317" s="4"/>
      <c r="Z317" s="4"/>
      <c r="AA317" s="4"/>
    </row>
    <row r="318" customFormat="false" ht="14.25" hidden="false" customHeight="false" outlineLevel="0" collapsed="false">
      <c r="A318" s="4"/>
      <c r="B318" s="4"/>
      <c r="C318" s="4"/>
      <c r="D318" s="4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V318" s="4"/>
      <c r="Z318" s="4"/>
      <c r="AA318" s="4"/>
    </row>
    <row r="319" customFormat="false" ht="14.25" hidden="false" customHeight="false" outlineLevel="0" collapsed="false">
      <c r="A319" s="4"/>
      <c r="B319" s="4"/>
      <c r="C319" s="4"/>
      <c r="D319" s="4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V319" s="4"/>
      <c r="Z319" s="4"/>
      <c r="AA319" s="4"/>
    </row>
    <row r="320" customFormat="false" ht="14.25" hidden="false" customHeight="false" outlineLevel="0" collapsed="false">
      <c r="A320" s="4"/>
      <c r="B320" s="4"/>
      <c r="C320" s="4"/>
      <c r="D320" s="4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V320" s="4"/>
      <c r="Z320" s="4"/>
      <c r="AA320" s="4"/>
    </row>
    <row r="321" customFormat="false" ht="14.25" hidden="false" customHeight="false" outlineLevel="0" collapsed="false">
      <c r="A321" s="4"/>
      <c r="B321" s="4"/>
      <c r="C321" s="4"/>
      <c r="D321" s="4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V321" s="4"/>
      <c r="Z321" s="4"/>
      <c r="AA321" s="4"/>
    </row>
    <row r="322" customFormat="false" ht="14.25" hidden="false" customHeight="false" outlineLevel="0" collapsed="false">
      <c r="A322" s="4"/>
      <c r="B322" s="4"/>
      <c r="C322" s="4"/>
      <c r="D322" s="4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V322" s="4"/>
      <c r="Z322" s="4"/>
      <c r="AA322" s="4"/>
    </row>
    <row r="323" customFormat="false" ht="14.25" hidden="false" customHeight="false" outlineLevel="0" collapsed="false">
      <c r="A323" s="4"/>
      <c r="B323" s="4"/>
      <c r="C323" s="4"/>
      <c r="D323" s="4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V323" s="4"/>
      <c r="Z323" s="4"/>
      <c r="AA323" s="4"/>
    </row>
    <row r="324" customFormat="false" ht="14.25" hidden="false" customHeight="false" outlineLevel="0" collapsed="false">
      <c r="A324" s="4"/>
      <c r="B324" s="4"/>
      <c r="C324" s="4"/>
      <c r="D324" s="4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V324" s="4"/>
      <c r="Z324" s="4"/>
      <c r="AA324" s="4"/>
    </row>
    <row r="325" customFormat="false" ht="14.25" hidden="false" customHeight="false" outlineLevel="0" collapsed="false">
      <c r="A325" s="4"/>
      <c r="B325" s="4"/>
      <c r="C325" s="4"/>
      <c r="D325" s="4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V325" s="4"/>
      <c r="Z325" s="4"/>
      <c r="AA325" s="4"/>
    </row>
    <row r="326" customFormat="false" ht="14.25" hidden="false" customHeight="false" outlineLevel="0" collapsed="false">
      <c r="A326" s="4"/>
      <c r="B326" s="4"/>
      <c r="C326" s="4"/>
      <c r="D326" s="4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V326" s="4"/>
      <c r="Z326" s="4"/>
      <c r="AA326" s="4"/>
    </row>
    <row r="327" customFormat="false" ht="14.25" hidden="false" customHeight="false" outlineLevel="0" collapsed="false">
      <c r="A327" s="4"/>
      <c r="B327" s="4"/>
      <c r="C327" s="4"/>
      <c r="D327" s="4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V327" s="4"/>
      <c r="Z327" s="4"/>
      <c r="AA327" s="4"/>
    </row>
    <row r="328" customFormat="false" ht="14.25" hidden="false" customHeight="false" outlineLevel="0" collapsed="false">
      <c r="A328" s="4"/>
      <c r="B328" s="4"/>
      <c r="C328" s="4"/>
      <c r="D328" s="4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V328" s="4"/>
      <c r="Z328" s="4"/>
      <c r="AA328" s="4"/>
    </row>
    <row r="329" customFormat="false" ht="14.25" hidden="false" customHeight="false" outlineLevel="0" collapsed="false">
      <c r="A329" s="4"/>
      <c r="B329" s="4"/>
      <c r="C329" s="4"/>
      <c r="D329" s="4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V329" s="4"/>
      <c r="Z329" s="4"/>
      <c r="AA329" s="4"/>
    </row>
    <row r="330" customFormat="false" ht="14.25" hidden="false" customHeight="false" outlineLevel="0" collapsed="false">
      <c r="A330" s="4"/>
      <c r="B330" s="4"/>
      <c r="C330" s="4"/>
      <c r="D330" s="4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V330" s="4"/>
      <c r="Z330" s="4"/>
      <c r="AA330" s="4"/>
    </row>
    <row r="331" customFormat="false" ht="14.25" hidden="false" customHeight="false" outlineLevel="0" collapsed="false">
      <c r="A331" s="4"/>
      <c r="B331" s="4"/>
      <c r="C331" s="4"/>
      <c r="D331" s="4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V331" s="4"/>
      <c r="Z331" s="4"/>
      <c r="AA331" s="4"/>
    </row>
    <row r="332" customFormat="false" ht="14.25" hidden="false" customHeight="false" outlineLevel="0" collapsed="false">
      <c r="A332" s="4"/>
      <c r="B332" s="4"/>
      <c r="C332" s="4"/>
      <c r="D332" s="4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V332" s="4"/>
      <c r="Z332" s="4"/>
      <c r="AA332" s="4"/>
    </row>
    <row r="333" customFormat="false" ht="14.25" hidden="false" customHeight="false" outlineLevel="0" collapsed="false">
      <c r="A333" s="4"/>
      <c r="B333" s="4"/>
      <c r="C333" s="4"/>
      <c r="D333" s="4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V333" s="4"/>
      <c r="Z333" s="4"/>
      <c r="AA333" s="4"/>
    </row>
    <row r="334" customFormat="false" ht="14.25" hidden="false" customHeight="false" outlineLevel="0" collapsed="false">
      <c r="A334" s="4"/>
      <c r="B334" s="4"/>
      <c r="C334" s="4"/>
      <c r="D334" s="4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V334" s="4"/>
      <c r="Z334" s="4"/>
      <c r="AA334" s="4"/>
    </row>
    <row r="335" customFormat="false" ht="14.25" hidden="false" customHeight="false" outlineLevel="0" collapsed="false">
      <c r="A335" s="4"/>
      <c r="B335" s="4"/>
      <c r="C335" s="4"/>
      <c r="D335" s="4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V335" s="4"/>
      <c r="Z335" s="4"/>
      <c r="AA335" s="4"/>
    </row>
    <row r="336" customFormat="false" ht="14.25" hidden="false" customHeight="false" outlineLevel="0" collapsed="false">
      <c r="A336" s="4"/>
      <c r="B336" s="4"/>
      <c r="C336" s="4"/>
      <c r="D336" s="4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V336" s="4"/>
      <c r="Z336" s="4"/>
      <c r="AA336" s="4"/>
    </row>
    <row r="337" customFormat="false" ht="14.25" hidden="false" customHeight="false" outlineLevel="0" collapsed="false">
      <c r="A337" s="4"/>
      <c r="B337" s="4"/>
      <c r="C337" s="4"/>
      <c r="D337" s="4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V337" s="4"/>
      <c r="Z337" s="4"/>
      <c r="AA337" s="4"/>
    </row>
    <row r="338" customFormat="false" ht="14.25" hidden="false" customHeight="false" outlineLevel="0" collapsed="false">
      <c r="A338" s="4"/>
      <c r="B338" s="4"/>
      <c r="C338" s="4"/>
      <c r="D338" s="4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V338" s="4"/>
      <c r="Z338" s="4"/>
      <c r="AA338" s="4"/>
    </row>
    <row r="339" customFormat="false" ht="14.25" hidden="false" customHeight="false" outlineLevel="0" collapsed="false">
      <c r="A339" s="4"/>
      <c r="B339" s="4"/>
      <c r="C339" s="4"/>
      <c r="D339" s="4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V339" s="4"/>
      <c r="Z339" s="4"/>
      <c r="AA339" s="4"/>
    </row>
    <row r="340" customFormat="false" ht="14.25" hidden="false" customHeight="false" outlineLevel="0" collapsed="false">
      <c r="A340" s="4"/>
      <c r="B340" s="4"/>
      <c r="C340" s="4"/>
      <c r="D340" s="4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V340" s="4"/>
      <c r="Z340" s="4"/>
      <c r="AA340" s="4"/>
    </row>
    <row r="341" customFormat="false" ht="14.25" hidden="false" customHeight="false" outlineLevel="0" collapsed="false">
      <c r="A341" s="4"/>
      <c r="B341" s="4"/>
      <c r="C341" s="4"/>
      <c r="D341" s="4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V341" s="4"/>
      <c r="Z341" s="4"/>
      <c r="AA341" s="4"/>
    </row>
    <row r="342" customFormat="false" ht="14.25" hidden="false" customHeight="false" outlineLevel="0" collapsed="false">
      <c r="A342" s="4"/>
      <c r="B342" s="4"/>
      <c r="C342" s="4"/>
      <c r="D342" s="4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V342" s="4"/>
      <c r="Z342" s="4"/>
      <c r="AA342" s="4"/>
    </row>
    <row r="343" customFormat="false" ht="14.25" hidden="false" customHeight="false" outlineLevel="0" collapsed="false">
      <c r="A343" s="4"/>
      <c r="B343" s="4"/>
      <c r="C343" s="4"/>
      <c r="D343" s="4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V343" s="4"/>
      <c r="Z343" s="4"/>
      <c r="AA343" s="4"/>
    </row>
    <row r="344" customFormat="false" ht="14.25" hidden="false" customHeight="false" outlineLevel="0" collapsed="false">
      <c r="A344" s="4"/>
      <c r="B344" s="4"/>
      <c r="C344" s="4"/>
      <c r="D344" s="4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V344" s="4"/>
      <c r="Z344" s="4"/>
      <c r="AA344" s="4"/>
    </row>
    <row r="345" customFormat="false" ht="14.25" hidden="false" customHeight="false" outlineLevel="0" collapsed="false">
      <c r="A345" s="4"/>
      <c r="B345" s="4"/>
      <c r="C345" s="4"/>
      <c r="D345" s="4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V345" s="4"/>
      <c r="Z345" s="4"/>
      <c r="AA345" s="4"/>
    </row>
    <row r="346" customFormat="false" ht="14.25" hidden="false" customHeight="false" outlineLevel="0" collapsed="false">
      <c r="A346" s="4"/>
      <c r="B346" s="4"/>
      <c r="C346" s="4"/>
      <c r="D346" s="4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V346" s="4"/>
      <c r="Z346" s="4"/>
      <c r="AA346" s="4"/>
    </row>
    <row r="347" customFormat="false" ht="14.25" hidden="false" customHeight="false" outlineLevel="0" collapsed="false">
      <c r="A347" s="4"/>
      <c r="B347" s="4"/>
      <c r="C347" s="4"/>
      <c r="D347" s="4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V347" s="4"/>
      <c r="Z347" s="4"/>
      <c r="AA347" s="4"/>
    </row>
    <row r="348" customFormat="false" ht="14.25" hidden="false" customHeight="false" outlineLevel="0" collapsed="false">
      <c r="A348" s="4"/>
      <c r="B348" s="4"/>
      <c r="C348" s="4"/>
      <c r="D348" s="4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V348" s="4"/>
      <c r="Z348" s="4"/>
      <c r="AA348" s="4"/>
    </row>
    <row r="349" customFormat="false" ht="14.25" hidden="false" customHeight="false" outlineLevel="0" collapsed="false">
      <c r="A349" s="4"/>
      <c r="B349" s="4"/>
      <c r="C349" s="4"/>
      <c r="D349" s="4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V349" s="4"/>
      <c r="Z349" s="4"/>
      <c r="AA349" s="4"/>
    </row>
    <row r="350" customFormat="false" ht="14.25" hidden="false" customHeight="false" outlineLevel="0" collapsed="false">
      <c r="A350" s="4"/>
      <c r="B350" s="4"/>
      <c r="C350" s="4"/>
      <c r="D350" s="4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V350" s="4"/>
      <c r="Z350" s="4"/>
      <c r="AA350" s="4"/>
    </row>
    <row r="351" customFormat="false" ht="14.25" hidden="false" customHeight="false" outlineLevel="0" collapsed="false">
      <c r="A351" s="4"/>
      <c r="B351" s="4"/>
      <c r="C351" s="4"/>
      <c r="D351" s="4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V351" s="4"/>
      <c r="Z351" s="4"/>
      <c r="AA351" s="4"/>
    </row>
    <row r="352" customFormat="false" ht="14.25" hidden="false" customHeight="false" outlineLevel="0" collapsed="false">
      <c r="A352" s="4"/>
      <c r="B352" s="4"/>
      <c r="C352" s="4"/>
      <c r="D352" s="4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V352" s="4"/>
      <c r="Z352" s="4"/>
      <c r="AA352" s="4"/>
    </row>
    <row r="353" customFormat="false" ht="14.25" hidden="false" customHeight="false" outlineLevel="0" collapsed="false">
      <c r="A353" s="4"/>
      <c r="B353" s="4"/>
      <c r="C353" s="4"/>
      <c r="D353" s="4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V353" s="4"/>
      <c r="Z353" s="4"/>
      <c r="AA353" s="4"/>
    </row>
    <row r="354" customFormat="false" ht="14.25" hidden="false" customHeight="false" outlineLevel="0" collapsed="false">
      <c r="A354" s="4"/>
      <c r="B354" s="4"/>
      <c r="C354" s="4"/>
      <c r="D354" s="4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V354" s="4"/>
      <c r="Z354" s="4"/>
      <c r="AA354" s="4"/>
    </row>
    <row r="355" customFormat="false" ht="14.25" hidden="false" customHeight="false" outlineLevel="0" collapsed="false">
      <c r="A355" s="4"/>
      <c r="B355" s="4"/>
      <c r="C355" s="4"/>
      <c r="D355" s="4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V355" s="4"/>
      <c r="Z355" s="4"/>
      <c r="AA355" s="4"/>
    </row>
    <row r="356" customFormat="false" ht="14.25" hidden="false" customHeight="false" outlineLevel="0" collapsed="false">
      <c r="A356" s="4"/>
      <c r="B356" s="4"/>
      <c r="C356" s="4"/>
      <c r="D356" s="4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V356" s="4"/>
      <c r="Z356" s="4"/>
      <c r="AA356" s="4"/>
    </row>
    <row r="357" customFormat="false" ht="14.25" hidden="false" customHeight="false" outlineLevel="0" collapsed="false">
      <c r="A357" s="4"/>
      <c r="B357" s="4"/>
      <c r="C357" s="4"/>
      <c r="D357" s="4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V357" s="4"/>
      <c r="Z357" s="4"/>
      <c r="AA357" s="4"/>
    </row>
    <row r="358" customFormat="false" ht="14.25" hidden="false" customHeight="false" outlineLevel="0" collapsed="false">
      <c r="A358" s="4"/>
      <c r="B358" s="4"/>
      <c r="C358" s="4"/>
      <c r="D358" s="4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V358" s="4"/>
      <c r="Z358" s="4"/>
      <c r="AA358" s="4"/>
    </row>
    <row r="359" customFormat="false" ht="14.25" hidden="false" customHeight="false" outlineLevel="0" collapsed="false">
      <c r="A359" s="4"/>
      <c r="B359" s="4"/>
      <c r="C359" s="4"/>
      <c r="D359" s="4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V359" s="4"/>
      <c r="Z359" s="4"/>
      <c r="AA359" s="4"/>
    </row>
    <row r="360" customFormat="false" ht="14.25" hidden="false" customHeight="false" outlineLevel="0" collapsed="false">
      <c r="A360" s="4"/>
      <c r="B360" s="4"/>
      <c r="C360" s="4"/>
      <c r="D360" s="4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V360" s="4"/>
      <c r="Z360" s="4"/>
      <c r="AA360" s="4"/>
    </row>
    <row r="361" customFormat="false" ht="14.25" hidden="false" customHeight="false" outlineLevel="0" collapsed="false">
      <c r="A361" s="4"/>
      <c r="B361" s="4"/>
      <c r="C361" s="4"/>
      <c r="D361" s="4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V361" s="4"/>
      <c r="Z361" s="4"/>
      <c r="AA361" s="4"/>
    </row>
    <row r="362" customFormat="false" ht="14.25" hidden="false" customHeight="false" outlineLevel="0" collapsed="false">
      <c r="A362" s="4"/>
      <c r="B362" s="4"/>
      <c r="C362" s="4"/>
      <c r="D362" s="4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V362" s="4"/>
      <c r="Z362" s="4"/>
      <c r="AA362" s="4"/>
    </row>
    <row r="363" customFormat="false" ht="14.25" hidden="false" customHeight="false" outlineLevel="0" collapsed="false">
      <c r="A363" s="4"/>
      <c r="B363" s="4"/>
      <c r="C363" s="4"/>
      <c r="D363" s="4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V363" s="4"/>
      <c r="Z363" s="4"/>
      <c r="AA363" s="4"/>
    </row>
    <row r="364" customFormat="false" ht="14.25" hidden="false" customHeight="false" outlineLevel="0" collapsed="false">
      <c r="A364" s="4"/>
      <c r="B364" s="4"/>
      <c r="C364" s="4"/>
      <c r="D364" s="4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V364" s="4"/>
      <c r="Z364" s="4"/>
      <c r="AA364" s="4"/>
    </row>
    <row r="365" customFormat="false" ht="14.25" hidden="false" customHeight="false" outlineLevel="0" collapsed="false">
      <c r="A365" s="4"/>
      <c r="B365" s="4"/>
      <c r="C365" s="4"/>
      <c r="D365" s="4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V365" s="4"/>
      <c r="Z365" s="4"/>
      <c r="AA365" s="4"/>
    </row>
  </sheetData>
  <mergeCells count="3">
    <mergeCell ref="B1:C1"/>
    <mergeCell ref="D1:M1"/>
    <mergeCell ref="N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3.94"/>
    <col collapsed="false" customWidth="true" hidden="false" outlineLevel="0" max="11" min="3" style="1" width="2.69"/>
    <col collapsed="false" customWidth="true" hidden="false" outlineLevel="0" max="14" min="14" style="1" width="9.92"/>
    <col collapsed="false" customWidth="true" hidden="false" outlineLevel="0" max="15" min="15" style="1" width="12.76"/>
    <col collapsed="false" customWidth="true" hidden="false" outlineLevel="0" max="18" min="18" style="1" width="2.69"/>
    <col collapsed="false" customWidth="true" hidden="false" outlineLevel="0" max="19" min="19" style="1" width="12.76"/>
    <col collapsed="false" customWidth="true" hidden="false" outlineLevel="0" max="20" min="20" style="1" width="10.2"/>
    <col collapsed="false" customWidth="true" hidden="false" outlineLevel="0" max="21" min="21" style="1" width="12.76"/>
  </cols>
  <sheetData>
    <row r="2" customFormat="false" ht="13.8" hidden="false" customHeight="false" outlineLevel="0" collapsed="false">
      <c r="B2" s="43"/>
      <c r="C2" s="44" t="n">
        <v>1</v>
      </c>
      <c r="D2" s="45" t="n">
        <v>0</v>
      </c>
      <c r="E2" s="45" t="n">
        <v>0</v>
      </c>
      <c r="F2" s="45" t="n">
        <v>0</v>
      </c>
      <c r="G2" s="45" t="n">
        <v>1</v>
      </c>
      <c r="H2" s="45" t="n">
        <v>1</v>
      </c>
      <c r="I2" s="45" t="n">
        <v>0</v>
      </c>
      <c r="J2" s="45" t="n">
        <v>1</v>
      </c>
      <c r="K2" s="46" t="n">
        <v>0</v>
      </c>
      <c r="L2" s="47"/>
      <c r="M2" s="47"/>
      <c r="N2" s="47"/>
      <c r="O2" s="47"/>
      <c r="P2" s="47"/>
      <c r="Q2" s="47"/>
      <c r="R2" s="47"/>
      <c r="S2" s="47"/>
      <c r="T2" s="47"/>
      <c r="U2" s="47"/>
    </row>
    <row r="3" customFormat="false" ht="13.8" hidden="false" customHeight="false" outlineLevel="0" collapsed="false">
      <c r="B3" s="48" t="s">
        <v>79</v>
      </c>
      <c r="C3" s="49" t="n">
        <v>0</v>
      </c>
      <c r="D3" s="50" t="n">
        <v>1</v>
      </c>
      <c r="E3" s="50" t="n">
        <v>0</v>
      </c>
      <c r="F3" s="50" t="n">
        <v>0</v>
      </c>
      <c r="G3" s="50" t="n">
        <v>1</v>
      </c>
      <c r="H3" s="50" t="n">
        <v>1</v>
      </c>
      <c r="I3" s="50" t="n">
        <v>0</v>
      </c>
      <c r="J3" s="50" t="n">
        <v>0</v>
      </c>
      <c r="K3" s="51" t="n">
        <v>1</v>
      </c>
      <c r="L3" s="47"/>
      <c r="M3" s="47"/>
      <c r="N3" s="47"/>
      <c r="O3" s="47"/>
      <c r="P3" s="47"/>
      <c r="Q3" s="47"/>
      <c r="R3" s="47"/>
      <c r="S3" s="47"/>
      <c r="T3" s="47"/>
      <c r="U3" s="47"/>
    </row>
    <row r="4" customFormat="false" ht="13.8" hidden="false" customHeight="false" outlineLevel="0" collapsed="false">
      <c r="B4" s="43"/>
      <c r="C4" s="49" t="n">
        <v>0</v>
      </c>
      <c r="D4" s="50" t="n">
        <v>0</v>
      </c>
      <c r="E4" s="50" t="n">
        <v>1</v>
      </c>
      <c r="F4" s="50" t="n">
        <v>0</v>
      </c>
      <c r="G4" s="50" t="n">
        <v>1</v>
      </c>
      <c r="H4" s="50" t="n">
        <v>0</v>
      </c>
      <c r="I4" s="50" t="n">
        <v>1</v>
      </c>
      <c r="J4" s="50" t="n">
        <v>1</v>
      </c>
      <c r="K4" s="51" t="n">
        <v>0</v>
      </c>
      <c r="L4" s="47"/>
      <c r="M4" s="47"/>
      <c r="N4" s="47"/>
      <c r="O4" s="47"/>
      <c r="P4" s="47"/>
      <c r="Q4" s="47"/>
      <c r="R4" s="47"/>
      <c r="S4" s="47"/>
      <c r="T4" s="47"/>
      <c r="U4" s="47"/>
    </row>
    <row r="5" customFormat="false" ht="13.8" hidden="false" customHeight="false" outlineLevel="0" collapsed="false">
      <c r="B5" s="43"/>
      <c r="C5" s="52" t="n">
        <v>0</v>
      </c>
      <c r="D5" s="53" t="n">
        <v>0</v>
      </c>
      <c r="E5" s="53" t="n">
        <v>0</v>
      </c>
      <c r="F5" s="53" t="n">
        <v>1</v>
      </c>
      <c r="G5" s="53" t="n">
        <v>1</v>
      </c>
      <c r="H5" s="53" t="n">
        <v>1</v>
      </c>
      <c r="I5" s="53" t="n">
        <v>0</v>
      </c>
      <c r="J5" s="53" t="n">
        <v>1</v>
      </c>
      <c r="K5" s="54" t="n">
        <v>1</v>
      </c>
      <c r="L5" s="47"/>
      <c r="M5" s="47"/>
      <c r="N5" s="47"/>
      <c r="O5" s="47"/>
      <c r="P5" s="47"/>
      <c r="Q5" s="47"/>
      <c r="R5" s="47"/>
      <c r="S5" s="47"/>
      <c r="T5" s="47"/>
      <c r="U5" s="47"/>
    </row>
    <row r="6" customFormat="false" ht="13.8" hidden="false" customHeight="false" outlineLevel="0" collapsed="false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55" t="s">
        <v>80</v>
      </c>
      <c r="O6" s="56" t="n">
        <v>0.0126</v>
      </c>
      <c r="P6" s="47"/>
      <c r="Q6" s="47"/>
      <c r="R6" s="47"/>
      <c r="S6" s="47"/>
      <c r="T6" s="47"/>
      <c r="U6" s="47"/>
    </row>
    <row r="7" customFormat="false" ht="13.8" hidden="false" customHeight="false" outlineLevel="0" collapsed="false">
      <c r="B7" s="57" t="s">
        <v>81</v>
      </c>
      <c r="C7" s="57"/>
      <c r="D7" s="57"/>
      <c r="E7" s="57"/>
      <c r="F7" s="57"/>
      <c r="G7" s="57"/>
      <c r="H7" s="57"/>
      <c r="I7" s="57"/>
      <c r="J7" s="57"/>
      <c r="K7" s="57"/>
      <c r="L7" s="57" t="s">
        <v>82</v>
      </c>
      <c r="M7" s="47"/>
      <c r="N7" s="55" t="s">
        <v>83</v>
      </c>
      <c r="O7" s="56" t="n">
        <f aca="false">MIN(L9:L23)</f>
        <v>3</v>
      </c>
      <c r="P7" s="47"/>
      <c r="Q7" s="47"/>
      <c r="R7" s="47"/>
      <c r="S7" s="47"/>
      <c r="T7" s="47"/>
      <c r="U7" s="47"/>
    </row>
    <row r="8" customFormat="false" ht="13.8" hidden="false" customHeight="false" outlineLevel="0" collapsed="false">
      <c r="B8" s="57" t="n">
        <v>0</v>
      </c>
      <c r="C8" s="58" t="n">
        <f aca="false">MOD(SUM(
MID(DEC2BIN($B8,4),1,1)*C$2,
MID(DEC2BIN($B8,4),2,1)*C$3,
MID(DEC2BIN($B8,4),3,1)*C$4,
MID(DEC2BIN($B8,4),4,1)*C$5
),2)</f>
        <v>0</v>
      </c>
      <c r="D8" s="59" t="n">
        <f aca="false">MOD(SUM(
MID(DEC2BIN($B8,4),1,1)*D$2,
MID(DEC2BIN($B8,4),2,1)*D$3,
MID(DEC2BIN($B8,4),3,1)*D$4,
MID(DEC2BIN($B8,4),4,1)*D$5
),2)</f>
        <v>0</v>
      </c>
      <c r="E8" s="59" t="n">
        <f aca="false">MOD(SUM(
MID(DEC2BIN($B8,4),1,1)*E$2,
MID(DEC2BIN($B8,4),2,1)*E$3,
MID(DEC2BIN($B8,4),3,1)*E$4,
MID(DEC2BIN($B8,4),4,1)*E$5
),2)</f>
        <v>0</v>
      </c>
      <c r="F8" s="59" t="n">
        <f aca="false">MOD(SUM(
MID(DEC2BIN($B8,4),1,1)*F$2,
MID(DEC2BIN($B8,4),2,1)*F$3,
MID(DEC2BIN($B8,4),3,1)*F$4,
MID(DEC2BIN($B8,4),4,1)*F$5
),2)</f>
        <v>0</v>
      </c>
      <c r="G8" s="59" t="n">
        <f aca="false">MOD(SUM(
MID(DEC2BIN($B8,4),1,1)*G$2,
MID(DEC2BIN($B8,4),2,1)*G$3,
MID(DEC2BIN($B8,4),3,1)*G$4,
MID(DEC2BIN($B8,4),4,1)*G$5
),2)</f>
        <v>0</v>
      </c>
      <c r="H8" s="59" t="n">
        <f aca="false">MOD(SUM(
MID(DEC2BIN($B8,4),1,1)*H$2,
MID(DEC2BIN($B8,4),2,1)*H$3,
MID(DEC2BIN($B8,4),3,1)*H$4,
MID(DEC2BIN($B8,4),4,1)*H$5
),2)</f>
        <v>0</v>
      </c>
      <c r="I8" s="59" t="n">
        <f aca="false">MOD(SUM(
MID(DEC2BIN($B8,4),1,1)*I$2,
MID(DEC2BIN($B8,4),2,1)*I$3,
MID(DEC2BIN($B8,4),3,1)*I$4,
MID(DEC2BIN($B8,4),4,1)*I$5
),2)</f>
        <v>0</v>
      </c>
      <c r="J8" s="59" t="n">
        <f aca="false">MOD(SUM(
MID(DEC2BIN($B8,4),1,1)*J$2,
MID(DEC2BIN($B8,4),2,1)*J$3,
MID(DEC2BIN($B8,4),3,1)*J$4,
MID(DEC2BIN($B8,4),4,1)*J$5
),2)</f>
        <v>0</v>
      </c>
      <c r="K8" s="60" t="n">
        <f aca="false">MOD(SUM(
MID(DEC2BIN($B8,4),1,1)*K$2,
MID(DEC2BIN($B8,4),2,1)*K$3,
MID(DEC2BIN($B8,4),3,1)*K$4,
MID(DEC2BIN($B8,4),4,1)*K$5
),2)</f>
        <v>0</v>
      </c>
      <c r="L8" s="61" t="n">
        <f aca="false">SUM(C8:K8)</f>
        <v>0</v>
      </c>
      <c r="M8" s="47"/>
      <c r="N8" s="55" t="s">
        <v>84</v>
      </c>
      <c r="O8" s="56" t="n">
        <f aca="false">O7-1</f>
        <v>2</v>
      </c>
      <c r="P8" s="47"/>
      <c r="Q8" s="47"/>
      <c r="R8" s="47"/>
      <c r="S8" s="47"/>
      <c r="T8" s="47"/>
      <c r="U8" s="47"/>
    </row>
    <row r="9" customFormat="false" ht="13.8" hidden="false" customHeight="false" outlineLevel="0" collapsed="false">
      <c r="B9" s="57" t="n">
        <v>1</v>
      </c>
      <c r="C9" s="62" t="n">
        <f aca="false">MOD(SUM(
MID(DEC2BIN($B9,4),1,1)*C$2,
MID(DEC2BIN($B9,4),2,1)*C$3,
MID(DEC2BIN($B9,4),3,1)*C$4,
MID(DEC2BIN($B9,4),4,1)*C$5
),2)</f>
        <v>0</v>
      </c>
      <c r="D9" s="63" t="n">
        <f aca="false">MOD(SUM(
MID(DEC2BIN($B9,4),1,1)*D$2,
MID(DEC2BIN($B9,4),2,1)*D$3,
MID(DEC2BIN($B9,4),3,1)*D$4,
MID(DEC2BIN($B9,4),4,1)*D$5
),2)</f>
        <v>0</v>
      </c>
      <c r="E9" s="63" t="n">
        <f aca="false">MOD(SUM(
MID(DEC2BIN($B9,4),1,1)*E$2,
MID(DEC2BIN($B9,4),2,1)*E$3,
MID(DEC2BIN($B9,4),3,1)*E$4,
MID(DEC2BIN($B9,4),4,1)*E$5
),2)</f>
        <v>0</v>
      </c>
      <c r="F9" s="63" t="n">
        <f aca="false">MOD(SUM(
MID(DEC2BIN($B9,4),1,1)*F$2,
MID(DEC2BIN($B9,4),2,1)*F$3,
MID(DEC2BIN($B9,4),3,1)*F$4,
MID(DEC2BIN($B9,4),4,1)*F$5
),2)</f>
        <v>1</v>
      </c>
      <c r="G9" s="63" t="n">
        <f aca="false">MOD(SUM(
MID(DEC2BIN($B9,4),1,1)*G$2,
MID(DEC2BIN($B9,4),2,1)*G$3,
MID(DEC2BIN($B9,4),3,1)*G$4,
MID(DEC2BIN($B9,4),4,1)*G$5
),2)</f>
        <v>1</v>
      </c>
      <c r="H9" s="63" t="n">
        <f aca="false">MOD(SUM(
MID(DEC2BIN($B9,4),1,1)*H$2,
MID(DEC2BIN($B9,4),2,1)*H$3,
MID(DEC2BIN($B9,4),3,1)*H$4,
MID(DEC2BIN($B9,4),4,1)*H$5
),2)</f>
        <v>1</v>
      </c>
      <c r="I9" s="63" t="n">
        <f aca="false">MOD(SUM(
MID(DEC2BIN($B9,4),1,1)*I$2,
MID(DEC2BIN($B9,4),2,1)*I$3,
MID(DEC2BIN($B9,4),3,1)*I$4,
MID(DEC2BIN($B9,4),4,1)*I$5
),2)</f>
        <v>0</v>
      </c>
      <c r="J9" s="63" t="n">
        <f aca="false">MOD(SUM(
MID(DEC2BIN($B9,4),1,1)*J$2,
MID(DEC2BIN($B9,4),2,1)*J$3,
MID(DEC2BIN($B9,4),3,1)*J$4,
MID(DEC2BIN($B9,4),4,1)*J$5
),2)</f>
        <v>1</v>
      </c>
      <c r="K9" s="64" t="n">
        <f aca="false">MOD(SUM(
MID(DEC2BIN($B9,4),1,1)*K$2,
MID(DEC2BIN($B9,4),2,1)*K$3,
MID(DEC2BIN($B9,4),3,1)*K$4,
MID(DEC2BIN($B9,4),4,1)*K$5
),2)</f>
        <v>1</v>
      </c>
      <c r="L9" s="65" t="n">
        <f aca="false">SUM(C9:K9)</f>
        <v>5</v>
      </c>
      <c r="M9" s="47"/>
      <c r="N9" s="55" t="s">
        <v>85</v>
      </c>
      <c r="O9" s="56" t="n">
        <f aca="false">_xlfn.FLOOR.MATH((O7-1)/2)</f>
        <v>1</v>
      </c>
      <c r="P9" s="47"/>
      <c r="Q9" s="47"/>
      <c r="R9" s="47"/>
      <c r="S9" s="47"/>
      <c r="T9" s="47"/>
      <c r="U9" s="47"/>
    </row>
    <row r="10" customFormat="false" ht="13.8" hidden="false" customHeight="false" outlineLevel="0" collapsed="false">
      <c r="B10" s="57" t="n">
        <v>2</v>
      </c>
      <c r="C10" s="62" t="n">
        <f aca="false">MOD(SUM(
MID(DEC2BIN($B10,4),1,1)*C$2,
MID(DEC2BIN($B10,4),2,1)*C$3,
MID(DEC2BIN($B10,4),3,1)*C$4,
MID(DEC2BIN($B10,4),4,1)*C$5
),2)</f>
        <v>0</v>
      </c>
      <c r="D10" s="63" t="n">
        <f aca="false">MOD(SUM(
MID(DEC2BIN($B10,4),1,1)*D$2,
MID(DEC2BIN($B10,4),2,1)*D$3,
MID(DEC2BIN($B10,4),3,1)*D$4,
MID(DEC2BIN($B10,4),4,1)*D$5
),2)</f>
        <v>0</v>
      </c>
      <c r="E10" s="63" t="n">
        <f aca="false">MOD(SUM(
MID(DEC2BIN($B10,4),1,1)*E$2,
MID(DEC2BIN($B10,4),2,1)*E$3,
MID(DEC2BIN($B10,4),3,1)*E$4,
MID(DEC2BIN($B10,4),4,1)*E$5
),2)</f>
        <v>1</v>
      </c>
      <c r="F10" s="63" t="n">
        <f aca="false">MOD(SUM(
MID(DEC2BIN($B10,4),1,1)*F$2,
MID(DEC2BIN($B10,4),2,1)*F$3,
MID(DEC2BIN($B10,4),3,1)*F$4,
MID(DEC2BIN($B10,4),4,1)*F$5
),2)</f>
        <v>0</v>
      </c>
      <c r="G10" s="63" t="n">
        <f aca="false">MOD(SUM(
MID(DEC2BIN($B10,4),1,1)*G$2,
MID(DEC2BIN($B10,4),2,1)*G$3,
MID(DEC2BIN($B10,4),3,1)*G$4,
MID(DEC2BIN($B10,4),4,1)*G$5
),2)</f>
        <v>1</v>
      </c>
      <c r="H10" s="63" t="n">
        <f aca="false">MOD(SUM(
MID(DEC2BIN($B10,4),1,1)*H$2,
MID(DEC2BIN($B10,4),2,1)*H$3,
MID(DEC2BIN($B10,4),3,1)*H$4,
MID(DEC2BIN($B10,4),4,1)*H$5
),2)</f>
        <v>0</v>
      </c>
      <c r="I10" s="63" t="n">
        <f aca="false">MOD(SUM(
MID(DEC2BIN($B10,4),1,1)*I$2,
MID(DEC2BIN($B10,4),2,1)*I$3,
MID(DEC2BIN($B10,4),3,1)*I$4,
MID(DEC2BIN($B10,4),4,1)*I$5
),2)</f>
        <v>1</v>
      </c>
      <c r="J10" s="63" t="n">
        <f aca="false">MOD(SUM(
MID(DEC2BIN($B10,4),1,1)*J$2,
MID(DEC2BIN($B10,4),2,1)*J$3,
MID(DEC2BIN($B10,4),3,1)*J$4,
MID(DEC2BIN($B10,4),4,1)*J$5
),2)</f>
        <v>1</v>
      </c>
      <c r="K10" s="64" t="n">
        <f aca="false">MOD(SUM(
MID(DEC2BIN($B10,4),1,1)*K$2,
MID(DEC2BIN($B10,4),2,1)*K$3,
MID(DEC2BIN($B10,4),3,1)*K$4,
MID(DEC2BIN($B10,4),4,1)*K$5
),2)</f>
        <v>0</v>
      </c>
      <c r="L10" s="65" t="n">
        <f aca="false">SUM(C10:K10)</f>
        <v>4</v>
      </c>
      <c r="M10" s="47"/>
      <c r="N10" s="55" t="s">
        <v>86</v>
      </c>
      <c r="O10" s="56" t="n">
        <f aca="false">U23</f>
        <v>0.999996172838953</v>
      </c>
      <c r="P10" s="47"/>
      <c r="Q10" s="47"/>
      <c r="R10" s="47"/>
      <c r="S10" s="47"/>
      <c r="T10" s="47"/>
      <c r="U10" s="47"/>
    </row>
    <row r="11" customFormat="false" ht="13.8" hidden="false" customHeight="false" outlineLevel="0" collapsed="false">
      <c r="B11" s="57" t="n">
        <v>3</v>
      </c>
      <c r="C11" s="62" t="n">
        <f aca="false">MOD(SUM(
MID(DEC2BIN($B11,4),1,1)*C$2,
MID(DEC2BIN($B11,4),2,1)*C$3,
MID(DEC2BIN($B11,4),3,1)*C$4,
MID(DEC2BIN($B11,4),4,1)*C$5
),2)</f>
        <v>0</v>
      </c>
      <c r="D11" s="63" t="n">
        <f aca="false">MOD(SUM(
MID(DEC2BIN($B11,4),1,1)*D$2,
MID(DEC2BIN($B11,4),2,1)*D$3,
MID(DEC2BIN($B11,4),3,1)*D$4,
MID(DEC2BIN($B11,4),4,1)*D$5
),2)</f>
        <v>0</v>
      </c>
      <c r="E11" s="63" t="n">
        <f aca="false">MOD(SUM(
MID(DEC2BIN($B11,4),1,1)*E$2,
MID(DEC2BIN($B11,4),2,1)*E$3,
MID(DEC2BIN($B11,4),3,1)*E$4,
MID(DEC2BIN($B11,4),4,1)*E$5
),2)</f>
        <v>1</v>
      </c>
      <c r="F11" s="63" t="n">
        <f aca="false">MOD(SUM(
MID(DEC2BIN($B11,4),1,1)*F$2,
MID(DEC2BIN($B11,4),2,1)*F$3,
MID(DEC2BIN($B11,4),3,1)*F$4,
MID(DEC2BIN($B11,4),4,1)*F$5
),2)</f>
        <v>1</v>
      </c>
      <c r="G11" s="63" t="n">
        <f aca="false">MOD(SUM(
MID(DEC2BIN($B11,4),1,1)*G$2,
MID(DEC2BIN($B11,4),2,1)*G$3,
MID(DEC2BIN($B11,4),3,1)*G$4,
MID(DEC2BIN($B11,4),4,1)*G$5
),2)</f>
        <v>0</v>
      </c>
      <c r="H11" s="63" t="n">
        <f aca="false">MOD(SUM(
MID(DEC2BIN($B11,4),1,1)*H$2,
MID(DEC2BIN($B11,4),2,1)*H$3,
MID(DEC2BIN($B11,4),3,1)*H$4,
MID(DEC2BIN($B11,4),4,1)*H$5
),2)</f>
        <v>1</v>
      </c>
      <c r="I11" s="63" t="n">
        <f aca="false">MOD(SUM(
MID(DEC2BIN($B11,4),1,1)*I$2,
MID(DEC2BIN($B11,4),2,1)*I$3,
MID(DEC2BIN($B11,4),3,1)*I$4,
MID(DEC2BIN($B11,4),4,1)*I$5
),2)</f>
        <v>1</v>
      </c>
      <c r="J11" s="63" t="n">
        <f aca="false">MOD(SUM(
MID(DEC2BIN($B11,4),1,1)*J$2,
MID(DEC2BIN($B11,4),2,1)*J$3,
MID(DEC2BIN($B11,4),3,1)*J$4,
MID(DEC2BIN($B11,4),4,1)*J$5
),2)</f>
        <v>0</v>
      </c>
      <c r="K11" s="64" t="n">
        <f aca="false">MOD(SUM(
MID(DEC2BIN($B11,4),1,1)*K$2,
MID(DEC2BIN($B11,4),2,1)*K$3,
MID(DEC2BIN($B11,4),3,1)*K$4,
MID(DEC2BIN($B11,4),4,1)*K$5
),2)</f>
        <v>1</v>
      </c>
      <c r="L11" s="65" t="n">
        <f aca="false">SUM(C11:K11)</f>
        <v>5</v>
      </c>
      <c r="M11" s="47"/>
      <c r="N11" s="47"/>
      <c r="O11" s="66" t="s">
        <v>87</v>
      </c>
      <c r="P11" s="66"/>
      <c r="Q11" s="47"/>
      <c r="R11" s="47"/>
      <c r="S11" s="47"/>
      <c r="T11" s="47"/>
      <c r="U11" s="47"/>
    </row>
    <row r="12" customFormat="false" ht="13.8" hidden="false" customHeight="false" outlineLevel="0" collapsed="false">
      <c r="B12" s="57" t="n">
        <v>4</v>
      </c>
      <c r="C12" s="62" t="n">
        <f aca="false">MOD(SUM(
MID(DEC2BIN($B12,4),1,1)*C$2,
MID(DEC2BIN($B12,4),2,1)*C$3,
MID(DEC2BIN($B12,4),3,1)*C$4,
MID(DEC2BIN($B12,4),4,1)*C$5
),2)</f>
        <v>0</v>
      </c>
      <c r="D12" s="63" t="n">
        <f aca="false">MOD(SUM(
MID(DEC2BIN($B12,4),1,1)*D$2,
MID(DEC2BIN($B12,4),2,1)*D$3,
MID(DEC2BIN($B12,4),3,1)*D$4,
MID(DEC2BIN($B12,4),4,1)*D$5
),2)</f>
        <v>1</v>
      </c>
      <c r="E12" s="63" t="n">
        <f aca="false">MOD(SUM(
MID(DEC2BIN($B12,4),1,1)*E$2,
MID(DEC2BIN($B12,4),2,1)*E$3,
MID(DEC2BIN($B12,4),3,1)*E$4,
MID(DEC2BIN($B12,4),4,1)*E$5
),2)</f>
        <v>0</v>
      </c>
      <c r="F12" s="63" t="n">
        <f aca="false">MOD(SUM(
MID(DEC2BIN($B12,4),1,1)*F$2,
MID(DEC2BIN($B12,4),2,1)*F$3,
MID(DEC2BIN($B12,4),3,1)*F$4,
MID(DEC2BIN($B12,4),4,1)*F$5
),2)</f>
        <v>0</v>
      </c>
      <c r="G12" s="63" t="n">
        <f aca="false">MOD(SUM(
MID(DEC2BIN($B12,4),1,1)*G$2,
MID(DEC2BIN($B12,4),2,1)*G$3,
MID(DEC2BIN($B12,4),3,1)*G$4,
MID(DEC2BIN($B12,4),4,1)*G$5
),2)</f>
        <v>1</v>
      </c>
      <c r="H12" s="63" t="n">
        <f aca="false">MOD(SUM(
MID(DEC2BIN($B12,4),1,1)*H$2,
MID(DEC2BIN($B12,4),2,1)*H$3,
MID(DEC2BIN($B12,4),3,1)*H$4,
MID(DEC2BIN($B12,4),4,1)*H$5
),2)</f>
        <v>1</v>
      </c>
      <c r="I12" s="63" t="n">
        <f aca="false">MOD(SUM(
MID(DEC2BIN($B12,4),1,1)*I$2,
MID(DEC2BIN($B12,4),2,1)*I$3,
MID(DEC2BIN($B12,4),3,1)*I$4,
MID(DEC2BIN($B12,4),4,1)*I$5
),2)</f>
        <v>0</v>
      </c>
      <c r="J12" s="63" t="n">
        <f aca="false">MOD(SUM(
MID(DEC2BIN($B12,4),1,1)*J$2,
MID(DEC2BIN($B12,4),2,1)*J$3,
MID(DEC2BIN($B12,4),3,1)*J$4,
MID(DEC2BIN($B12,4),4,1)*J$5
),2)</f>
        <v>0</v>
      </c>
      <c r="K12" s="64" t="n">
        <f aca="false">MOD(SUM(
MID(DEC2BIN($B12,4),1,1)*K$2,
MID(DEC2BIN($B12,4),2,1)*K$3,
MID(DEC2BIN($B12,4),3,1)*K$4,
MID(DEC2BIN($B12,4),4,1)*K$5
),2)</f>
        <v>1</v>
      </c>
      <c r="L12" s="65" t="n">
        <f aca="false">SUM(C12:K12)</f>
        <v>4</v>
      </c>
      <c r="M12" s="47"/>
      <c r="N12" s="67" t="s">
        <v>88</v>
      </c>
      <c r="O12" s="67" t="s">
        <v>89</v>
      </c>
      <c r="P12" s="47"/>
      <c r="Q12" s="47"/>
      <c r="R12" s="68" t="s">
        <v>88</v>
      </c>
      <c r="S12" s="68" t="s">
        <v>90</v>
      </c>
      <c r="T12" s="68" t="s">
        <v>91</v>
      </c>
      <c r="U12" s="68" t="s">
        <v>92</v>
      </c>
    </row>
    <row r="13" customFormat="false" ht="13.8" hidden="false" customHeight="false" outlineLevel="0" collapsed="false">
      <c r="B13" s="57" t="n">
        <v>5</v>
      </c>
      <c r="C13" s="62" t="n">
        <f aca="false">MOD(SUM(
MID(DEC2BIN($B13,4),1,1)*C$2,
MID(DEC2BIN($B13,4),2,1)*C$3,
MID(DEC2BIN($B13,4),3,1)*C$4,
MID(DEC2BIN($B13,4),4,1)*C$5
),2)</f>
        <v>0</v>
      </c>
      <c r="D13" s="63" t="n">
        <f aca="false">MOD(SUM(
MID(DEC2BIN($B13,4),1,1)*D$2,
MID(DEC2BIN($B13,4),2,1)*D$3,
MID(DEC2BIN($B13,4),3,1)*D$4,
MID(DEC2BIN($B13,4),4,1)*D$5
),2)</f>
        <v>1</v>
      </c>
      <c r="E13" s="63" t="n">
        <f aca="false">MOD(SUM(
MID(DEC2BIN($B13,4),1,1)*E$2,
MID(DEC2BIN($B13,4),2,1)*E$3,
MID(DEC2BIN($B13,4),3,1)*E$4,
MID(DEC2BIN($B13,4),4,1)*E$5
),2)</f>
        <v>0</v>
      </c>
      <c r="F13" s="63" t="n">
        <f aca="false">MOD(SUM(
MID(DEC2BIN($B13,4),1,1)*F$2,
MID(DEC2BIN($B13,4),2,1)*F$3,
MID(DEC2BIN($B13,4),3,1)*F$4,
MID(DEC2BIN($B13,4),4,1)*F$5
),2)</f>
        <v>1</v>
      </c>
      <c r="G13" s="63" t="n">
        <f aca="false">MOD(SUM(
MID(DEC2BIN($B13,4),1,1)*G$2,
MID(DEC2BIN($B13,4),2,1)*G$3,
MID(DEC2BIN($B13,4),3,1)*G$4,
MID(DEC2BIN($B13,4),4,1)*G$5
),2)</f>
        <v>0</v>
      </c>
      <c r="H13" s="63" t="n">
        <f aca="false">MOD(SUM(
MID(DEC2BIN($B13,4),1,1)*H$2,
MID(DEC2BIN($B13,4),2,1)*H$3,
MID(DEC2BIN($B13,4),3,1)*H$4,
MID(DEC2BIN($B13,4),4,1)*H$5
),2)</f>
        <v>0</v>
      </c>
      <c r="I13" s="63" t="n">
        <f aca="false">MOD(SUM(
MID(DEC2BIN($B13,4),1,1)*I$2,
MID(DEC2BIN($B13,4),2,1)*I$3,
MID(DEC2BIN($B13,4),3,1)*I$4,
MID(DEC2BIN($B13,4),4,1)*I$5
),2)</f>
        <v>0</v>
      </c>
      <c r="J13" s="63" t="n">
        <f aca="false">MOD(SUM(
MID(DEC2BIN($B13,4),1,1)*J$2,
MID(DEC2BIN($B13,4),2,1)*J$3,
MID(DEC2BIN($B13,4),3,1)*J$4,
MID(DEC2BIN($B13,4),4,1)*J$5
),2)</f>
        <v>1</v>
      </c>
      <c r="K13" s="64" t="n">
        <f aca="false">MOD(SUM(
MID(DEC2BIN($B13,4),1,1)*K$2,
MID(DEC2BIN($B13,4),2,1)*K$3,
MID(DEC2BIN($B13,4),3,1)*K$4,
MID(DEC2BIN($B13,4),4,1)*K$5
),2)</f>
        <v>0</v>
      </c>
      <c r="L13" s="65" t="n">
        <f aca="false">SUM(C13:K13)</f>
        <v>3</v>
      </c>
      <c r="M13" s="47"/>
      <c r="N13" s="69" t="n">
        <v>0</v>
      </c>
      <c r="O13" s="69" t="n">
        <f aca="false">COUNTIF(L$8:L$23,N13)</f>
        <v>1</v>
      </c>
      <c r="P13" s="47"/>
      <c r="Q13" s="47"/>
      <c r="R13" s="70" t="n">
        <v>1</v>
      </c>
      <c r="S13" s="70" t="n">
        <f aca="false">O$6^R13</f>
        <v>0.0126</v>
      </c>
      <c r="T13" s="70" t="n">
        <f aca="false">(1-O$6)^(R$21-R13)</f>
        <v>0.903535005602809</v>
      </c>
      <c r="U13" s="70" t="n">
        <f aca="false">O14*S13*T13</f>
        <v>0</v>
      </c>
    </row>
    <row r="14" customFormat="false" ht="13.8" hidden="false" customHeight="false" outlineLevel="0" collapsed="false">
      <c r="B14" s="57" t="n">
        <v>6</v>
      </c>
      <c r="C14" s="62" t="n">
        <f aca="false">MOD(SUM(
MID(DEC2BIN($B14,4),1,1)*C$2,
MID(DEC2BIN($B14,4),2,1)*C$3,
MID(DEC2BIN($B14,4),3,1)*C$4,
MID(DEC2BIN($B14,4),4,1)*C$5
),2)</f>
        <v>0</v>
      </c>
      <c r="D14" s="63" t="n">
        <f aca="false">MOD(SUM(
MID(DEC2BIN($B14,4),1,1)*D$2,
MID(DEC2BIN($B14,4),2,1)*D$3,
MID(DEC2BIN($B14,4),3,1)*D$4,
MID(DEC2BIN($B14,4),4,1)*D$5
),2)</f>
        <v>1</v>
      </c>
      <c r="E14" s="63" t="n">
        <f aca="false">MOD(SUM(
MID(DEC2BIN($B14,4),1,1)*E$2,
MID(DEC2BIN($B14,4),2,1)*E$3,
MID(DEC2BIN($B14,4),3,1)*E$4,
MID(DEC2BIN($B14,4),4,1)*E$5
),2)</f>
        <v>1</v>
      </c>
      <c r="F14" s="63" t="n">
        <f aca="false">MOD(SUM(
MID(DEC2BIN($B14,4),1,1)*F$2,
MID(DEC2BIN($B14,4),2,1)*F$3,
MID(DEC2BIN($B14,4),3,1)*F$4,
MID(DEC2BIN($B14,4),4,1)*F$5
),2)</f>
        <v>0</v>
      </c>
      <c r="G14" s="63" t="n">
        <f aca="false">MOD(SUM(
MID(DEC2BIN($B14,4),1,1)*G$2,
MID(DEC2BIN($B14,4),2,1)*G$3,
MID(DEC2BIN($B14,4),3,1)*G$4,
MID(DEC2BIN($B14,4),4,1)*G$5
),2)</f>
        <v>0</v>
      </c>
      <c r="H14" s="63" t="n">
        <f aca="false">MOD(SUM(
MID(DEC2BIN($B14,4),1,1)*H$2,
MID(DEC2BIN($B14,4),2,1)*H$3,
MID(DEC2BIN($B14,4),3,1)*H$4,
MID(DEC2BIN($B14,4),4,1)*H$5
),2)</f>
        <v>1</v>
      </c>
      <c r="I14" s="63" t="n">
        <f aca="false">MOD(SUM(
MID(DEC2BIN($B14,4),1,1)*I$2,
MID(DEC2BIN($B14,4),2,1)*I$3,
MID(DEC2BIN($B14,4),3,1)*I$4,
MID(DEC2BIN($B14,4),4,1)*I$5
),2)</f>
        <v>1</v>
      </c>
      <c r="J14" s="63" t="n">
        <f aca="false">MOD(SUM(
MID(DEC2BIN($B14,4),1,1)*J$2,
MID(DEC2BIN($B14,4),2,1)*J$3,
MID(DEC2BIN($B14,4),3,1)*J$4,
MID(DEC2BIN($B14,4),4,1)*J$5
),2)</f>
        <v>1</v>
      </c>
      <c r="K14" s="64" t="n">
        <f aca="false">MOD(SUM(
MID(DEC2BIN($B14,4),1,1)*K$2,
MID(DEC2BIN($B14,4),2,1)*K$3,
MID(DEC2BIN($B14,4),3,1)*K$4,
MID(DEC2BIN($B14,4),4,1)*K$5
),2)</f>
        <v>1</v>
      </c>
      <c r="L14" s="65" t="n">
        <f aca="false">SUM(C14:K14)</f>
        <v>6</v>
      </c>
      <c r="M14" s="47"/>
      <c r="N14" s="69" t="n">
        <v>1</v>
      </c>
      <c r="O14" s="69" t="n">
        <f aca="false">COUNTIF(L$8:L$23,N14)</f>
        <v>0</v>
      </c>
      <c r="P14" s="47"/>
      <c r="Q14" s="47"/>
      <c r="R14" s="70" t="n">
        <v>2</v>
      </c>
      <c r="S14" s="70" t="n">
        <f aca="false">O$6^R14</f>
        <v>0.00015876</v>
      </c>
      <c r="T14" s="70" t="n">
        <f aca="false">(1-O$6)^(R$21-R14)</f>
        <v>0.915064822364603</v>
      </c>
      <c r="U14" s="70" t="n">
        <f aca="false">O15*S14*T14</f>
        <v>0</v>
      </c>
    </row>
    <row r="15" customFormat="false" ht="13.8" hidden="false" customHeight="false" outlineLevel="0" collapsed="false">
      <c r="B15" s="57" t="n">
        <v>7</v>
      </c>
      <c r="C15" s="62" t="n">
        <f aca="false">MOD(SUM(
MID(DEC2BIN($B15,4),1,1)*C$2,
MID(DEC2BIN($B15,4),2,1)*C$3,
MID(DEC2BIN($B15,4),3,1)*C$4,
MID(DEC2BIN($B15,4),4,1)*C$5
),2)</f>
        <v>0</v>
      </c>
      <c r="D15" s="63" t="n">
        <f aca="false">MOD(SUM(
MID(DEC2BIN($B15,4),1,1)*D$2,
MID(DEC2BIN($B15,4),2,1)*D$3,
MID(DEC2BIN($B15,4),3,1)*D$4,
MID(DEC2BIN($B15,4),4,1)*D$5
),2)</f>
        <v>1</v>
      </c>
      <c r="E15" s="63" t="n">
        <f aca="false">MOD(SUM(
MID(DEC2BIN($B15,4),1,1)*E$2,
MID(DEC2BIN($B15,4),2,1)*E$3,
MID(DEC2BIN($B15,4),3,1)*E$4,
MID(DEC2BIN($B15,4),4,1)*E$5
),2)</f>
        <v>1</v>
      </c>
      <c r="F15" s="63" t="n">
        <f aca="false">MOD(SUM(
MID(DEC2BIN($B15,4),1,1)*F$2,
MID(DEC2BIN($B15,4),2,1)*F$3,
MID(DEC2BIN($B15,4),3,1)*F$4,
MID(DEC2BIN($B15,4),4,1)*F$5
),2)</f>
        <v>1</v>
      </c>
      <c r="G15" s="63" t="n">
        <f aca="false">MOD(SUM(
MID(DEC2BIN($B15,4),1,1)*G$2,
MID(DEC2BIN($B15,4),2,1)*G$3,
MID(DEC2BIN($B15,4),3,1)*G$4,
MID(DEC2BIN($B15,4),4,1)*G$5
),2)</f>
        <v>1</v>
      </c>
      <c r="H15" s="63" t="n">
        <f aca="false">MOD(SUM(
MID(DEC2BIN($B15,4),1,1)*H$2,
MID(DEC2BIN($B15,4),2,1)*H$3,
MID(DEC2BIN($B15,4),3,1)*H$4,
MID(DEC2BIN($B15,4),4,1)*H$5
),2)</f>
        <v>0</v>
      </c>
      <c r="I15" s="63" t="n">
        <f aca="false">MOD(SUM(
MID(DEC2BIN($B15,4),1,1)*I$2,
MID(DEC2BIN($B15,4),2,1)*I$3,
MID(DEC2BIN($B15,4),3,1)*I$4,
MID(DEC2BIN($B15,4),4,1)*I$5
),2)</f>
        <v>1</v>
      </c>
      <c r="J15" s="63" t="n">
        <f aca="false">MOD(SUM(
MID(DEC2BIN($B15,4),1,1)*J$2,
MID(DEC2BIN($B15,4),2,1)*J$3,
MID(DEC2BIN($B15,4),3,1)*J$4,
MID(DEC2BIN($B15,4),4,1)*J$5
),2)</f>
        <v>0</v>
      </c>
      <c r="K15" s="64" t="n">
        <f aca="false">MOD(SUM(
MID(DEC2BIN($B15,4),1,1)*K$2,
MID(DEC2BIN($B15,4),2,1)*K$3,
MID(DEC2BIN($B15,4),3,1)*K$4,
MID(DEC2BIN($B15,4),4,1)*K$5
),2)</f>
        <v>0</v>
      </c>
      <c r="L15" s="65" t="n">
        <f aca="false">SUM(C15:K15)</f>
        <v>5</v>
      </c>
      <c r="M15" s="47"/>
      <c r="N15" s="69" t="n">
        <v>2</v>
      </c>
      <c r="O15" s="69" t="n">
        <f aca="false">COUNTIF(L$8:L$23,N15)</f>
        <v>0</v>
      </c>
      <c r="P15" s="47"/>
      <c r="Q15" s="47"/>
      <c r="R15" s="70" t="n">
        <v>3</v>
      </c>
      <c r="S15" s="70" t="n">
        <f aca="false">O$6^R15</f>
        <v>2.000376E-006</v>
      </c>
      <c r="T15" s="70" t="n">
        <f aca="false">(1-O$6)^(R$21-R15)</f>
        <v>0.926741768649588</v>
      </c>
      <c r="U15" s="70" t="n">
        <f aca="false">O16*S15*T15</f>
        <v>3.70766398440838E-006</v>
      </c>
    </row>
    <row r="16" customFormat="false" ht="13.8" hidden="false" customHeight="false" outlineLevel="0" collapsed="false">
      <c r="B16" s="57" t="n">
        <v>8</v>
      </c>
      <c r="C16" s="62" t="n">
        <f aca="false">MOD(SUM(
MID(DEC2BIN($B16,4),1,1)*C$2,
MID(DEC2BIN($B16,4),2,1)*C$3,
MID(DEC2BIN($B16,4),3,1)*C$4,
MID(DEC2BIN($B16,4),4,1)*C$5
),2)</f>
        <v>1</v>
      </c>
      <c r="D16" s="63" t="n">
        <f aca="false">MOD(SUM(
MID(DEC2BIN($B16,4),1,1)*D$2,
MID(DEC2BIN($B16,4),2,1)*D$3,
MID(DEC2BIN($B16,4),3,1)*D$4,
MID(DEC2BIN($B16,4),4,1)*D$5
),2)</f>
        <v>0</v>
      </c>
      <c r="E16" s="63" t="n">
        <f aca="false">MOD(SUM(
MID(DEC2BIN($B16,4),1,1)*E$2,
MID(DEC2BIN($B16,4),2,1)*E$3,
MID(DEC2BIN($B16,4),3,1)*E$4,
MID(DEC2BIN($B16,4),4,1)*E$5
),2)</f>
        <v>0</v>
      </c>
      <c r="F16" s="63" t="n">
        <f aca="false">MOD(SUM(
MID(DEC2BIN($B16,4),1,1)*F$2,
MID(DEC2BIN($B16,4),2,1)*F$3,
MID(DEC2BIN($B16,4),3,1)*F$4,
MID(DEC2BIN($B16,4),4,1)*F$5
),2)</f>
        <v>0</v>
      </c>
      <c r="G16" s="63" t="n">
        <f aca="false">MOD(SUM(
MID(DEC2BIN($B16,4),1,1)*G$2,
MID(DEC2BIN($B16,4),2,1)*G$3,
MID(DEC2BIN($B16,4),3,1)*G$4,
MID(DEC2BIN($B16,4),4,1)*G$5
),2)</f>
        <v>1</v>
      </c>
      <c r="H16" s="63" t="n">
        <f aca="false">MOD(SUM(
MID(DEC2BIN($B16,4),1,1)*H$2,
MID(DEC2BIN($B16,4),2,1)*H$3,
MID(DEC2BIN($B16,4),3,1)*H$4,
MID(DEC2BIN($B16,4),4,1)*H$5
),2)</f>
        <v>1</v>
      </c>
      <c r="I16" s="63" t="n">
        <f aca="false">MOD(SUM(
MID(DEC2BIN($B16,4),1,1)*I$2,
MID(DEC2BIN($B16,4),2,1)*I$3,
MID(DEC2BIN($B16,4),3,1)*I$4,
MID(DEC2BIN($B16,4),4,1)*I$5
),2)</f>
        <v>0</v>
      </c>
      <c r="J16" s="63" t="n">
        <f aca="false">MOD(SUM(
MID(DEC2BIN($B16,4),1,1)*J$2,
MID(DEC2BIN($B16,4),2,1)*J$3,
MID(DEC2BIN($B16,4),3,1)*J$4,
MID(DEC2BIN($B16,4),4,1)*J$5
),2)</f>
        <v>1</v>
      </c>
      <c r="K16" s="64" t="n">
        <f aca="false">MOD(SUM(
MID(DEC2BIN($B16,4),1,1)*K$2,
MID(DEC2BIN($B16,4),2,1)*K$3,
MID(DEC2BIN($B16,4),3,1)*K$4,
MID(DEC2BIN($B16,4),4,1)*K$5
),2)</f>
        <v>0</v>
      </c>
      <c r="L16" s="65" t="n">
        <f aca="false">SUM(C16:K16)</f>
        <v>4</v>
      </c>
      <c r="M16" s="47"/>
      <c r="N16" s="69" t="n">
        <v>3</v>
      </c>
      <c r="O16" s="69" t="n">
        <f aca="false">COUNTIF(L$8:L$23,N16)</f>
        <v>2</v>
      </c>
      <c r="P16" s="47"/>
      <c r="Q16" s="47"/>
      <c r="R16" s="70" t="n">
        <v>4</v>
      </c>
      <c r="S16" s="70" t="n">
        <f aca="false">O$6^R16</f>
        <v>2.52047376E-008</v>
      </c>
      <c r="T16" s="70" t="n">
        <f aca="false">(1-O$6)^(R$21-R16)</f>
        <v>0.938567721946109</v>
      </c>
      <c r="U16" s="70" t="n">
        <f aca="false">O17*S16*T16</f>
        <v>1.18281765757407E-007</v>
      </c>
    </row>
    <row r="17" customFormat="false" ht="13.8" hidden="false" customHeight="false" outlineLevel="0" collapsed="false">
      <c r="B17" s="57" t="n">
        <v>9</v>
      </c>
      <c r="C17" s="62" t="n">
        <f aca="false">MOD(SUM(
MID(DEC2BIN($B17,4),1,1)*C$2,
MID(DEC2BIN($B17,4),2,1)*C$3,
MID(DEC2BIN($B17,4),3,1)*C$4,
MID(DEC2BIN($B17,4),4,1)*C$5
),2)</f>
        <v>1</v>
      </c>
      <c r="D17" s="63" t="n">
        <f aca="false">MOD(SUM(
MID(DEC2BIN($B17,4),1,1)*D$2,
MID(DEC2BIN($B17,4),2,1)*D$3,
MID(DEC2BIN($B17,4),3,1)*D$4,
MID(DEC2BIN($B17,4),4,1)*D$5
),2)</f>
        <v>0</v>
      </c>
      <c r="E17" s="63" t="n">
        <f aca="false">MOD(SUM(
MID(DEC2BIN($B17,4),1,1)*E$2,
MID(DEC2BIN($B17,4),2,1)*E$3,
MID(DEC2BIN($B17,4),3,1)*E$4,
MID(DEC2BIN($B17,4),4,1)*E$5
),2)</f>
        <v>0</v>
      </c>
      <c r="F17" s="63" t="n">
        <f aca="false">MOD(SUM(
MID(DEC2BIN($B17,4),1,1)*F$2,
MID(DEC2BIN($B17,4),2,1)*F$3,
MID(DEC2BIN($B17,4),3,1)*F$4,
MID(DEC2BIN($B17,4),4,1)*F$5
),2)</f>
        <v>1</v>
      </c>
      <c r="G17" s="63" t="n">
        <f aca="false">MOD(SUM(
MID(DEC2BIN($B17,4),1,1)*G$2,
MID(DEC2BIN($B17,4),2,1)*G$3,
MID(DEC2BIN($B17,4),3,1)*G$4,
MID(DEC2BIN($B17,4),4,1)*G$5
),2)</f>
        <v>0</v>
      </c>
      <c r="H17" s="63" t="n">
        <f aca="false">MOD(SUM(
MID(DEC2BIN($B17,4),1,1)*H$2,
MID(DEC2BIN($B17,4),2,1)*H$3,
MID(DEC2BIN($B17,4),3,1)*H$4,
MID(DEC2BIN($B17,4),4,1)*H$5
),2)</f>
        <v>0</v>
      </c>
      <c r="I17" s="63" t="n">
        <f aca="false">MOD(SUM(
MID(DEC2BIN($B17,4),1,1)*I$2,
MID(DEC2BIN($B17,4),2,1)*I$3,
MID(DEC2BIN($B17,4),3,1)*I$4,
MID(DEC2BIN($B17,4),4,1)*I$5
),2)</f>
        <v>0</v>
      </c>
      <c r="J17" s="63" t="n">
        <f aca="false">MOD(SUM(
MID(DEC2BIN($B17,4),1,1)*J$2,
MID(DEC2BIN($B17,4),2,1)*J$3,
MID(DEC2BIN($B17,4),3,1)*J$4,
MID(DEC2BIN($B17,4),4,1)*J$5
),2)</f>
        <v>0</v>
      </c>
      <c r="K17" s="64" t="n">
        <f aca="false">MOD(SUM(
MID(DEC2BIN($B17,4),1,1)*K$2,
MID(DEC2BIN($B17,4),2,1)*K$3,
MID(DEC2BIN($B17,4),3,1)*K$4,
MID(DEC2BIN($B17,4),4,1)*K$5
),2)</f>
        <v>1</v>
      </c>
      <c r="L17" s="65" t="n">
        <f aca="false">SUM(C17:K17)</f>
        <v>3</v>
      </c>
      <c r="M17" s="47"/>
      <c r="N17" s="69" t="n">
        <v>4</v>
      </c>
      <c r="O17" s="69" t="n">
        <f aca="false">COUNTIF(L$8:L$23,N17)</f>
        <v>5</v>
      </c>
      <c r="P17" s="47"/>
      <c r="Q17" s="47"/>
      <c r="R17" s="70" t="n">
        <v>5</v>
      </c>
      <c r="S17" s="70" t="n">
        <f aca="false">O$6^R17</f>
        <v>3.1757969376E-010</v>
      </c>
      <c r="T17" s="70" t="n">
        <f aca="false">(1-O$6)^(R$21-R17)</f>
        <v>0.950544583700738</v>
      </c>
      <c r="U17" s="70" t="n">
        <f aca="false">O18*S17*T17</f>
        <v>1.20749463118763E-009</v>
      </c>
    </row>
    <row r="18" customFormat="false" ht="13.8" hidden="false" customHeight="false" outlineLevel="0" collapsed="false">
      <c r="B18" s="57" t="n">
        <v>10</v>
      </c>
      <c r="C18" s="62" t="n">
        <f aca="false">MOD(SUM(
MID(DEC2BIN($B18,4),1,1)*C$2,
MID(DEC2BIN($B18,4),2,1)*C$3,
MID(DEC2BIN($B18,4),3,1)*C$4,
MID(DEC2BIN($B18,4),4,1)*C$5
),2)</f>
        <v>1</v>
      </c>
      <c r="D18" s="63" t="n">
        <f aca="false">MOD(SUM(
MID(DEC2BIN($B18,4),1,1)*D$2,
MID(DEC2BIN($B18,4),2,1)*D$3,
MID(DEC2BIN($B18,4),3,1)*D$4,
MID(DEC2BIN($B18,4),4,1)*D$5
),2)</f>
        <v>0</v>
      </c>
      <c r="E18" s="63" t="n">
        <f aca="false">MOD(SUM(
MID(DEC2BIN($B18,4),1,1)*E$2,
MID(DEC2BIN($B18,4),2,1)*E$3,
MID(DEC2BIN($B18,4),3,1)*E$4,
MID(DEC2BIN($B18,4),4,1)*E$5
),2)</f>
        <v>1</v>
      </c>
      <c r="F18" s="63" t="n">
        <f aca="false">MOD(SUM(
MID(DEC2BIN($B18,4),1,1)*F$2,
MID(DEC2BIN($B18,4),2,1)*F$3,
MID(DEC2BIN($B18,4),3,1)*F$4,
MID(DEC2BIN($B18,4),4,1)*F$5
),2)</f>
        <v>0</v>
      </c>
      <c r="G18" s="63" t="n">
        <f aca="false">MOD(SUM(
MID(DEC2BIN($B18,4),1,1)*G$2,
MID(DEC2BIN($B18,4),2,1)*G$3,
MID(DEC2BIN($B18,4),3,1)*G$4,
MID(DEC2BIN($B18,4),4,1)*G$5
),2)</f>
        <v>0</v>
      </c>
      <c r="H18" s="63" t="n">
        <f aca="false">MOD(SUM(
MID(DEC2BIN($B18,4),1,1)*H$2,
MID(DEC2BIN($B18,4),2,1)*H$3,
MID(DEC2BIN($B18,4),3,1)*H$4,
MID(DEC2BIN($B18,4),4,1)*H$5
),2)</f>
        <v>1</v>
      </c>
      <c r="I18" s="63" t="n">
        <f aca="false">MOD(SUM(
MID(DEC2BIN($B18,4),1,1)*I$2,
MID(DEC2BIN($B18,4),2,1)*I$3,
MID(DEC2BIN($B18,4),3,1)*I$4,
MID(DEC2BIN($B18,4),4,1)*I$5
),2)</f>
        <v>1</v>
      </c>
      <c r="J18" s="63" t="n">
        <f aca="false">MOD(SUM(
MID(DEC2BIN($B18,4),1,1)*J$2,
MID(DEC2BIN($B18,4),2,1)*J$3,
MID(DEC2BIN($B18,4),3,1)*J$4,
MID(DEC2BIN($B18,4),4,1)*J$5
),2)</f>
        <v>0</v>
      </c>
      <c r="K18" s="64" t="n">
        <f aca="false">MOD(SUM(
MID(DEC2BIN($B18,4),1,1)*K$2,
MID(DEC2BIN($B18,4),2,1)*K$3,
MID(DEC2BIN($B18,4),3,1)*K$4,
MID(DEC2BIN($B18,4),4,1)*K$5
),2)</f>
        <v>0</v>
      </c>
      <c r="L18" s="65" t="n">
        <f aca="false">SUM(C18:K18)</f>
        <v>4</v>
      </c>
      <c r="M18" s="47"/>
      <c r="N18" s="69" t="n">
        <v>5</v>
      </c>
      <c r="O18" s="69" t="n">
        <f aca="false">COUNTIF(L$8:L$23,N18)</f>
        <v>4</v>
      </c>
      <c r="P18" s="47"/>
      <c r="Q18" s="47"/>
      <c r="R18" s="70" t="n">
        <v>6</v>
      </c>
      <c r="S18" s="70" t="n">
        <f aca="false">O$6^R18</f>
        <v>4.001504141376E-012</v>
      </c>
      <c r="T18" s="70" t="n">
        <f aca="false">(1-O$6)^(R$21-R18)</f>
        <v>0.962674279624</v>
      </c>
      <c r="U18" s="70" t="n">
        <f aca="false">O19*S18*T18</f>
        <v>7.70429023342319E-012</v>
      </c>
    </row>
    <row r="19" customFormat="false" ht="13.8" hidden="false" customHeight="false" outlineLevel="0" collapsed="false">
      <c r="B19" s="57" t="n">
        <v>11</v>
      </c>
      <c r="C19" s="62" t="n">
        <f aca="false">MOD(SUM(
MID(DEC2BIN($B19,4),1,1)*C$2,
MID(DEC2BIN($B19,4),2,1)*C$3,
MID(DEC2BIN($B19,4),3,1)*C$4,
MID(DEC2BIN($B19,4),4,1)*C$5
),2)</f>
        <v>1</v>
      </c>
      <c r="D19" s="63" t="n">
        <f aca="false">MOD(SUM(
MID(DEC2BIN($B19,4),1,1)*D$2,
MID(DEC2BIN($B19,4),2,1)*D$3,
MID(DEC2BIN($B19,4),3,1)*D$4,
MID(DEC2BIN($B19,4),4,1)*D$5
),2)</f>
        <v>0</v>
      </c>
      <c r="E19" s="63" t="n">
        <f aca="false">MOD(SUM(
MID(DEC2BIN($B19,4),1,1)*E$2,
MID(DEC2BIN($B19,4),2,1)*E$3,
MID(DEC2BIN($B19,4),3,1)*E$4,
MID(DEC2BIN($B19,4),4,1)*E$5
),2)</f>
        <v>1</v>
      </c>
      <c r="F19" s="63" t="n">
        <f aca="false">MOD(SUM(
MID(DEC2BIN($B19,4),1,1)*F$2,
MID(DEC2BIN($B19,4),2,1)*F$3,
MID(DEC2BIN($B19,4),3,1)*F$4,
MID(DEC2BIN($B19,4),4,1)*F$5
),2)</f>
        <v>1</v>
      </c>
      <c r="G19" s="63" t="n">
        <f aca="false">MOD(SUM(
MID(DEC2BIN($B19,4),1,1)*G$2,
MID(DEC2BIN($B19,4),2,1)*G$3,
MID(DEC2BIN($B19,4),3,1)*G$4,
MID(DEC2BIN($B19,4),4,1)*G$5
),2)</f>
        <v>1</v>
      </c>
      <c r="H19" s="63" t="n">
        <f aca="false">MOD(SUM(
MID(DEC2BIN($B19,4),1,1)*H$2,
MID(DEC2BIN($B19,4),2,1)*H$3,
MID(DEC2BIN($B19,4),3,1)*H$4,
MID(DEC2BIN($B19,4),4,1)*H$5
),2)</f>
        <v>0</v>
      </c>
      <c r="I19" s="63" t="n">
        <f aca="false">MOD(SUM(
MID(DEC2BIN($B19,4),1,1)*I$2,
MID(DEC2BIN($B19,4),2,1)*I$3,
MID(DEC2BIN($B19,4),3,1)*I$4,
MID(DEC2BIN($B19,4),4,1)*I$5
),2)</f>
        <v>1</v>
      </c>
      <c r="J19" s="63" t="n">
        <f aca="false">MOD(SUM(
MID(DEC2BIN($B19,4),1,1)*J$2,
MID(DEC2BIN($B19,4),2,1)*J$3,
MID(DEC2BIN($B19,4),3,1)*J$4,
MID(DEC2BIN($B19,4),4,1)*J$5
),2)</f>
        <v>1</v>
      </c>
      <c r="K19" s="64" t="n">
        <f aca="false">MOD(SUM(
MID(DEC2BIN($B19,4),1,1)*K$2,
MID(DEC2BIN($B19,4),2,1)*K$3,
MID(DEC2BIN($B19,4),3,1)*K$4,
MID(DEC2BIN($B19,4),4,1)*K$5
),2)</f>
        <v>1</v>
      </c>
      <c r="L19" s="65" t="n">
        <f aca="false">SUM(C19:K19)</f>
        <v>7</v>
      </c>
      <c r="M19" s="47"/>
      <c r="N19" s="69" t="n">
        <v>6</v>
      </c>
      <c r="O19" s="69" t="n">
        <f aca="false">COUNTIF(L$8:L$23,N19)</f>
        <v>2</v>
      </c>
      <c r="P19" s="47"/>
      <c r="Q19" s="47"/>
      <c r="R19" s="70" t="n">
        <v>7</v>
      </c>
      <c r="S19" s="70" t="n">
        <f aca="false">O$6^R19</f>
        <v>5.04189521813376E-014</v>
      </c>
      <c r="T19" s="70" t="n">
        <f aca="false">(1-O$6)^(R$21-R19)</f>
        <v>0.97495876</v>
      </c>
      <c r="U19" s="70" t="n">
        <f aca="false">O20*S19*T19</f>
        <v>9.83127981984324E-014</v>
      </c>
    </row>
    <row r="20" customFormat="false" ht="13.8" hidden="false" customHeight="false" outlineLevel="0" collapsed="false">
      <c r="B20" s="57" t="n">
        <v>12</v>
      </c>
      <c r="C20" s="62" t="n">
        <f aca="false">MOD(SUM(
MID(DEC2BIN($B20,4),1,1)*C$2,
MID(DEC2BIN($B20,4),2,1)*C$3,
MID(DEC2BIN($B20,4),3,1)*C$4,
MID(DEC2BIN($B20,4),4,1)*C$5
),2)</f>
        <v>1</v>
      </c>
      <c r="D20" s="63" t="n">
        <f aca="false">MOD(SUM(
MID(DEC2BIN($B20,4),1,1)*D$2,
MID(DEC2BIN($B20,4),2,1)*D$3,
MID(DEC2BIN($B20,4),3,1)*D$4,
MID(DEC2BIN($B20,4),4,1)*D$5
),2)</f>
        <v>1</v>
      </c>
      <c r="E20" s="63" t="n">
        <f aca="false">MOD(SUM(
MID(DEC2BIN($B20,4),1,1)*E$2,
MID(DEC2BIN($B20,4),2,1)*E$3,
MID(DEC2BIN($B20,4),3,1)*E$4,
MID(DEC2BIN($B20,4),4,1)*E$5
),2)</f>
        <v>0</v>
      </c>
      <c r="F20" s="63" t="n">
        <f aca="false">MOD(SUM(
MID(DEC2BIN($B20,4),1,1)*F$2,
MID(DEC2BIN($B20,4),2,1)*F$3,
MID(DEC2BIN($B20,4),3,1)*F$4,
MID(DEC2BIN($B20,4),4,1)*F$5
),2)</f>
        <v>0</v>
      </c>
      <c r="G20" s="63" t="n">
        <f aca="false">MOD(SUM(
MID(DEC2BIN($B20,4),1,1)*G$2,
MID(DEC2BIN($B20,4),2,1)*G$3,
MID(DEC2BIN($B20,4),3,1)*G$4,
MID(DEC2BIN($B20,4),4,1)*G$5
),2)</f>
        <v>0</v>
      </c>
      <c r="H20" s="63" t="n">
        <f aca="false">MOD(SUM(
MID(DEC2BIN($B20,4),1,1)*H$2,
MID(DEC2BIN($B20,4),2,1)*H$3,
MID(DEC2BIN($B20,4),3,1)*H$4,
MID(DEC2BIN($B20,4),4,1)*H$5
),2)</f>
        <v>0</v>
      </c>
      <c r="I20" s="63" t="n">
        <f aca="false">MOD(SUM(
MID(DEC2BIN($B20,4),1,1)*I$2,
MID(DEC2BIN($B20,4),2,1)*I$3,
MID(DEC2BIN($B20,4),3,1)*I$4,
MID(DEC2BIN($B20,4),4,1)*I$5
),2)</f>
        <v>0</v>
      </c>
      <c r="J20" s="63" t="n">
        <f aca="false">MOD(SUM(
MID(DEC2BIN($B20,4),1,1)*J$2,
MID(DEC2BIN($B20,4),2,1)*J$3,
MID(DEC2BIN($B20,4),3,1)*J$4,
MID(DEC2BIN($B20,4),4,1)*J$5
),2)</f>
        <v>1</v>
      </c>
      <c r="K20" s="64" t="n">
        <f aca="false">MOD(SUM(
MID(DEC2BIN($B20,4),1,1)*K$2,
MID(DEC2BIN($B20,4),2,1)*K$3,
MID(DEC2BIN($B20,4),3,1)*K$4,
MID(DEC2BIN($B20,4),4,1)*K$5
),2)</f>
        <v>1</v>
      </c>
      <c r="L20" s="65" t="n">
        <f aca="false">SUM(C20:K20)</f>
        <v>4</v>
      </c>
      <c r="M20" s="47"/>
      <c r="N20" s="69" t="n">
        <v>7</v>
      </c>
      <c r="O20" s="69" t="n">
        <f aca="false">COUNTIF(L$8:L$23,N20)</f>
        <v>2</v>
      </c>
      <c r="P20" s="47"/>
      <c r="Q20" s="47"/>
      <c r="R20" s="70" t="n">
        <v>8</v>
      </c>
      <c r="S20" s="70" t="n">
        <f aca="false">O$6^R20</f>
        <v>6.35278797484854E-016</v>
      </c>
      <c r="T20" s="70" t="n">
        <f aca="false">(1-O$6)^(R$21-R20)</f>
        <v>0.9874</v>
      </c>
      <c r="U20" s="70" t="n">
        <f aca="false">O21*S20*T20</f>
        <v>0</v>
      </c>
    </row>
    <row r="21" customFormat="false" ht="13.8" hidden="false" customHeight="false" outlineLevel="0" collapsed="false">
      <c r="B21" s="57" t="n">
        <v>13</v>
      </c>
      <c r="C21" s="62" t="n">
        <f aca="false">MOD(SUM(
MID(DEC2BIN($B21,4),1,1)*C$2,
MID(DEC2BIN($B21,4),2,1)*C$3,
MID(DEC2BIN($B21,4),3,1)*C$4,
MID(DEC2BIN($B21,4),4,1)*C$5
),2)</f>
        <v>1</v>
      </c>
      <c r="D21" s="63" t="n">
        <f aca="false">MOD(SUM(
MID(DEC2BIN($B21,4),1,1)*D$2,
MID(DEC2BIN($B21,4),2,1)*D$3,
MID(DEC2BIN($B21,4),3,1)*D$4,
MID(DEC2BIN($B21,4),4,1)*D$5
),2)</f>
        <v>1</v>
      </c>
      <c r="E21" s="63" t="n">
        <f aca="false">MOD(SUM(
MID(DEC2BIN($B21,4),1,1)*E$2,
MID(DEC2BIN($B21,4),2,1)*E$3,
MID(DEC2BIN($B21,4),3,1)*E$4,
MID(DEC2BIN($B21,4),4,1)*E$5
),2)</f>
        <v>0</v>
      </c>
      <c r="F21" s="63" t="n">
        <f aca="false">MOD(SUM(
MID(DEC2BIN($B21,4),1,1)*F$2,
MID(DEC2BIN($B21,4),2,1)*F$3,
MID(DEC2BIN($B21,4),3,1)*F$4,
MID(DEC2BIN($B21,4),4,1)*F$5
),2)</f>
        <v>1</v>
      </c>
      <c r="G21" s="63" t="n">
        <f aca="false">MOD(SUM(
MID(DEC2BIN($B21,4),1,1)*G$2,
MID(DEC2BIN($B21,4),2,1)*G$3,
MID(DEC2BIN($B21,4),3,1)*G$4,
MID(DEC2BIN($B21,4),4,1)*G$5
),2)</f>
        <v>1</v>
      </c>
      <c r="H21" s="63" t="n">
        <f aca="false">MOD(SUM(
MID(DEC2BIN($B21,4),1,1)*H$2,
MID(DEC2BIN($B21,4),2,1)*H$3,
MID(DEC2BIN($B21,4),3,1)*H$4,
MID(DEC2BIN($B21,4),4,1)*H$5
),2)</f>
        <v>1</v>
      </c>
      <c r="I21" s="63" t="n">
        <f aca="false">MOD(SUM(
MID(DEC2BIN($B21,4),1,1)*I$2,
MID(DEC2BIN($B21,4),2,1)*I$3,
MID(DEC2BIN($B21,4),3,1)*I$4,
MID(DEC2BIN($B21,4),4,1)*I$5
),2)</f>
        <v>0</v>
      </c>
      <c r="J21" s="63" t="n">
        <f aca="false">MOD(SUM(
MID(DEC2BIN($B21,4),1,1)*J$2,
MID(DEC2BIN($B21,4),2,1)*J$3,
MID(DEC2BIN($B21,4),3,1)*J$4,
MID(DEC2BIN($B21,4),4,1)*J$5
),2)</f>
        <v>0</v>
      </c>
      <c r="K21" s="64" t="n">
        <f aca="false">MOD(SUM(
MID(DEC2BIN($B21,4),1,1)*K$2,
MID(DEC2BIN($B21,4),2,1)*K$3,
MID(DEC2BIN($B21,4),3,1)*K$4,
MID(DEC2BIN($B21,4),4,1)*K$5
),2)</f>
        <v>0</v>
      </c>
      <c r="L21" s="65" t="n">
        <f aca="false">SUM(C21:K21)</f>
        <v>5</v>
      </c>
      <c r="M21" s="47"/>
      <c r="N21" s="69" t="n">
        <v>8</v>
      </c>
      <c r="O21" s="69" t="n">
        <f aca="false">COUNTIF(L$8:L$23,N21)</f>
        <v>0</v>
      </c>
      <c r="P21" s="47"/>
      <c r="Q21" s="47"/>
      <c r="R21" s="70" t="n">
        <v>9</v>
      </c>
      <c r="S21" s="70" t="n">
        <f aca="false">O$6^R21</f>
        <v>8.00451284830916E-018</v>
      </c>
      <c r="T21" s="70" t="n">
        <f aca="false">(1-O$6)^(R$21-R21)</f>
        <v>1</v>
      </c>
      <c r="U21" s="70" t="n">
        <f aca="false">O22*S21*T21</f>
        <v>0</v>
      </c>
    </row>
    <row r="22" customFormat="false" ht="13.8" hidden="false" customHeight="false" outlineLevel="0" collapsed="false">
      <c r="B22" s="57" t="n">
        <v>14</v>
      </c>
      <c r="C22" s="62" t="n">
        <f aca="false">MOD(SUM(
MID(DEC2BIN($B22,4),1,1)*C$2,
MID(DEC2BIN($B22,4),2,1)*C$3,
MID(DEC2BIN($B22,4),3,1)*C$4,
MID(DEC2BIN($B22,4),4,1)*C$5
),2)</f>
        <v>1</v>
      </c>
      <c r="D22" s="63" t="n">
        <f aca="false">MOD(SUM(
MID(DEC2BIN($B22,4),1,1)*D$2,
MID(DEC2BIN($B22,4),2,1)*D$3,
MID(DEC2BIN($B22,4),3,1)*D$4,
MID(DEC2BIN($B22,4),4,1)*D$5
),2)</f>
        <v>1</v>
      </c>
      <c r="E22" s="63" t="n">
        <f aca="false">MOD(SUM(
MID(DEC2BIN($B22,4),1,1)*E$2,
MID(DEC2BIN($B22,4),2,1)*E$3,
MID(DEC2BIN($B22,4),3,1)*E$4,
MID(DEC2BIN($B22,4),4,1)*E$5
),2)</f>
        <v>1</v>
      </c>
      <c r="F22" s="63" t="n">
        <f aca="false">MOD(SUM(
MID(DEC2BIN($B22,4),1,1)*F$2,
MID(DEC2BIN($B22,4),2,1)*F$3,
MID(DEC2BIN($B22,4),3,1)*F$4,
MID(DEC2BIN($B22,4),4,1)*F$5
),2)</f>
        <v>0</v>
      </c>
      <c r="G22" s="63" t="n">
        <f aca="false">MOD(SUM(
MID(DEC2BIN($B22,4),1,1)*G$2,
MID(DEC2BIN($B22,4),2,1)*G$3,
MID(DEC2BIN($B22,4),3,1)*G$4,
MID(DEC2BIN($B22,4),4,1)*G$5
),2)</f>
        <v>1</v>
      </c>
      <c r="H22" s="63" t="n">
        <f aca="false">MOD(SUM(
MID(DEC2BIN($B22,4),1,1)*H$2,
MID(DEC2BIN($B22,4),2,1)*H$3,
MID(DEC2BIN($B22,4),3,1)*H$4,
MID(DEC2BIN($B22,4),4,1)*H$5
),2)</f>
        <v>0</v>
      </c>
      <c r="I22" s="63" t="n">
        <f aca="false">MOD(SUM(
MID(DEC2BIN($B22,4),1,1)*I$2,
MID(DEC2BIN($B22,4),2,1)*I$3,
MID(DEC2BIN($B22,4),3,1)*I$4,
MID(DEC2BIN($B22,4),4,1)*I$5
),2)</f>
        <v>1</v>
      </c>
      <c r="J22" s="63" t="n">
        <f aca="false">MOD(SUM(
MID(DEC2BIN($B22,4),1,1)*J$2,
MID(DEC2BIN($B22,4),2,1)*J$3,
MID(DEC2BIN($B22,4),3,1)*J$4,
MID(DEC2BIN($B22,4),4,1)*J$5
),2)</f>
        <v>0</v>
      </c>
      <c r="K22" s="64" t="n">
        <f aca="false">MOD(SUM(
MID(DEC2BIN($B22,4),1,1)*K$2,
MID(DEC2BIN($B22,4),2,1)*K$3,
MID(DEC2BIN($B22,4),3,1)*K$4,
MID(DEC2BIN($B22,4),4,1)*K$5
),2)</f>
        <v>1</v>
      </c>
      <c r="L22" s="65" t="n">
        <f aca="false">SUM(C22:K22)</f>
        <v>6</v>
      </c>
      <c r="M22" s="47"/>
      <c r="N22" s="69" t="n">
        <v>9</v>
      </c>
      <c r="O22" s="69" t="n">
        <f aca="false">COUNTIF(L$8:L$23,N22)</f>
        <v>0</v>
      </c>
      <c r="P22" s="47"/>
      <c r="Q22" s="47"/>
      <c r="R22" s="47"/>
      <c r="S22" s="47"/>
      <c r="T22" s="71" t="s">
        <v>93</v>
      </c>
      <c r="U22" s="71" t="n">
        <f aca="false">SUM(U13:U20)</f>
        <v>3.8271610474E-006</v>
      </c>
    </row>
    <row r="23" customFormat="false" ht="13.8" hidden="false" customHeight="false" outlineLevel="0" collapsed="false">
      <c r="B23" s="57" t="n">
        <v>15</v>
      </c>
      <c r="C23" s="72" t="n">
        <f aca="false">MOD(SUM(
MID(DEC2BIN($B23,4),1,1)*C$2,
MID(DEC2BIN($B23,4),2,1)*C$3,
MID(DEC2BIN($B23,4),3,1)*C$4,
MID(DEC2BIN($B23,4),4,1)*C$5
),2)</f>
        <v>1</v>
      </c>
      <c r="D23" s="73" t="n">
        <f aca="false">MOD(SUM(
MID(DEC2BIN($B23,4),1,1)*D$2,
MID(DEC2BIN($B23,4),2,1)*D$3,
MID(DEC2BIN($B23,4),3,1)*D$4,
MID(DEC2BIN($B23,4),4,1)*D$5
),2)</f>
        <v>1</v>
      </c>
      <c r="E23" s="73" t="n">
        <f aca="false">MOD(SUM(
MID(DEC2BIN($B23,4),1,1)*E$2,
MID(DEC2BIN($B23,4),2,1)*E$3,
MID(DEC2BIN($B23,4),3,1)*E$4,
MID(DEC2BIN($B23,4),4,1)*E$5
),2)</f>
        <v>1</v>
      </c>
      <c r="F23" s="73" t="n">
        <f aca="false">MOD(SUM(
MID(DEC2BIN($B23,4),1,1)*F$2,
MID(DEC2BIN($B23,4),2,1)*F$3,
MID(DEC2BIN($B23,4),3,1)*F$4,
MID(DEC2BIN($B23,4),4,1)*F$5
),2)</f>
        <v>1</v>
      </c>
      <c r="G23" s="73" t="n">
        <f aca="false">MOD(SUM(
MID(DEC2BIN($B23,4),1,1)*G$2,
MID(DEC2BIN($B23,4),2,1)*G$3,
MID(DEC2BIN($B23,4),3,1)*G$4,
MID(DEC2BIN($B23,4),4,1)*G$5
),2)</f>
        <v>0</v>
      </c>
      <c r="H23" s="73" t="n">
        <f aca="false">MOD(SUM(
MID(DEC2BIN($B23,4),1,1)*H$2,
MID(DEC2BIN($B23,4),2,1)*H$3,
MID(DEC2BIN($B23,4),3,1)*H$4,
MID(DEC2BIN($B23,4),4,1)*H$5
),2)</f>
        <v>1</v>
      </c>
      <c r="I23" s="73" t="n">
        <f aca="false">MOD(SUM(
MID(DEC2BIN($B23,4),1,1)*I$2,
MID(DEC2BIN($B23,4),2,1)*I$3,
MID(DEC2BIN($B23,4),3,1)*I$4,
MID(DEC2BIN($B23,4),4,1)*I$5
),2)</f>
        <v>1</v>
      </c>
      <c r="J23" s="73" t="n">
        <f aca="false">MOD(SUM(
MID(DEC2BIN($B23,4),1,1)*J$2,
MID(DEC2BIN($B23,4),2,1)*J$3,
MID(DEC2BIN($B23,4),3,1)*J$4,
MID(DEC2BIN($B23,4),4,1)*J$5
),2)</f>
        <v>1</v>
      </c>
      <c r="K23" s="74" t="n">
        <f aca="false">MOD(SUM(
MID(DEC2BIN($B23,4),1,1)*K$2,
MID(DEC2BIN($B23,4),2,1)*K$3,
MID(DEC2BIN($B23,4),3,1)*K$4,
MID(DEC2BIN($B23,4),4,1)*K$5
),2)</f>
        <v>0</v>
      </c>
      <c r="L23" s="75" t="n">
        <f aca="false">SUM(C23:K23)</f>
        <v>7</v>
      </c>
      <c r="M23" s="47"/>
      <c r="N23" s="76" t="s">
        <v>94</v>
      </c>
      <c r="O23" s="76" t="n">
        <f aca="false">SUM(O13:O21)</f>
        <v>16</v>
      </c>
      <c r="P23" s="47"/>
      <c r="Q23" s="47"/>
      <c r="R23" s="47"/>
      <c r="S23" s="47"/>
      <c r="T23" s="71" t="s">
        <v>86</v>
      </c>
      <c r="U23" s="71" t="n">
        <f aca="false">1-U22</f>
        <v>0.999996172838953</v>
      </c>
    </row>
    <row r="24" customFormat="false" ht="13.8" hidden="false" customHeight="false" outlineLevel="0" collapsed="false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customFormat="false" ht="13.8" hidden="false" customHeight="false" outlineLevel="0" collapsed="false">
      <c r="B25" s="43"/>
      <c r="C25" s="44" t="n">
        <v>1</v>
      </c>
      <c r="D25" s="45" t="n">
        <v>0</v>
      </c>
      <c r="E25" s="45" t="n">
        <v>0</v>
      </c>
      <c r="F25" s="45" t="n">
        <v>0</v>
      </c>
      <c r="G25" s="45" t="n">
        <v>1</v>
      </c>
      <c r="H25" s="45" t="n">
        <v>1</v>
      </c>
      <c r="I25" s="45" t="n">
        <v>0</v>
      </c>
      <c r="J25" s="45" t="n">
        <v>1</v>
      </c>
      <c r="K25" s="46" t="n">
        <v>0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customFormat="false" ht="13.8" hidden="false" customHeight="false" outlineLevel="0" collapsed="false">
      <c r="B26" s="48" t="s">
        <v>79</v>
      </c>
      <c r="C26" s="49" t="n">
        <v>0</v>
      </c>
      <c r="D26" s="50" t="n">
        <v>1</v>
      </c>
      <c r="E26" s="50" t="n">
        <v>0</v>
      </c>
      <c r="F26" s="50" t="n">
        <v>0</v>
      </c>
      <c r="G26" s="50" t="n">
        <v>1</v>
      </c>
      <c r="H26" s="50" t="n">
        <v>1</v>
      </c>
      <c r="I26" s="50" t="n">
        <v>0</v>
      </c>
      <c r="J26" s="50" t="n">
        <v>0</v>
      </c>
      <c r="K26" s="51" t="n">
        <v>1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customFormat="false" ht="13.8" hidden="false" customHeight="false" outlineLevel="0" collapsed="false">
      <c r="B27" s="43"/>
      <c r="C27" s="49" t="n">
        <v>0</v>
      </c>
      <c r="D27" s="50" t="n">
        <v>0</v>
      </c>
      <c r="E27" s="50" t="n">
        <v>1</v>
      </c>
      <c r="F27" s="50" t="n">
        <v>0</v>
      </c>
      <c r="G27" s="50" t="n">
        <v>1</v>
      </c>
      <c r="H27" s="50" t="n">
        <v>0</v>
      </c>
      <c r="I27" s="50" t="n">
        <v>1</v>
      </c>
      <c r="J27" s="50" t="n">
        <v>1</v>
      </c>
      <c r="K27" s="51" t="n">
        <v>0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customFormat="false" ht="13.8" hidden="false" customHeight="false" outlineLevel="0" collapsed="false">
      <c r="B28" s="43"/>
      <c r="C28" s="49" t="n">
        <v>0</v>
      </c>
      <c r="D28" s="77" t="n">
        <v>0</v>
      </c>
      <c r="E28" s="77" t="n">
        <v>0</v>
      </c>
      <c r="F28" s="77" t="n">
        <v>1</v>
      </c>
      <c r="G28" s="77" t="n">
        <v>1</v>
      </c>
      <c r="H28" s="77" t="n">
        <v>1</v>
      </c>
      <c r="I28" s="77" t="n">
        <v>0</v>
      </c>
      <c r="J28" s="77" t="n">
        <v>1</v>
      </c>
      <c r="K28" s="51" t="n">
        <v>1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customFormat="false" ht="13.8" hidden="false" customHeight="false" outlineLevel="0" collapsed="false">
      <c r="B29" s="43"/>
      <c r="C29" s="52" t="n">
        <v>0</v>
      </c>
      <c r="D29" s="53" t="n">
        <v>0</v>
      </c>
      <c r="E29" s="53" t="n">
        <v>0</v>
      </c>
      <c r="F29" s="53" t="n">
        <v>0</v>
      </c>
      <c r="G29" s="53" t="n">
        <v>1</v>
      </c>
      <c r="H29" s="53" t="n">
        <v>1</v>
      </c>
      <c r="I29" s="53" t="n">
        <v>1</v>
      </c>
      <c r="J29" s="53" t="n">
        <v>0</v>
      </c>
      <c r="K29" s="54" t="n">
        <v>1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customFormat="false" ht="13.8" hidden="false" customHeight="false" outlineLevel="0" collapsed="false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55" t="s">
        <v>80</v>
      </c>
      <c r="O30" s="56" t="n">
        <v>0.0226</v>
      </c>
      <c r="P30" s="47"/>
      <c r="Q30" s="47"/>
      <c r="R30" s="47"/>
      <c r="S30" s="47"/>
      <c r="T30" s="47"/>
      <c r="U30" s="47"/>
    </row>
    <row r="31" customFormat="false" ht="13.8" hidden="false" customHeight="false" outlineLevel="0" collapsed="false">
      <c r="B31" s="57" t="s">
        <v>81</v>
      </c>
      <c r="C31" s="57"/>
      <c r="D31" s="57"/>
      <c r="E31" s="57"/>
      <c r="F31" s="57"/>
      <c r="G31" s="57"/>
      <c r="H31" s="57"/>
      <c r="I31" s="57"/>
      <c r="J31" s="57"/>
      <c r="K31" s="57"/>
      <c r="L31" s="57" t="s">
        <v>82</v>
      </c>
      <c r="M31" s="47"/>
      <c r="N31" s="55" t="s">
        <v>83</v>
      </c>
      <c r="O31" s="56" t="n">
        <f aca="false">MIN(L33:L47)</f>
        <v>2</v>
      </c>
      <c r="P31" s="47"/>
      <c r="Q31" s="47"/>
      <c r="R31" s="47"/>
      <c r="S31" s="47"/>
      <c r="T31" s="47"/>
      <c r="U31" s="47"/>
    </row>
    <row r="32" customFormat="false" ht="13.8" hidden="false" customHeight="false" outlineLevel="0" collapsed="false">
      <c r="B32" s="57" t="n">
        <v>0</v>
      </c>
      <c r="C32" s="58" t="n">
        <f aca="false">MOD(SUM(
MID(DEC2BIN($B32,5),1,1)*C$25,
MID(DEC2BIN($B32,5),2,1)*C$26,
MID(DEC2BIN($B32,5),3,1)*C$27,
MID(DEC2BIN($B32,5),4,1)*C$28,
MID(DEC2BIN($B32,5),5,1)*C$29
),2)</f>
        <v>0</v>
      </c>
      <c r="D32" s="59" t="n">
        <f aca="false">MOD(SUM(
MID(DEC2BIN($B32,5),1,1)*D$25,
MID(DEC2BIN($B32,5),2,1)*D$26,
MID(DEC2BIN($B32,5),3,1)*D$27,
MID(DEC2BIN($B32,5),4,1)*D$28,
MID(DEC2BIN($B32,5),5,1)*D$29
),2)</f>
        <v>0</v>
      </c>
      <c r="E32" s="59" t="n">
        <f aca="false">MOD(SUM(
MID(DEC2BIN($B32,5),1,1)*E$25,
MID(DEC2BIN($B32,5),2,1)*E$26,
MID(DEC2BIN($B32,5),3,1)*E$27,
MID(DEC2BIN($B32,5),4,1)*E$28,
MID(DEC2BIN($B32,5),5,1)*E$29
),2)</f>
        <v>0</v>
      </c>
      <c r="F32" s="59" t="n">
        <f aca="false">MOD(SUM(
MID(DEC2BIN($B32,5),1,1)*F$25,
MID(DEC2BIN($B32,5),2,1)*F$26,
MID(DEC2BIN($B32,5),3,1)*F$27,
MID(DEC2BIN($B32,5),4,1)*F$28,
MID(DEC2BIN($B32,5),5,1)*F$29
),2)</f>
        <v>0</v>
      </c>
      <c r="G32" s="59" t="n">
        <f aca="false">MOD(SUM(
MID(DEC2BIN($B32,5),1,1)*G$25,
MID(DEC2BIN($B32,5),2,1)*G$26,
MID(DEC2BIN($B32,5),3,1)*G$27,
MID(DEC2BIN($B32,5),4,1)*G$28,
MID(DEC2BIN($B32,5),5,1)*G$29
),2)</f>
        <v>0</v>
      </c>
      <c r="H32" s="59" t="n">
        <f aca="false">MOD(SUM(
MID(DEC2BIN($B32,5),1,1)*H$25,
MID(DEC2BIN($B32,5),2,1)*H$26,
MID(DEC2BIN($B32,5),3,1)*H$27,
MID(DEC2BIN($B32,5),4,1)*H$28,
MID(DEC2BIN($B32,5),5,1)*H$29
),2)</f>
        <v>0</v>
      </c>
      <c r="I32" s="59" t="n">
        <f aca="false">MOD(SUM(
MID(DEC2BIN($B32,5),1,1)*I$25,
MID(DEC2BIN($B32,5),2,1)*I$26,
MID(DEC2BIN($B32,5),3,1)*I$27,
MID(DEC2BIN($B32,5),4,1)*I$28,
MID(DEC2BIN($B32,5),5,1)*I$29
),2)</f>
        <v>0</v>
      </c>
      <c r="J32" s="59" t="n">
        <f aca="false">MOD(SUM(
MID(DEC2BIN($B32,5),1,1)*J$25,
MID(DEC2BIN($B32,5),2,1)*J$26,
MID(DEC2BIN($B32,5),3,1)*J$27,
MID(DEC2BIN($B32,5),4,1)*J$28,
MID(DEC2BIN($B32,5),5,1)*J$29
),2)</f>
        <v>0</v>
      </c>
      <c r="K32" s="60" t="n">
        <f aca="false">MOD(SUM(
MID(DEC2BIN($B32,5),1,1)*K$25,
MID(DEC2BIN($B32,5),2,1)*K$26,
MID(DEC2BIN($B32,5),3,1)*K$27,
MID(DEC2BIN($B32,5),4,1)*K$28,
MID(DEC2BIN($B32,5),5,1)*K$29
),2)</f>
        <v>0</v>
      </c>
      <c r="L32" s="61" t="n">
        <f aca="false">SUM(C32:K32)</f>
        <v>0</v>
      </c>
      <c r="M32" s="47"/>
      <c r="N32" s="55" t="s">
        <v>84</v>
      </c>
      <c r="O32" s="56" t="n">
        <f aca="false">O31-1</f>
        <v>1</v>
      </c>
      <c r="P32" s="47"/>
      <c r="Q32" s="47"/>
      <c r="R32" s="47"/>
      <c r="S32" s="47"/>
      <c r="T32" s="47"/>
      <c r="U32" s="47"/>
    </row>
    <row r="33" customFormat="false" ht="13.8" hidden="false" customHeight="false" outlineLevel="0" collapsed="false">
      <c r="B33" s="57" t="n">
        <v>1</v>
      </c>
      <c r="C33" s="62" t="n">
        <f aca="false">MOD(SUM(
MID(DEC2BIN($B33,5),1,1)*C$25,
MID(DEC2BIN($B33,5),2,1)*C$26,
MID(DEC2BIN($B33,5),3,1)*C$27,
MID(DEC2BIN($B33,5),4,1)*C$28,
MID(DEC2BIN($B33,5),5,1)*C$29
),2)</f>
        <v>0</v>
      </c>
      <c r="D33" s="63" t="n">
        <f aca="false">MOD(SUM(
MID(DEC2BIN($B33,5),1,1)*D$25,
MID(DEC2BIN($B33,5),2,1)*D$26,
MID(DEC2BIN($B33,5),3,1)*D$27,
MID(DEC2BIN($B33,5),4,1)*D$28,
MID(DEC2BIN($B33,5),5,1)*D$29
),2)</f>
        <v>0</v>
      </c>
      <c r="E33" s="63" t="n">
        <f aca="false">MOD(SUM(
MID(DEC2BIN($B33,5),1,1)*E$25,
MID(DEC2BIN($B33,5),2,1)*E$26,
MID(DEC2BIN($B33,5),3,1)*E$27,
MID(DEC2BIN($B33,5),4,1)*E$28,
MID(DEC2BIN($B33,5),5,1)*E$29
),2)</f>
        <v>0</v>
      </c>
      <c r="F33" s="63" t="n">
        <f aca="false">MOD(SUM(
MID(DEC2BIN($B33,5),1,1)*F$25,
MID(DEC2BIN($B33,5),2,1)*F$26,
MID(DEC2BIN($B33,5),3,1)*F$27,
MID(DEC2BIN($B33,5),4,1)*F$28,
MID(DEC2BIN($B33,5),5,1)*F$29
),2)</f>
        <v>0</v>
      </c>
      <c r="G33" s="63" t="n">
        <f aca="false">MOD(SUM(
MID(DEC2BIN($B33,5),1,1)*G$25,
MID(DEC2BIN($B33,5),2,1)*G$26,
MID(DEC2BIN($B33,5),3,1)*G$27,
MID(DEC2BIN($B33,5),4,1)*G$28,
MID(DEC2BIN($B33,5),5,1)*G$29
),2)</f>
        <v>1</v>
      </c>
      <c r="H33" s="63" t="n">
        <f aca="false">MOD(SUM(
MID(DEC2BIN($B33,5),1,1)*H$25,
MID(DEC2BIN($B33,5),2,1)*H$26,
MID(DEC2BIN($B33,5),3,1)*H$27,
MID(DEC2BIN($B33,5),4,1)*H$28,
MID(DEC2BIN($B33,5),5,1)*H$29
),2)</f>
        <v>1</v>
      </c>
      <c r="I33" s="63" t="n">
        <f aca="false">MOD(SUM(
MID(DEC2BIN($B33,5),1,1)*I$25,
MID(DEC2BIN($B33,5),2,1)*I$26,
MID(DEC2BIN($B33,5),3,1)*I$27,
MID(DEC2BIN($B33,5),4,1)*I$28,
MID(DEC2BIN($B33,5),5,1)*I$29
),2)</f>
        <v>1</v>
      </c>
      <c r="J33" s="63" t="n">
        <f aca="false">MOD(SUM(
MID(DEC2BIN($B33,5),1,1)*J$25,
MID(DEC2BIN($B33,5),2,1)*J$26,
MID(DEC2BIN($B33,5),3,1)*J$27,
MID(DEC2BIN($B33,5),4,1)*J$28,
MID(DEC2BIN($B33,5),5,1)*J$29
),2)</f>
        <v>0</v>
      </c>
      <c r="K33" s="64" t="n">
        <f aca="false">MOD(SUM(
MID(DEC2BIN($B33,5),1,1)*K$25,
MID(DEC2BIN($B33,5),2,1)*K$26,
MID(DEC2BIN($B33,5),3,1)*K$27,
MID(DEC2BIN($B33,5),4,1)*K$28,
MID(DEC2BIN($B33,5),5,1)*K$29
),2)</f>
        <v>1</v>
      </c>
      <c r="L33" s="65" t="n">
        <f aca="false">SUM(C33:K33)</f>
        <v>4</v>
      </c>
      <c r="M33" s="47"/>
      <c r="N33" s="55" t="s">
        <v>85</v>
      </c>
      <c r="O33" s="56" t="n">
        <f aca="false">_xlfn.FLOOR.MATH((O31-1)/2)</f>
        <v>0</v>
      </c>
      <c r="P33" s="47"/>
      <c r="Q33" s="47"/>
      <c r="R33" s="47"/>
      <c r="S33" s="47"/>
      <c r="T33" s="47"/>
      <c r="U33" s="47"/>
    </row>
    <row r="34" customFormat="false" ht="13.8" hidden="false" customHeight="false" outlineLevel="0" collapsed="false">
      <c r="B34" s="57" t="n">
        <v>2</v>
      </c>
      <c r="C34" s="62" t="n">
        <f aca="false">MOD(SUM(
MID(DEC2BIN($B34,5),1,1)*C$25,
MID(DEC2BIN($B34,5),2,1)*C$26,
MID(DEC2BIN($B34,5),3,1)*C$27,
MID(DEC2BIN($B34,5),4,1)*C$28,
MID(DEC2BIN($B34,5),5,1)*C$29
),2)</f>
        <v>0</v>
      </c>
      <c r="D34" s="63" t="n">
        <f aca="false">MOD(SUM(
MID(DEC2BIN($B34,5),1,1)*D$25,
MID(DEC2BIN($B34,5),2,1)*D$26,
MID(DEC2BIN($B34,5),3,1)*D$27,
MID(DEC2BIN($B34,5),4,1)*D$28,
MID(DEC2BIN($B34,5),5,1)*D$29
),2)</f>
        <v>0</v>
      </c>
      <c r="E34" s="63" t="n">
        <f aca="false">MOD(SUM(
MID(DEC2BIN($B34,5),1,1)*E$25,
MID(DEC2BIN($B34,5),2,1)*E$26,
MID(DEC2BIN($B34,5),3,1)*E$27,
MID(DEC2BIN($B34,5),4,1)*E$28,
MID(DEC2BIN($B34,5),5,1)*E$29
),2)</f>
        <v>0</v>
      </c>
      <c r="F34" s="63" t="n">
        <f aca="false">MOD(SUM(
MID(DEC2BIN($B34,5),1,1)*F$25,
MID(DEC2BIN($B34,5),2,1)*F$26,
MID(DEC2BIN($B34,5),3,1)*F$27,
MID(DEC2BIN($B34,5),4,1)*F$28,
MID(DEC2BIN($B34,5),5,1)*F$29
),2)</f>
        <v>1</v>
      </c>
      <c r="G34" s="63" t="n">
        <f aca="false">MOD(SUM(
MID(DEC2BIN($B34,5),1,1)*G$25,
MID(DEC2BIN($B34,5),2,1)*G$26,
MID(DEC2BIN($B34,5),3,1)*G$27,
MID(DEC2BIN($B34,5),4,1)*G$28,
MID(DEC2BIN($B34,5),5,1)*G$29
),2)</f>
        <v>1</v>
      </c>
      <c r="H34" s="63" t="n">
        <f aca="false">MOD(SUM(
MID(DEC2BIN($B34,5),1,1)*H$25,
MID(DEC2BIN($B34,5),2,1)*H$26,
MID(DEC2BIN($B34,5),3,1)*H$27,
MID(DEC2BIN($B34,5),4,1)*H$28,
MID(DEC2BIN($B34,5),5,1)*H$29
),2)</f>
        <v>1</v>
      </c>
      <c r="I34" s="63" t="n">
        <f aca="false">MOD(SUM(
MID(DEC2BIN($B34,5),1,1)*I$25,
MID(DEC2BIN($B34,5),2,1)*I$26,
MID(DEC2BIN($B34,5),3,1)*I$27,
MID(DEC2BIN($B34,5),4,1)*I$28,
MID(DEC2BIN($B34,5),5,1)*I$29
),2)</f>
        <v>0</v>
      </c>
      <c r="J34" s="63" t="n">
        <f aca="false">MOD(SUM(
MID(DEC2BIN($B34,5),1,1)*J$25,
MID(DEC2BIN($B34,5),2,1)*J$26,
MID(DEC2BIN($B34,5),3,1)*J$27,
MID(DEC2BIN($B34,5),4,1)*J$28,
MID(DEC2BIN($B34,5),5,1)*J$29
),2)</f>
        <v>1</v>
      </c>
      <c r="K34" s="64" t="n">
        <f aca="false">MOD(SUM(
MID(DEC2BIN($B34,5),1,1)*K$25,
MID(DEC2BIN($B34,5),2,1)*K$26,
MID(DEC2BIN($B34,5),3,1)*K$27,
MID(DEC2BIN($B34,5),4,1)*K$28,
MID(DEC2BIN($B34,5),5,1)*K$29
),2)</f>
        <v>1</v>
      </c>
      <c r="L34" s="65" t="n">
        <f aca="false">SUM(C34:K34)</f>
        <v>5</v>
      </c>
      <c r="M34" s="47"/>
      <c r="N34" s="55" t="s">
        <v>86</v>
      </c>
      <c r="O34" s="56" t="n">
        <f aca="false">U47</f>
        <v>0.999521907516239</v>
      </c>
      <c r="P34" s="47"/>
      <c r="Q34" s="47"/>
      <c r="R34" s="47"/>
      <c r="S34" s="47"/>
      <c r="T34" s="47"/>
      <c r="U34" s="47"/>
    </row>
    <row r="35" customFormat="false" ht="13.8" hidden="false" customHeight="false" outlineLevel="0" collapsed="false">
      <c r="B35" s="57" t="n">
        <v>3</v>
      </c>
      <c r="C35" s="62" t="n">
        <f aca="false">MOD(SUM(
MID(DEC2BIN($B35,5),1,1)*C$25,
MID(DEC2BIN($B35,5),2,1)*C$26,
MID(DEC2BIN($B35,5),3,1)*C$27,
MID(DEC2BIN($B35,5),4,1)*C$28,
MID(DEC2BIN($B35,5),5,1)*C$29
),2)</f>
        <v>0</v>
      </c>
      <c r="D35" s="63" t="n">
        <f aca="false">MOD(SUM(
MID(DEC2BIN($B35,5),1,1)*D$25,
MID(DEC2BIN($B35,5),2,1)*D$26,
MID(DEC2BIN($B35,5),3,1)*D$27,
MID(DEC2BIN($B35,5),4,1)*D$28,
MID(DEC2BIN($B35,5),5,1)*D$29
),2)</f>
        <v>0</v>
      </c>
      <c r="E35" s="63" t="n">
        <f aca="false">MOD(SUM(
MID(DEC2BIN($B35,5),1,1)*E$25,
MID(DEC2BIN($B35,5),2,1)*E$26,
MID(DEC2BIN($B35,5),3,1)*E$27,
MID(DEC2BIN($B35,5),4,1)*E$28,
MID(DEC2BIN($B35,5),5,1)*E$29
),2)</f>
        <v>0</v>
      </c>
      <c r="F35" s="63" t="n">
        <f aca="false">MOD(SUM(
MID(DEC2BIN($B35,5),1,1)*F$25,
MID(DEC2BIN($B35,5),2,1)*F$26,
MID(DEC2BIN($B35,5),3,1)*F$27,
MID(DEC2BIN($B35,5),4,1)*F$28,
MID(DEC2BIN($B35,5),5,1)*F$29
),2)</f>
        <v>1</v>
      </c>
      <c r="G35" s="63" t="n">
        <f aca="false">MOD(SUM(
MID(DEC2BIN($B35,5),1,1)*G$25,
MID(DEC2BIN($B35,5),2,1)*G$26,
MID(DEC2BIN($B35,5),3,1)*G$27,
MID(DEC2BIN($B35,5),4,1)*G$28,
MID(DEC2BIN($B35,5),5,1)*G$29
),2)</f>
        <v>0</v>
      </c>
      <c r="H35" s="63" t="n">
        <f aca="false">MOD(SUM(
MID(DEC2BIN($B35,5),1,1)*H$25,
MID(DEC2BIN($B35,5),2,1)*H$26,
MID(DEC2BIN($B35,5),3,1)*H$27,
MID(DEC2BIN($B35,5),4,1)*H$28,
MID(DEC2BIN($B35,5),5,1)*H$29
),2)</f>
        <v>0</v>
      </c>
      <c r="I35" s="63" t="n">
        <f aca="false">MOD(SUM(
MID(DEC2BIN($B35,5),1,1)*I$25,
MID(DEC2BIN($B35,5),2,1)*I$26,
MID(DEC2BIN($B35,5),3,1)*I$27,
MID(DEC2BIN($B35,5),4,1)*I$28,
MID(DEC2BIN($B35,5),5,1)*I$29
),2)</f>
        <v>1</v>
      </c>
      <c r="J35" s="63" t="n">
        <f aca="false">MOD(SUM(
MID(DEC2BIN($B35,5),1,1)*J$25,
MID(DEC2BIN($B35,5),2,1)*J$26,
MID(DEC2BIN($B35,5),3,1)*J$27,
MID(DEC2BIN($B35,5),4,1)*J$28,
MID(DEC2BIN($B35,5),5,1)*J$29
),2)</f>
        <v>1</v>
      </c>
      <c r="K35" s="64" t="n">
        <f aca="false">MOD(SUM(
MID(DEC2BIN($B35,5),1,1)*K$25,
MID(DEC2BIN($B35,5),2,1)*K$26,
MID(DEC2BIN($B35,5),3,1)*K$27,
MID(DEC2BIN($B35,5),4,1)*K$28,
MID(DEC2BIN($B35,5),5,1)*K$29
),2)</f>
        <v>0</v>
      </c>
      <c r="L35" s="65" t="n">
        <f aca="false">SUM(C35:K35)</f>
        <v>3</v>
      </c>
      <c r="M35" s="47"/>
      <c r="N35" s="47"/>
      <c r="O35" s="66" t="s">
        <v>87</v>
      </c>
      <c r="P35" s="66"/>
      <c r="Q35" s="47"/>
      <c r="R35" s="47"/>
      <c r="S35" s="47"/>
      <c r="T35" s="47"/>
      <c r="U35" s="47"/>
    </row>
    <row r="36" customFormat="false" ht="13.8" hidden="false" customHeight="false" outlineLevel="0" collapsed="false">
      <c r="B36" s="57" t="n">
        <v>4</v>
      </c>
      <c r="C36" s="62" t="n">
        <f aca="false">MOD(SUM(
MID(DEC2BIN($B36,5),1,1)*C$25,
MID(DEC2BIN($B36,5),2,1)*C$26,
MID(DEC2BIN($B36,5),3,1)*C$27,
MID(DEC2BIN($B36,5),4,1)*C$28,
MID(DEC2BIN($B36,5),5,1)*C$29
),2)</f>
        <v>0</v>
      </c>
      <c r="D36" s="63" t="n">
        <f aca="false">MOD(SUM(
MID(DEC2BIN($B36,5),1,1)*D$25,
MID(DEC2BIN($B36,5),2,1)*D$26,
MID(DEC2BIN($B36,5),3,1)*D$27,
MID(DEC2BIN($B36,5),4,1)*D$28,
MID(DEC2BIN($B36,5),5,1)*D$29
),2)</f>
        <v>0</v>
      </c>
      <c r="E36" s="63" t="n">
        <f aca="false">MOD(SUM(
MID(DEC2BIN($B36,5),1,1)*E$25,
MID(DEC2BIN($B36,5),2,1)*E$26,
MID(DEC2BIN($B36,5),3,1)*E$27,
MID(DEC2BIN($B36,5),4,1)*E$28,
MID(DEC2BIN($B36,5),5,1)*E$29
),2)</f>
        <v>1</v>
      </c>
      <c r="F36" s="63" t="n">
        <f aca="false">MOD(SUM(
MID(DEC2BIN($B36,5),1,1)*F$25,
MID(DEC2BIN($B36,5),2,1)*F$26,
MID(DEC2BIN($B36,5),3,1)*F$27,
MID(DEC2BIN($B36,5),4,1)*F$28,
MID(DEC2BIN($B36,5),5,1)*F$29
),2)</f>
        <v>0</v>
      </c>
      <c r="G36" s="63" t="n">
        <f aca="false">MOD(SUM(
MID(DEC2BIN($B36,5),1,1)*G$25,
MID(DEC2BIN($B36,5),2,1)*G$26,
MID(DEC2BIN($B36,5),3,1)*G$27,
MID(DEC2BIN($B36,5),4,1)*G$28,
MID(DEC2BIN($B36,5),5,1)*G$29
),2)</f>
        <v>1</v>
      </c>
      <c r="H36" s="63" t="n">
        <f aca="false">MOD(SUM(
MID(DEC2BIN($B36,5),1,1)*H$25,
MID(DEC2BIN($B36,5),2,1)*H$26,
MID(DEC2BIN($B36,5),3,1)*H$27,
MID(DEC2BIN($B36,5),4,1)*H$28,
MID(DEC2BIN($B36,5),5,1)*H$29
),2)</f>
        <v>0</v>
      </c>
      <c r="I36" s="63" t="n">
        <f aca="false">MOD(SUM(
MID(DEC2BIN($B36,5),1,1)*I$25,
MID(DEC2BIN($B36,5),2,1)*I$26,
MID(DEC2BIN($B36,5),3,1)*I$27,
MID(DEC2BIN($B36,5),4,1)*I$28,
MID(DEC2BIN($B36,5),5,1)*I$29
),2)</f>
        <v>1</v>
      </c>
      <c r="J36" s="63" t="n">
        <f aca="false">MOD(SUM(
MID(DEC2BIN($B36,5),1,1)*J$25,
MID(DEC2BIN($B36,5),2,1)*J$26,
MID(DEC2BIN($B36,5),3,1)*J$27,
MID(DEC2BIN($B36,5),4,1)*J$28,
MID(DEC2BIN($B36,5),5,1)*J$29
),2)</f>
        <v>1</v>
      </c>
      <c r="K36" s="64" t="n">
        <f aca="false">MOD(SUM(
MID(DEC2BIN($B36,5),1,1)*K$25,
MID(DEC2BIN($B36,5),2,1)*K$26,
MID(DEC2BIN($B36,5),3,1)*K$27,
MID(DEC2BIN($B36,5),4,1)*K$28,
MID(DEC2BIN($B36,5),5,1)*K$29
),2)</f>
        <v>0</v>
      </c>
      <c r="L36" s="65" t="n">
        <f aca="false">SUM(C36:K36)</f>
        <v>4</v>
      </c>
      <c r="M36" s="47"/>
      <c r="N36" s="67" t="s">
        <v>88</v>
      </c>
      <c r="O36" s="67" t="s">
        <v>89</v>
      </c>
      <c r="P36" s="47"/>
      <c r="Q36" s="47"/>
      <c r="R36" s="68" t="s">
        <v>88</v>
      </c>
      <c r="S36" s="68" t="s">
        <v>90</v>
      </c>
      <c r="T36" s="68" t="s">
        <v>91</v>
      </c>
      <c r="U36" s="68" t="s">
        <v>92</v>
      </c>
    </row>
    <row r="37" customFormat="false" ht="13.8" hidden="false" customHeight="false" outlineLevel="0" collapsed="false">
      <c r="B37" s="57" t="n">
        <v>5</v>
      </c>
      <c r="C37" s="62" t="n">
        <f aca="false">MOD(SUM(
MID(DEC2BIN($B37,5),1,1)*C$25,
MID(DEC2BIN($B37,5),2,1)*C$26,
MID(DEC2BIN($B37,5),3,1)*C$27,
MID(DEC2BIN($B37,5),4,1)*C$28,
MID(DEC2BIN($B37,5),5,1)*C$29
),2)</f>
        <v>0</v>
      </c>
      <c r="D37" s="63" t="n">
        <f aca="false">MOD(SUM(
MID(DEC2BIN($B37,5),1,1)*D$25,
MID(DEC2BIN($B37,5),2,1)*D$26,
MID(DEC2BIN($B37,5),3,1)*D$27,
MID(DEC2BIN($B37,5),4,1)*D$28,
MID(DEC2BIN($B37,5),5,1)*D$29
),2)</f>
        <v>0</v>
      </c>
      <c r="E37" s="63" t="n">
        <f aca="false">MOD(SUM(
MID(DEC2BIN($B37,5),1,1)*E$25,
MID(DEC2BIN($B37,5),2,1)*E$26,
MID(DEC2BIN($B37,5),3,1)*E$27,
MID(DEC2BIN($B37,5),4,1)*E$28,
MID(DEC2BIN($B37,5),5,1)*E$29
),2)</f>
        <v>1</v>
      </c>
      <c r="F37" s="63" t="n">
        <f aca="false">MOD(SUM(
MID(DEC2BIN($B37,5),1,1)*F$25,
MID(DEC2BIN($B37,5),2,1)*F$26,
MID(DEC2BIN($B37,5),3,1)*F$27,
MID(DEC2BIN($B37,5),4,1)*F$28,
MID(DEC2BIN($B37,5),5,1)*F$29
),2)</f>
        <v>0</v>
      </c>
      <c r="G37" s="63" t="n">
        <f aca="false">MOD(SUM(
MID(DEC2BIN($B37,5),1,1)*G$25,
MID(DEC2BIN($B37,5),2,1)*G$26,
MID(DEC2BIN($B37,5),3,1)*G$27,
MID(DEC2BIN($B37,5),4,1)*G$28,
MID(DEC2BIN($B37,5),5,1)*G$29
),2)</f>
        <v>0</v>
      </c>
      <c r="H37" s="63" t="n">
        <f aca="false">MOD(SUM(
MID(DEC2BIN($B37,5),1,1)*H$25,
MID(DEC2BIN($B37,5),2,1)*H$26,
MID(DEC2BIN($B37,5),3,1)*H$27,
MID(DEC2BIN($B37,5),4,1)*H$28,
MID(DEC2BIN($B37,5),5,1)*H$29
),2)</f>
        <v>1</v>
      </c>
      <c r="I37" s="63" t="n">
        <f aca="false">MOD(SUM(
MID(DEC2BIN($B37,5),1,1)*I$25,
MID(DEC2BIN($B37,5),2,1)*I$26,
MID(DEC2BIN($B37,5),3,1)*I$27,
MID(DEC2BIN($B37,5),4,1)*I$28,
MID(DEC2BIN($B37,5),5,1)*I$29
),2)</f>
        <v>0</v>
      </c>
      <c r="J37" s="63" t="n">
        <f aca="false">MOD(SUM(
MID(DEC2BIN($B37,5),1,1)*J$25,
MID(DEC2BIN($B37,5),2,1)*J$26,
MID(DEC2BIN($B37,5),3,1)*J$27,
MID(DEC2BIN($B37,5),4,1)*J$28,
MID(DEC2BIN($B37,5),5,1)*J$29
),2)</f>
        <v>1</v>
      </c>
      <c r="K37" s="64" t="n">
        <f aca="false">MOD(SUM(
MID(DEC2BIN($B37,5),1,1)*K$25,
MID(DEC2BIN($B37,5),2,1)*K$26,
MID(DEC2BIN($B37,5),3,1)*K$27,
MID(DEC2BIN($B37,5),4,1)*K$28,
MID(DEC2BIN($B37,5),5,1)*K$29
),2)</f>
        <v>1</v>
      </c>
      <c r="L37" s="65" t="n">
        <f aca="false">SUM(C37:K37)</f>
        <v>4</v>
      </c>
      <c r="M37" s="47"/>
      <c r="N37" s="69" t="n">
        <v>0</v>
      </c>
      <c r="O37" s="69" t="n">
        <f aca="false">COUNTIF(L$32:L$63,N37)</f>
        <v>1</v>
      </c>
      <c r="P37" s="47"/>
      <c r="Q37" s="47"/>
      <c r="R37" s="70" t="n">
        <v>1</v>
      </c>
      <c r="S37" s="70" t="n">
        <f aca="false">O$30^R37</f>
        <v>0.0226</v>
      </c>
      <c r="T37" s="70" t="n">
        <f aca="false">(1-O$30)^(R$45-R37)</f>
        <v>0.832872796990883</v>
      </c>
      <c r="U37" s="70" t="n">
        <f aca="false">O38*S37*T37</f>
        <v>0</v>
      </c>
    </row>
    <row r="38" customFormat="false" ht="13.8" hidden="false" customHeight="false" outlineLevel="0" collapsed="false">
      <c r="B38" s="57" t="n">
        <v>6</v>
      </c>
      <c r="C38" s="62" t="n">
        <f aca="false">MOD(SUM(
MID(DEC2BIN($B38,5),1,1)*C$25,
MID(DEC2BIN($B38,5),2,1)*C$26,
MID(DEC2BIN($B38,5),3,1)*C$27,
MID(DEC2BIN($B38,5),4,1)*C$28,
MID(DEC2BIN($B38,5),5,1)*C$29
),2)</f>
        <v>0</v>
      </c>
      <c r="D38" s="63" t="n">
        <f aca="false">MOD(SUM(
MID(DEC2BIN($B38,5),1,1)*D$25,
MID(DEC2BIN($B38,5),2,1)*D$26,
MID(DEC2BIN($B38,5),3,1)*D$27,
MID(DEC2BIN($B38,5),4,1)*D$28,
MID(DEC2BIN($B38,5),5,1)*D$29
),2)</f>
        <v>0</v>
      </c>
      <c r="E38" s="63" t="n">
        <f aca="false">MOD(SUM(
MID(DEC2BIN($B38,5),1,1)*E$25,
MID(DEC2BIN($B38,5),2,1)*E$26,
MID(DEC2BIN($B38,5),3,1)*E$27,
MID(DEC2BIN($B38,5),4,1)*E$28,
MID(DEC2BIN($B38,5),5,1)*E$29
),2)</f>
        <v>1</v>
      </c>
      <c r="F38" s="63" t="n">
        <f aca="false">MOD(SUM(
MID(DEC2BIN($B38,5),1,1)*F$25,
MID(DEC2BIN($B38,5),2,1)*F$26,
MID(DEC2BIN($B38,5),3,1)*F$27,
MID(DEC2BIN($B38,5),4,1)*F$28,
MID(DEC2BIN($B38,5),5,1)*F$29
),2)</f>
        <v>1</v>
      </c>
      <c r="G38" s="63" t="n">
        <f aca="false">MOD(SUM(
MID(DEC2BIN($B38,5),1,1)*G$25,
MID(DEC2BIN($B38,5),2,1)*G$26,
MID(DEC2BIN($B38,5),3,1)*G$27,
MID(DEC2BIN($B38,5),4,1)*G$28,
MID(DEC2BIN($B38,5),5,1)*G$29
),2)</f>
        <v>0</v>
      </c>
      <c r="H38" s="63" t="n">
        <f aca="false">MOD(SUM(
MID(DEC2BIN($B38,5),1,1)*H$25,
MID(DEC2BIN($B38,5),2,1)*H$26,
MID(DEC2BIN($B38,5),3,1)*H$27,
MID(DEC2BIN($B38,5),4,1)*H$28,
MID(DEC2BIN($B38,5),5,1)*H$29
),2)</f>
        <v>1</v>
      </c>
      <c r="I38" s="63" t="n">
        <f aca="false">MOD(SUM(
MID(DEC2BIN($B38,5),1,1)*I$25,
MID(DEC2BIN($B38,5),2,1)*I$26,
MID(DEC2BIN($B38,5),3,1)*I$27,
MID(DEC2BIN($B38,5),4,1)*I$28,
MID(DEC2BIN($B38,5),5,1)*I$29
),2)</f>
        <v>1</v>
      </c>
      <c r="J38" s="63" t="n">
        <f aca="false">MOD(SUM(
MID(DEC2BIN($B38,5),1,1)*J$25,
MID(DEC2BIN($B38,5),2,1)*J$26,
MID(DEC2BIN($B38,5),3,1)*J$27,
MID(DEC2BIN($B38,5),4,1)*J$28,
MID(DEC2BIN($B38,5),5,1)*J$29
),2)</f>
        <v>0</v>
      </c>
      <c r="K38" s="64" t="n">
        <f aca="false">MOD(SUM(
MID(DEC2BIN($B38,5),1,1)*K$25,
MID(DEC2BIN($B38,5),2,1)*K$26,
MID(DEC2BIN($B38,5),3,1)*K$27,
MID(DEC2BIN($B38,5),4,1)*K$28,
MID(DEC2BIN($B38,5),5,1)*K$29
),2)</f>
        <v>1</v>
      </c>
      <c r="L38" s="65" t="n">
        <f aca="false">SUM(C38:K38)</f>
        <v>5</v>
      </c>
      <c r="M38" s="47"/>
      <c r="N38" s="69" t="n">
        <v>1</v>
      </c>
      <c r="O38" s="69" t="n">
        <f aca="false">COUNTIF(L$32:L$63,N38)</f>
        <v>0</v>
      </c>
      <c r="P38" s="47"/>
      <c r="Q38" s="47"/>
      <c r="R38" s="70" t="n">
        <v>2</v>
      </c>
      <c r="S38" s="70" t="n">
        <f aca="false">O$30^R38</f>
        <v>0.00051076</v>
      </c>
      <c r="T38" s="70" t="n">
        <f aca="false">(1-O$30)^(R$45-R38)</f>
        <v>0.852130956610275</v>
      </c>
      <c r="U38" s="70" t="n">
        <f aca="false">O39*S38*T38</f>
        <v>0.000435234407398264</v>
      </c>
    </row>
    <row r="39" customFormat="false" ht="13.8" hidden="false" customHeight="false" outlineLevel="0" collapsed="false">
      <c r="B39" s="57" t="n">
        <v>7</v>
      </c>
      <c r="C39" s="62" t="n">
        <f aca="false">MOD(SUM(
MID(DEC2BIN($B39,5),1,1)*C$25,
MID(DEC2BIN($B39,5),2,1)*C$26,
MID(DEC2BIN($B39,5),3,1)*C$27,
MID(DEC2BIN($B39,5),4,1)*C$28,
MID(DEC2BIN($B39,5),5,1)*C$29
),2)</f>
        <v>0</v>
      </c>
      <c r="D39" s="63" t="n">
        <f aca="false">MOD(SUM(
MID(DEC2BIN($B39,5),1,1)*D$25,
MID(DEC2BIN($B39,5),2,1)*D$26,
MID(DEC2BIN($B39,5),3,1)*D$27,
MID(DEC2BIN($B39,5),4,1)*D$28,
MID(DEC2BIN($B39,5),5,1)*D$29
),2)</f>
        <v>0</v>
      </c>
      <c r="E39" s="63" t="n">
        <f aca="false">MOD(SUM(
MID(DEC2BIN($B39,5),1,1)*E$25,
MID(DEC2BIN($B39,5),2,1)*E$26,
MID(DEC2BIN($B39,5),3,1)*E$27,
MID(DEC2BIN($B39,5),4,1)*E$28,
MID(DEC2BIN($B39,5),5,1)*E$29
),2)</f>
        <v>1</v>
      </c>
      <c r="F39" s="63" t="n">
        <f aca="false">MOD(SUM(
MID(DEC2BIN($B39,5),1,1)*F$25,
MID(DEC2BIN($B39,5),2,1)*F$26,
MID(DEC2BIN($B39,5),3,1)*F$27,
MID(DEC2BIN($B39,5),4,1)*F$28,
MID(DEC2BIN($B39,5),5,1)*F$29
),2)</f>
        <v>1</v>
      </c>
      <c r="G39" s="63" t="n">
        <f aca="false">MOD(SUM(
MID(DEC2BIN($B39,5),1,1)*G$25,
MID(DEC2BIN($B39,5),2,1)*G$26,
MID(DEC2BIN($B39,5),3,1)*G$27,
MID(DEC2BIN($B39,5),4,1)*G$28,
MID(DEC2BIN($B39,5),5,1)*G$29
),2)</f>
        <v>1</v>
      </c>
      <c r="H39" s="63" t="n">
        <f aca="false">MOD(SUM(
MID(DEC2BIN($B39,5),1,1)*H$25,
MID(DEC2BIN($B39,5),2,1)*H$26,
MID(DEC2BIN($B39,5),3,1)*H$27,
MID(DEC2BIN($B39,5),4,1)*H$28,
MID(DEC2BIN($B39,5),5,1)*H$29
),2)</f>
        <v>0</v>
      </c>
      <c r="I39" s="63" t="n">
        <f aca="false">MOD(SUM(
MID(DEC2BIN($B39,5),1,1)*I$25,
MID(DEC2BIN($B39,5),2,1)*I$26,
MID(DEC2BIN($B39,5),3,1)*I$27,
MID(DEC2BIN($B39,5),4,1)*I$28,
MID(DEC2BIN($B39,5),5,1)*I$29
),2)</f>
        <v>0</v>
      </c>
      <c r="J39" s="63" t="n">
        <f aca="false">MOD(SUM(
MID(DEC2BIN($B39,5),1,1)*J$25,
MID(DEC2BIN($B39,5),2,1)*J$26,
MID(DEC2BIN($B39,5),3,1)*J$27,
MID(DEC2BIN($B39,5),4,1)*J$28,
MID(DEC2BIN($B39,5),5,1)*J$29
),2)</f>
        <v>0</v>
      </c>
      <c r="K39" s="64" t="n">
        <f aca="false">MOD(SUM(
MID(DEC2BIN($B39,5),1,1)*K$25,
MID(DEC2BIN($B39,5),2,1)*K$26,
MID(DEC2BIN($B39,5),3,1)*K$27,
MID(DEC2BIN($B39,5),4,1)*K$28,
MID(DEC2BIN($B39,5),5,1)*K$29
),2)</f>
        <v>0</v>
      </c>
      <c r="L39" s="65" t="n">
        <f aca="false">SUM(C39:K39)</f>
        <v>3</v>
      </c>
      <c r="M39" s="47"/>
      <c r="N39" s="69" t="n">
        <v>2</v>
      </c>
      <c r="O39" s="69" t="n">
        <f aca="false">COUNTIF(L$32:L$63,N39)</f>
        <v>1</v>
      </c>
      <c r="P39" s="47"/>
      <c r="Q39" s="47"/>
      <c r="R39" s="70" t="n">
        <v>3</v>
      </c>
      <c r="S39" s="70" t="n">
        <f aca="false">O$30^R39</f>
        <v>1.1543176E-005</v>
      </c>
      <c r="T39" s="70" t="n">
        <f aca="false">(1-O$30)^(R$45-R39)</f>
        <v>0.871834414375154</v>
      </c>
      <c r="U39" s="70" t="n">
        <f aca="false">O40*S39*T39</f>
        <v>4.02549523519573E-005</v>
      </c>
    </row>
    <row r="40" customFormat="false" ht="13.8" hidden="false" customHeight="false" outlineLevel="0" collapsed="false">
      <c r="B40" s="57" t="n">
        <v>8</v>
      </c>
      <c r="C40" s="62" t="n">
        <f aca="false">MOD(SUM(
MID(DEC2BIN($B40,5),1,1)*C$25,
MID(DEC2BIN($B40,5),2,1)*C$26,
MID(DEC2BIN($B40,5),3,1)*C$27,
MID(DEC2BIN($B40,5),4,1)*C$28,
MID(DEC2BIN($B40,5),5,1)*C$29
),2)</f>
        <v>0</v>
      </c>
      <c r="D40" s="63" t="n">
        <f aca="false">MOD(SUM(
MID(DEC2BIN($B40,5),1,1)*D$25,
MID(DEC2BIN($B40,5),2,1)*D$26,
MID(DEC2BIN($B40,5),3,1)*D$27,
MID(DEC2BIN($B40,5),4,1)*D$28,
MID(DEC2BIN($B40,5),5,1)*D$29
),2)</f>
        <v>1</v>
      </c>
      <c r="E40" s="63" t="n">
        <f aca="false">MOD(SUM(
MID(DEC2BIN($B40,5),1,1)*E$25,
MID(DEC2BIN($B40,5),2,1)*E$26,
MID(DEC2BIN($B40,5),3,1)*E$27,
MID(DEC2BIN($B40,5),4,1)*E$28,
MID(DEC2BIN($B40,5),5,1)*E$29
),2)</f>
        <v>0</v>
      </c>
      <c r="F40" s="63" t="n">
        <f aca="false">MOD(SUM(
MID(DEC2BIN($B40,5),1,1)*F$25,
MID(DEC2BIN($B40,5),2,1)*F$26,
MID(DEC2BIN($B40,5),3,1)*F$27,
MID(DEC2BIN($B40,5),4,1)*F$28,
MID(DEC2BIN($B40,5),5,1)*F$29
),2)</f>
        <v>0</v>
      </c>
      <c r="G40" s="63" t="n">
        <f aca="false">MOD(SUM(
MID(DEC2BIN($B40,5),1,1)*G$25,
MID(DEC2BIN($B40,5),2,1)*G$26,
MID(DEC2BIN($B40,5),3,1)*G$27,
MID(DEC2BIN($B40,5),4,1)*G$28,
MID(DEC2BIN($B40,5),5,1)*G$29
),2)</f>
        <v>1</v>
      </c>
      <c r="H40" s="63" t="n">
        <f aca="false">MOD(SUM(
MID(DEC2BIN($B40,5),1,1)*H$25,
MID(DEC2BIN($B40,5),2,1)*H$26,
MID(DEC2BIN($B40,5),3,1)*H$27,
MID(DEC2BIN($B40,5),4,1)*H$28,
MID(DEC2BIN($B40,5),5,1)*H$29
),2)</f>
        <v>1</v>
      </c>
      <c r="I40" s="63" t="n">
        <f aca="false">MOD(SUM(
MID(DEC2BIN($B40,5),1,1)*I$25,
MID(DEC2BIN($B40,5),2,1)*I$26,
MID(DEC2BIN($B40,5),3,1)*I$27,
MID(DEC2BIN($B40,5),4,1)*I$28,
MID(DEC2BIN($B40,5),5,1)*I$29
),2)</f>
        <v>0</v>
      </c>
      <c r="J40" s="63" t="n">
        <f aca="false">MOD(SUM(
MID(DEC2BIN($B40,5),1,1)*J$25,
MID(DEC2BIN($B40,5),2,1)*J$26,
MID(DEC2BIN($B40,5),3,1)*J$27,
MID(DEC2BIN($B40,5),4,1)*J$28,
MID(DEC2BIN($B40,5),5,1)*J$29
),2)</f>
        <v>0</v>
      </c>
      <c r="K40" s="64" t="n">
        <f aca="false">MOD(SUM(
MID(DEC2BIN($B40,5),1,1)*K$25,
MID(DEC2BIN($B40,5),2,1)*K$26,
MID(DEC2BIN($B40,5),3,1)*K$27,
MID(DEC2BIN($B40,5),4,1)*K$28,
MID(DEC2BIN($B40,5),5,1)*K$29
),2)</f>
        <v>1</v>
      </c>
      <c r="L40" s="65" t="n">
        <f aca="false">SUM(C40:K40)</f>
        <v>4</v>
      </c>
      <c r="M40" s="47"/>
      <c r="N40" s="69" t="n">
        <v>3</v>
      </c>
      <c r="O40" s="69" t="n">
        <f aca="false">COUNTIF(L$32:L$63,N40)</f>
        <v>4</v>
      </c>
      <c r="P40" s="47"/>
      <c r="Q40" s="47"/>
      <c r="R40" s="70" t="n">
        <v>4</v>
      </c>
      <c r="S40" s="70" t="n">
        <f aca="false">O$30^R40</f>
        <v>2.608757776E-007</v>
      </c>
      <c r="T40" s="70" t="n">
        <f aca="false">(1-O$30)^(R$45-R40)</f>
        <v>0.891993466723096</v>
      </c>
      <c r="U40" s="70" t="n">
        <f aca="false">O41*S40*T40</f>
        <v>2.55969438170058E-006</v>
      </c>
    </row>
    <row r="41" customFormat="false" ht="13.8" hidden="false" customHeight="false" outlineLevel="0" collapsed="false">
      <c r="B41" s="57" t="n">
        <v>9</v>
      </c>
      <c r="C41" s="62" t="n">
        <f aca="false">MOD(SUM(
MID(DEC2BIN($B41,5),1,1)*C$25,
MID(DEC2BIN($B41,5),2,1)*C$26,
MID(DEC2BIN($B41,5),3,1)*C$27,
MID(DEC2BIN($B41,5),4,1)*C$28,
MID(DEC2BIN($B41,5),5,1)*C$29
),2)</f>
        <v>0</v>
      </c>
      <c r="D41" s="63" t="n">
        <f aca="false">MOD(SUM(
MID(DEC2BIN($B41,5),1,1)*D$25,
MID(DEC2BIN($B41,5),2,1)*D$26,
MID(DEC2BIN($B41,5),3,1)*D$27,
MID(DEC2BIN($B41,5),4,1)*D$28,
MID(DEC2BIN($B41,5),5,1)*D$29
),2)</f>
        <v>1</v>
      </c>
      <c r="E41" s="63" t="n">
        <f aca="false">MOD(SUM(
MID(DEC2BIN($B41,5),1,1)*E$25,
MID(DEC2BIN($B41,5),2,1)*E$26,
MID(DEC2BIN($B41,5),3,1)*E$27,
MID(DEC2BIN($B41,5),4,1)*E$28,
MID(DEC2BIN($B41,5),5,1)*E$29
),2)</f>
        <v>0</v>
      </c>
      <c r="F41" s="63" t="n">
        <f aca="false">MOD(SUM(
MID(DEC2BIN($B41,5),1,1)*F$25,
MID(DEC2BIN($B41,5),2,1)*F$26,
MID(DEC2BIN($B41,5),3,1)*F$27,
MID(DEC2BIN($B41,5),4,1)*F$28,
MID(DEC2BIN($B41,5),5,1)*F$29
),2)</f>
        <v>0</v>
      </c>
      <c r="G41" s="63" t="n">
        <f aca="false">MOD(SUM(
MID(DEC2BIN($B41,5),1,1)*G$25,
MID(DEC2BIN($B41,5),2,1)*G$26,
MID(DEC2BIN($B41,5),3,1)*G$27,
MID(DEC2BIN($B41,5),4,1)*G$28,
MID(DEC2BIN($B41,5),5,1)*G$29
),2)</f>
        <v>0</v>
      </c>
      <c r="H41" s="63" t="n">
        <f aca="false">MOD(SUM(
MID(DEC2BIN($B41,5),1,1)*H$25,
MID(DEC2BIN($B41,5),2,1)*H$26,
MID(DEC2BIN($B41,5),3,1)*H$27,
MID(DEC2BIN($B41,5),4,1)*H$28,
MID(DEC2BIN($B41,5),5,1)*H$29
),2)</f>
        <v>0</v>
      </c>
      <c r="I41" s="63" t="n">
        <f aca="false">MOD(SUM(
MID(DEC2BIN($B41,5),1,1)*I$25,
MID(DEC2BIN($B41,5),2,1)*I$26,
MID(DEC2BIN($B41,5),3,1)*I$27,
MID(DEC2BIN($B41,5),4,1)*I$28,
MID(DEC2BIN($B41,5),5,1)*I$29
),2)</f>
        <v>1</v>
      </c>
      <c r="J41" s="63" t="n">
        <f aca="false">MOD(SUM(
MID(DEC2BIN($B41,5),1,1)*J$25,
MID(DEC2BIN($B41,5),2,1)*J$26,
MID(DEC2BIN($B41,5),3,1)*J$27,
MID(DEC2BIN($B41,5),4,1)*J$28,
MID(DEC2BIN($B41,5),5,1)*J$29
),2)</f>
        <v>0</v>
      </c>
      <c r="K41" s="64" t="n">
        <f aca="false">MOD(SUM(
MID(DEC2BIN($B41,5),1,1)*K$25,
MID(DEC2BIN($B41,5),2,1)*K$26,
MID(DEC2BIN($B41,5),3,1)*K$27,
MID(DEC2BIN($B41,5),4,1)*K$28,
MID(DEC2BIN($B41,5),5,1)*K$29
),2)</f>
        <v>0</v>
      </c>
      <c r="L41" s="65" t="n">
        <f aca="false">SUM(C41:K41)</f>
        <v>2</v>
      </c>
      <c r="M41" s="47"/>
      <c r="N41" s="69" t="n">
        <v>4</v>
      </c>
      <c r="O41" s="69" t="n">
        <f aca="false">COUNTIF(L$32:L$63,N41)</f>
        <v>11</v>
      </c>
      <c r="P41" s="47"/>
      <c r="Q41" s="47"/>
      <c r="R41" s="70" t="n">
        <v>5</v>
      </c>
      <c r="S41" s="70" t="n">
        <f aca="false">O$30^R41</f>
        <v>5.89579257376E-009</v>
      </c>
      <c r="T41" s="70" t="n">
        <f aca="false">(1-O$30)^(R$45-R41)</f>
        <v>0.912618648171778</v>
      </c>
      <c r="U41" s="70" t="n">
        <f aca="false">O42*S41*T41</f>
        <v>4.30448819885285E-008</v>
      </c>
    </row>
    <row r="42" customFormat="false" ht="13.8" hidden="false" customHeight="false" outlineLevel="0" collapsed="false">
      <c r="B42" s="57" t="n">
        <v>10</v>
      </c>
      <c r="C42" s="62" t="n">
        <f aca="false">MOD(SUM(
MID(DEC2BIN($B42,5),1,1)*C$25,
MID(DEC2BIN($B42,5),2,1)*C$26,
MID(DEC2BIN($B42,5),3,1)*C$27,
MID(DEC2BIN($B42,5),4,1)*C$28,
MID(DEC2BIN($B42,5),5,1)*C$29
),2)</f>
        <v>0</v>
      </c>
      <c r="D42" s="63" t="n">
        <f aca="false">MOD(SUM(
MID(DEC2BIN($B42,5),1,1)*D$25,
MID(DEC2BIN($B42,5),2,1)*D$26,
MID(DEC2BIN($B42,5),3,1)*D$27,
MID(DEC2BIN($B42,5),4,1)*D$28,
MID(DEC2BIN($B42,5),5,1)*D$29
),2)</f>
        <v>1</v>
      </c>
      <c r="E42" s="63" t="n">
        <f aca="false">MOD(SUM(
MID(DEC2BIN($B42,5),1,1)*E$25,
MID(DEC2BIN($B42,5),2,1)*E$26,
MID(DEC2BIN($B42,5),3,1)*E$27,
MID(DEC2BIN($B42,5),4,1)*E$28,
MID(DEC2BIN($B42,5),5,1)*E$29
),2)</f>
        <v>0</v>
      </c>
      <c r="F42" s="63" t="n">
        <f aca="false">MOD(SUM(
MID(DEC2BIN($B42,5),1,1)*F$25,
MID(DEC2BIN($B42,5),2,1)*F$26,
MID(DEC2BIN($B42,5),3,1)*F$27,
MID(DEC2BIN($B42,5),4,1)*F$28,
MID(DEC2BIN($B42,5),5,1)*F$29
),2)</f>
        <v>1</v>
      </c>
      <c r="G42" s="63" t="n">
        <f aca="false">MOD(SUM(
MID(DEC2BIN($B42,5),1,1)*G$25,
MID(DEC2BIN($B42,5),2,1)*G$26,
MID(DEC2BIN($B42,5),3,1)*G$27,
MID(DEC2BIN($B42,5),4,1)*G$28,
MID(DEC2BIN($B42,5),5,1)*G$29
),2)</f>
        <v>0</v>
      </c>
      <c r="H42" s="63" t="n">
        <f aca="false">MOD(SUM(
MID(DEC2BIN($B42,5),1,1)*H$25,
MID(DEC2BIN($B42,5),2,1)*H$26,
MID(DEC2BIN($B42,5),3,1)*H$27,
MID(DEC2BIN($B42,5),4,1)*H$28,
MID(DEC2BIN($B42,5),5,1)*H$29
),2)</f>
        <v>0</v>
      </c>
      <c r="I42" s="63" t="n">
        <f aca="false">MOD(SUM(
MID(DEC2BIN($B42,5),1,1)*I$25,
MID(DEC2BIN($B42,5),2,1)*I$26,
MID(DEC2BIN($B42,5),3,1)*I$27,
MID(DEC2BIN($B42,5),4,1)*I$28,
MID(DEC2BIN($B42,5),5,1)*I$29
),2)</f>
        <v>0</v>
      </c>
      <c r="J42" s="63" t="n">
        <f aca="false">MOD(SUM(
MID(DEC2BIN($B42,5),1,1)*J$25,
MID(DEC2BIN($B42,5),2,1)*J$26,
MID(DEC2BIN($B42,5),3,1)*J$27,
MID(DEC2BIN($B42,5),4,1)*J$28,
MID(DEC2BIN($B42,5),5,1)*J$29
),2)</f>
        <v>1</v>
      </c>
      <c r="K42" s="64" t="n">
        <f aca="false">MOD(SUM(
MID(DEC2BIN($B42,5),1,1)*K$25,
MID(DEC2BIN($B42,5),2,1)*K$26,
MID(DEC2BIN($B42,5),3,1)*K$27,
MID(DEC2BIN($B42,5),4,1)*K$28,
MID(DEC2BIN($B42,5),5,1)*K$29
),2)</f>
        <v>0</v>
      </c>
      <c r="L42" s="65" t="n">
        <f aca="false">SUM(C42:K42)</f>
        <v>3</v>
      </c>
      <c r="M42" s="47"/>
      <c r="N42" s="69" t="n">
        <v>5</v>
      </c>
      <c r="O42" s="69" t="n">
        <f aca="false">COUNTIF(L$32:L$63,N42)</f>
        <v>8</v>
      </c>
      <c r="P42" s="47"/>
      <c r="Q42" s="47"/>
      <c r="R42" s="70" t="n">
        <v>6</v>
      </c>
      <c r="S42" s="70" t="n">
        <f aca="false">O$30^R42</f>
        <v>1.33244912166976E-010</v>
      </c>
      <c r="T42" s="70" t="n">
        <f aca="false">(1-O$30)^(R$45-R42)</f>
        <v>0.933720736824</v>
      </c>
      <c r="U42" s="70" t="n">
        <f aca="false">O43*S42*T42</f>
        <v>3.73240612699794E-010</v>
      </c>
    </row>
    <row r="43" customFormat="false" ht="13.8" hidden="false" customHeight="false" outlineLevel="0" collapsed="false">
      <c r="B43" s="57" t="n">
        <v>11</v>
      </c>
      <c r="C43" s="62" t="n">
        <f aca="false">MOD(SUM(
MID(DEC2BIN($B43,5),1,1)*C$25,
MID(DEC2BIN($B43,5),2,1)*C$26,
MID(DEC2BIN($B43,5),3,1)*C$27,
MID(DEC2BIN($B43,5),4,1)*C$28,
MID(DEC2BIN($B43,5),5,1)*C$29
),2)</f>
        <v>0</v>
      </c>
      <c r="D43" s="63" t="n">
        <f aca="false">MOD(SUM(
MID(DEC2BIN($B43,5),1,1)*D$25,
MID(DEC2BIN($B43,5),2,1)*D$26,
MID(DEC2BIN($B43,5),3,1)*D$27,
MID(DEC2BIN($B43,5),4,1)*D$28,
MID(DEC2BIN($B43,5),5,1)*D$29
),2)</f>
        <v>1</v>
      </c>
      <c r="E43" s="63" t="n">
        <f aca="false">MOD(SUM(
MID(DEC2BIN($B43,5),1,1)*E$25,
MID(DEC2BIN($B43,5),2,1)*E$26,
MID(DEC2BIN($B43,5),3,1)*E$27,
MID(DEC2BIN($B43,5),4,1)*E$28,
MID(DEC2BIN($B43,5),5,1)*E$29
),2)</f>
        <v>0</v>
      </c>
      <c r="F43" s="63" t="n">
        <f aca="false">MOD(SUM(
MID(DEC2BIN($B43,5),1,1)*F$25,
MID(DEC2BIN($B43,5),2,1)*F$26,
MID(DEC2BIN($B43,5),3,1)*F$27,
MID(DEC2BIN($B43,5),4,1)*F$28,
MID(DEC2BIN($B43,5),5,1)*F$29
),2)</f>
        <v>1</v>
      </c>
      <c r="G43" s="63" t="n">
        <f aca="false">MOD(SUM(
MID(DEC2BIN($B43,5),1,1)*G$25,
MID(DEC2BIN($B43,5),2,1)*G$26,
MID(DEC2BIN($B43,5),3,1)*G$27,
MID(DEC2BIN($B43,5),4,1)*G$28,
MID(DEC2BIN($B43,5),5,1)*G$29
),2)</f>
        <v>1</v>
      </c>
      <c r="H43" s="63" t="n">
        <f aca="false">MOD(SUM(
MID(DEC2BIN($B43,5),1,1)*H$25,
MID(DEC2BIN($B43,5),2,1)*H$26,
MID(DEC2BIN($B43,5),3,1)*H$27,
MID(DEC2BIN($B43,5),4,1)*H$28,
MID(DEC2BIN($B43,5),5,1)*H$29
),2)</f>
        <v>1</v>
      </c>
      <c r="I43" s="63" t="n">
        <f aca="false">MOD(SUM(
MID(DEC2BIN($B43,5),1,1)*I$25,
MID(DEC2BIN($B43,5),2,1)*I$26,
MID(DEC2BIN($B43,5),3,1)*I$27,
MID(DEC2BIN($B43,5),4,1)*I$28,
MID(DEC2BIN($B43,5),5,1)*I$29
),2)</f>
        <v>1</v>
      </c>
      <c r="J43" s="63" t="n">
        <f aca="false">MOD(SUM(
MID(DEC2BIN($B43,5),1,1)*J$25,
MID(DEC2BIN($B43,5),2,1)*J$26,
MID(DEC2BIN($B43,5),3,1)*J$27,
MID(DEC2BIN($B43,5),4,1)*J$28,
MID(DEC2BIN($B43,5),5,1)*J$29
),2)</f>
        <v>1</v>
      </c>
      <c r="K43" s="64" t="n">
        <f aca="false">MOD(SUM(
MID(DEC2BIN($B43,5),1,1)*K$25,
MID(DEC2BIN($B43,5),2,1)*K$26,
MID(DEC2BIN($B43,5),3,1)*K$27,
MID(DEC2BIN($B43,5),4,1)*K$28,
MID(DEC2BIN($B43,5),5,1)*K$29
),2)</f>
        <v>1</v>
      </c>
      <c r="L43" s="65" t="n">
        <f aca="false">SUM(C43:K43)</f>
        <v>7</v>
      </c>
      <c r="M43" s="47"/>
      <c r="N43" s="69" t="n">
        <v>6</v>
      </c>
      <c r="O43" s="69" t="n">
        <f aca="false">COUNTIF(L$32:L$63,N43)</f>
        <v>3</v>
      </c>
      <c r="P43" s="47"/>
      <c r="Q43" s="47"/>
      <c r="R43" s="70" t="n">
        <v>7</v>
      </c>
      <c r="S43" s="70" t="n">
        <f aca="false">O$30^R43</f>
        <v>3.01133501497366E-012</v>
      </c>
      <c r="T43" s="70" t="n">
        <f aca="false">(1-O$30)^(R$45-R43)</f>
        <v>0.95531076</v>
      </c>
      <c r="U43" s="70" t="n">
        <f aca="false">O44*S43*T43</f>
        <v>1.15070429670764E-011</v>
      </c>
    </row>
    <row r="44" customFormat="false" ht="13.8" hidden="false" customHeight="false" outlineLevel="0" collapsed="false">
      <c r="B44" s="57" t="n">
        <v>12</v>
      </c>
      <c r="C44" s="62" t="n">
        <f aca="false">MOD(SUM(
MID(DEC2BIN($B44,5),1,1)*C$25,
MID(DEC2BIN($B44,5),2,1)*C$26,
MID(DEC2BIN($B44,5),3,1)*C$27,
MID(DEC2BIN($B44,5),4,1)*C$28,
MID(DEC2BIN($B44,5),5,1)*C$29
),2)</f>
        <v>0</v>
      </c>
      <c r="D44" s="63" t="n">
        <f aca="false">MOD(SUM(
MID(DEC2BIN($B44,5),1,1)*D$25,
MID(DEC2BIN($B44,5),2,1)*D$26,
MID(DEC2BIN($B44,5),3,1)*D$27,
MID(DEC2BIN($B44,5),4,1)*D$28,
MID(DEC2BIN($B44,5),5,1)*D$29
),2)</f>
        <v>1</v>
      </c>
      <c r="E44" s="63" t="n">
        <f aca="false">MOD(SUM(
MID(DEC2BIN($B44,5),1,1)*E$25,
MID(DEC2BIN($B44,5),2,1)*E$26,
MID(DEC2BIN($B44,5),3,1)*E$27,
MID(DEC2BIN($B44,5),4,1)*E$28,
MID(DEC2BIN($B44,5),5,1)*E$29
),2)</f>
        <v>1</v>
      </c>
      <c r="F44" s="63" t="n">
        <f aca="false">MOD(SUM(
MID(DEC2BIN($B44,5),1,1)*F$25,
MID(DEC2BIN($B44,5),2,1)*F$26,
MID(DEC2BIN($B44,5),3,1)*F$27,
MID(DEC2BIN($B44,5),4,1)*F$28,
MID(DEC2BIN($B44,5),5,1)*F$29
),2)</f>
        <v>0</v>
      </c>
      <c r="G44" s="63" t="n">
        <f aca="false">MOD(SUM(
MID(DEC2BIN($B44,5),1,1)*G$25,
MID(DEC2BIN($B44,5),2,1)*G$26,
MID(DEC2BIN($B44,5),3,1)*G$27,
MID(DEC2BIN($B44,5),4,1)*G$28,
MID(DEC2BIN($B44,5),5,1)*G$29
),2)</f>
        <v>0</v>
      </c>
      <c r="H44" s="63" t="n">
        <f aca="false">MOD(SUM(
MID(DEC2BIN($B44,5),1,1)*H$25,
MID(DEC2BIN($B44,5),2,1)*H$26,
MID(DEC2BIN($B44,5),3,1)*H$27,
MID(DEC2BIN($B44,5),4,1)*H$28,
MID(DEC2BIN($B44,5),5,1)*H$29
),2)</f>
        <v>1</v>
      </c>
      <c r="I44" s="63" t="n">
        <f aca="false">MOD(SUM(
MID(DEC2BIN($B44,5),1,1)*I$25,
MID(DEC2BIN($B44,5),2,1)*I$26,
MID(DEC2BIN($B44,5),3,1)*I$27,
MID(DEC2BIN($B44,5),4,1)*I$28,
MID(DEC2BIN($B44,5),5,1)*I$29
),2)</f>
        <v>1</v>
      </c>
      <c r="J44" s="63" t="n">
        <f aca="false">MOD(SUM(
MID(DEC2BIN($B44,5),1,1)*J$25,
MID(DEC2BIN($B44,5),2,1)*J$26,
MID(DEC2BIN($B44,5),3,1)*J$27,
MID(DEC2BIN($B44,5),4,1)*J$28,
MID(DEC2BIN($B44,5),5,1)*J$29
),2)</f>
        <v>1</v>
      </c>
      <c r="K44" s="64" t="n">
        <f aca="false">MOD(SUM(
MID(DEC2BIN($B44,5),1,1)*K$25,
MID(DEC2BIN($B44,5),2,1)*K$26,
MID(DEC2BIN($B44,5),3,1)*K$27,
MID(DEC2BIN($B44,5),4,1)*K$28,
MID(DEC2BIN($B44,5),5,1)*K$29
),2)</f>
        <v>1</v>
      </c>
      <c r="L44" s="65" t="n">
        <f aca="false">SUM(C44:K44)</f>
        <v>6</v>
      </c>
      <c r="M44" s="47"/>
      <c r="N44" s="69" t="n">
        <v>7</v>
      </c>
      <c r="O44" s="69" t="n">
        <f aca="false">COUNTIF(L$32:L$63,N44)</f>
        <v>4</v>
      </c>
      <c r="P44" s="47"/>
      <c r="Q44" s="47"/>
      <c r="R44" s="70" t="n">
        <v>8</v>
      </c>
      <c r="S44" s="70" t="n">
        <f aca="false">O$30^R44</f>
        <v>6.80561713384046E-014</v>
      </c>
      <c r="T44" s="70" t="n">
        <f aca="false">(1-O$30)^(R$45-R44)</f>
        <v>0.9774</v>
      </c>
      <c r="U44" s="70" t="n">
        <f aca="false">O45*S44*T44</f>
        <v>0</v>
      </c>
    </row>
    <row r="45" customFormat="false" ht="13.8" hidden="false" customHeight="false" outlineLevel="0" collapsed="false">
      <c r="B45" s="57" t="n">
        <v>13</v>
      </c>
      <c r="C45" s="62" t="n">
        <f aca="false">MOD(SUM(
MID(DEC2BIN($B45,5),1,1)*C$25,
MID(DEC2BIN($B45,5),2,1)*C$26,
MID(DEC2BIN($B45,5),3,1)*C$27,
MID(DEC2BIN($B45,5),4,1)*C$28,
MID(DEC2BIN($B45,5),5,1)*C$29
),2)</f>
        <v>0</v>
      </c>
      <c r="D45" s="63" t="n">
        <f aca="false">MOD(SUM(
MID(DEC2BIN($B45,5),1,1)*D$25,
MID(DEC2BIN($B45,5),2,1)*D$26,
MID(DEC2BIN($B45,5),3,1)*D$27,
MID(DEC2BIN($B45,5),4,1)*D$28,
MID(DEC2BIN($B45,5),5,1)*D$29
),2)</f>
        <v>1</v>
      </c>
      <c r="E45" s="63" t="n">
        <f aca="false">MOD(SUM(
MID(DEC2BIN($B45,5),1,1)*E$25,
MID(DEC2BIN($B45,5),2,1)*E$26,
MID(DEC2BIN($B45,5),3,1)*E$27,
MID(DEC2BIN($B45,5),4,1)*E$28,
MID(DEC2BIN($B45,5),5,1)*E$29
),2)</f>
        <v>1</v>
      </c>
      <c r="F45" s="63" t="n">
        <f aca="false">MOD(SUM(
MID(DEC2BIN($B45,5),1,1)*F$25,
MID(DEC2BIN($B45,5),2,1)*F$26,
MID(DEC2BIN($B45,5),3,1)*F$27,
MID(DEC2BIN($B45,5),4,1)*F$28,
MID(DEC2BIN($B45,5),5,1)*F$29
),2)</f>
        <v>0</v>
      </c>
      <c r="G45" s="63" t="n">
        <f aca="false">MOD(SUM(
MID(DEC2BIN($B45,5),1,1)*G$25,
MID(DEC2BIN($B45,5),2,1)*G$26,
MID(DEC2BIN($B45,5),3,1)*G$27,
MID(DEC2BIN($B45,5),4,1)*G$28,
MID(DEC2BIN($B45,5),5,1)*G$29
),2)</f>
        <v>1</v>
      </c>
      <c r="H45" s="63" t="n">
        <f aca="false">MOD(SUM(
MID(DEC2BIN($B45,5),1,1)*H$25,
MID(DEC2BIN($B45,5),2,1)*H$26,
MID(DEC2BIN($B45,5),3,1)*H$27,
MID(DEC2BIN($B45,5),4,1)*H$28,
MID(DEC2BIN($B45,5),5,1)*H$29
),2)</f>
        <v>0</v>
      </c>
      <c r="I45" s="63" t="n">
        <f aca="false">MOD(SUM(
MID(DEC2BIN($B45,5),1,1)*I$25,
MID(DEC2BIN($B45,5),2,1)*I$26,
MID(DEC2BIN($B45,5),3,1)*I$27,
MID(DEC2BIN($B45,5),4,1)*I$28,
MID(DEC2BIN($B45,5),5,1)*I$29
),2)</f>
        <v>0</v>
      </c>
      <c r="J45" s="63" t="n">
        <f aca="false">MOD(SUM(
MID(DEC2BIN($B45,5),1,1)*J$25,
MID(DEC2BIN($B45,5),2,1)*J$26,
MID(DEC2BIN($B45,5),3,1)*J$27,
MID(DEC2BIN($B45,5),4,1)*J$28,
MID(DEC2BIN($B45,5),5,1)*J$29
),2)</f>
        <v>1</v>
      </c>
      <c r="K45" s="64" t="n">
        <f aca="false">MOD(SUM(
MID(DEC2BIN($B45,5),1,1)*K$25,
MID(DEC2BIN($B45,5),2,1)*K$26,
MID(DEC2BIN($B45,5),3,1)*K$27,
MID(DEC2BIN($B45,5),4,1)*K$28,
MID(DEC2BIN($B45,5),5,1)*K$29
),2)</f>
        <v>0</v>
      </c>
      <c r="L45" s="65" t="n">
        <f aca="false">SUM(C45:K45)</f>
        <v>4</v>
      </c>
      <c r="M45" s="47"/>
      <c r="N45" s="69" t="n">
        <v>8</v>
      </c>
      <c r="O45" s="69" t="n">
        <f aca="false">COUNTIF(L$32:L$63,N45)</f>
        <v>0</v>
      </c>
      <c r="P45" s="47"/>
      <c r="Q45" s="47"/>
      <c r="R45" s="70" t="n">
        <v>9</v>
      </c>
      <c r="S45" s="70" t="n">
        <f aca="false">O$30^R45</f>
        <v>1.53806947224794E-015</v>
      </c>
      <c r="T45" s="70" t="n">
        <f aca="false">(1-O$30)^(R$45-R45)</f>
        <v>1</v>
      </c>
      <c r="U45" s="70" t="n">
        <f aca="false">O46*S45*T45</f>
        <v>0</v>
      </c>
    </row>
    <row r="46" customFormat="false" ht="13.8" hidden="false" customHeight="false" outlineLevel="0" collapsed="false">
      <c r="B46" s="57" t="n">
        <v>14</v>
      </c>
      <c r="C46" s="62" t="n">
        <f aca="false">MOD(SUM(
MID(DEC2BIN($B46,5),1,1)*C$25,
MID(DEC2BIN($B46,5),2,1)*C$26,
MID(DEC2BIN($B46,5),3,1)*C$27,
MID(DEC2BIN($B46,5),4,1)*C$28,
MID(DEC2BIN($B46,5),5,1)*C$29
),2)</f>
        <v>0</v>
      </c>
      <c r="D46" s="63" t="n">
        <f aca="false">MOD(SUM(
MID(DEC2BIN($B46,5),1,1)*D$25,
MID(DEC2BIN($B46,5),2,1)*D$26,
MID(DEC2BIN($B46,5),3,1)*D$27,
MID(DEC2BIN($B46,5),4,1)*D$28,
MID(DEC2BIN($B46,5),5,1)*D$29
),2)</f>
        <v>1</v>
      </c>
      <c r="E46" s="63" t="n">
        <f aca="false">MOD(SUM(
MID(DEC2BIN($B46,5),1,1)*E$25,
MID(DEC2BIN($B46,5),2,1)*E$26,
MID(DEC2BIN($B46,5),3,1)*E$27,
MID(DEC2BIN($B46,5),4,1)*E$28,
MID(DEC2BIN($B46,5),5,1)*E$29
),2)</f>
        <v>1</v>
      </c>
      <c r="F46" s="63" t="n">
        <f aca="false">MOD(SUM(
MID(DEC2BIN($B46,5),1,1)*F$25,
MID(DEC2BIN($B46,5),2,1)*F$26,
MID(DEC2BIN($B46,5),3,1)*F$27,
MID(DEC2BIN($B46,5),4,1)*F$28,
MID(DEC2BIN($B46,5),5,1)*F$29
),2)</f>
        <v>1</v>
      </c>
      <c r="G46" s="63" t="n">
        <f aca="false">MOD(SUM(
MID(DEC2BIN($B46,5),1,1)*G$25,
MID(DEC2BIN($B46,5),2,1)*G$26,
MID(DEC2BIN($B46,5),3,1)*G$27,
MID(DEC2BIN($B46,5),4,1)*G$28,
MID(DEC2BIN($B46,5),5,1)*G$29
),2)</f>
        <v>1</v>
      </c>
      <c r="H46" s="63" t="n">
        <f aca="false">MOD(SUM(
MID(DEC2BIN($B46,5),1,1)*H$25,
MID(DEC2BIN($B46,5),2,1)*H$26,
MID(DEC2BIN($B46,5),3,1)*H$27,
MID(DEC2BIN($B46,5),4,1)*H$28,
MID(DEC2BIN($B46,5),5,1)*H$29
),2)</f>
        <v>0</v>
      </c>
      <c r="I46" s="63" t="n">
        <f aca="false">MOD(SUM(
MID(DEC2BIN($B46,5),1,1)*I$25,
MID(DEC2BIN($B46,5),2,1)*I$26,
MID(DEC2BIN($B46,5),3,1)*I$27,
MID(DEC2BIN($B46,5),4,1)*I$28,
MID(DEC2BIN($B46,5),5,1)*I$29
),2)</f>
        <v>1</v>
      </c>
      <c r="J46" s="63" t="n">
        <f aca="false">MOD(SUM(
MID(DEC2BIN($B46,5),1,1)*J$25,
MID(DEC2BIN($B46,5),2,1)*J$26,
MID(DEC2BIN($B46,5),3,1)*J$27,
MID(DEC2BIN($B46,5),4,1)*J$28,
MID(DEC2BIN($B46,5),5,1)*J$29
),2)</f>
        <v>0</v>
      </c>
      <c r="K46" s="64" t="n">
        <f aca="false">MOD(SUM(
MID(DEC2BIN($B46,5),1,1)*K$25,
MID(DEC2BIN($B46,5),2,1)*K$26,
MID(DEC2BIN($B46,5),3,1)*K$27,
MID(DEC2BIN($B46,5),4,1)*K$28,
MID(DEC2BIN($B46,5),5,1)*K$29
),2)</f>
        <v>0</v>
      </c>
      <c r="L46" s="65" t="n">
        <f aca="false">SUM(C46:K46)</f>
        <v>5</v>
      </c>
      <c r="M46" s="47"/>
      <c r="N46" s="69" t="n">
        <v>9</v>
      </c>
      <c r="O46" s="69" t="n">
        <f aca="false">COUNTIF(L$32:L$63,N46)</f>
        <v>0</v>
      </c>
      <c r="P46" s="47"/>
      <c r="Q46" s="47"/>
      <c r="R46" s="47"/>
      <c r="S46" s="47"/>
      <c r="T46" s="71" t="s">
        <v>93</v>
      </c>
      <c r="U46" s="71" t="n">
        <f aca="false">SUM(U37:U44)</f>
        <v>0.000478092483761566</v>
      </c>
    </row>
    <row r="47" customFormat="false" ht="13.8" hidden="false" customHeight="false" outlineLevel="0" collapsed="false">
      <c r="B47" s="57" t="n">
        <v>15</v>
      </c>
      <c r="C47" s="62" t="n">
        <f aca="false">MOD(SUM(
MID(DEC2BIN($B47,5),1,1)*C$25,
MID(DEC2BIN($B47,5),2,1)*C$26,
MID(DEC2BIN($B47,5),3,1)*C$27,
MID(DEC2BIN($B47,5),4,1)*C$28,
MID(DEC2BIN($B47,5),5,1)*C$29
),2)</f>
        <v>0</v>
      </c>
      <c r="D47" s="63" t="n">
        <f aca="false">MOD(SUM(
MID(DEC2BIN($B47,5),1,1)*D$25,
MID(DEC2BIN($B47,5),2,1)*D$26,
MID(DEC2BIN($B47,5),3,1)*D$27,
MID(DEC2BIN($B47,5),4,1)*D$28,
MID(DEC2BIN($B47,5),5,1)*D$29
),2)</f>
        <v>1</v>
      </c>
      <c r="E47" s="63" t="n">
        <f aca="false">MOD(SUM(
MID(DEC2BIN($B47,5),1,1)*E$25,
MID(DEC2BIN($B47,5),2,1)*E$26,
MID(DEC2BIN($B47,5),3,1)*E$27,
MID(DEC2BIN($B47,5),4,1)*E$28,
MID(DEC2BIN($B47,5),5,1)*E$29
),2)</f>
        <v>1</v>
      </c>
      <c r="F47" s="63" t="n">
        <f aca="false">MOD(SUM(
MID(DEC2BIN($B47,5),1,1)*F$25,
MID(DEC2BIN($B47,5),2,1)*F$26,
MID(DEC2BIN($B47,5),3,1)*F$27,
MID(DEC2BIN($B47,5),4,1)*F$28,
MID(DEC2BIN($B47,5),5,1)*F$29
),2)</f>
        <v>1</v>
      </c>
      <c r="G47" s="63" t="n">
        <f aca="false">MOD(SUM(
MID(DEC2BIN($B47,5),1,1)*G$25,
MID(DEC2BIN($B47,5),2,1)*G$26,
MID(DEC2BIN($B47,5),3,1)*G$27,
MID(DEC2BIN($B47,5),4,1)*G$28,
MID(DEC2BIN($B47,5),5,1)*G$29
),2)</f>
        <v>0</v>
      </c>
      <c r="H47" s="63" t="n">
        <f aca="false">MOD(SUM(
MID(DEC2BIN($B47,5),1,1)*H$25,
MID(DEC2BIN($B47,5),2,1)*H$26,
MID(DEC2BIN($B47,5),3,1)*H$27,
MID(DEC2BIN($B47,5),4,1)*H$28,
MID(DEC2BIN($B47,5),5,1)*H$29
),2)</f>
        <v>1</v>
      </c>
      <c r="I47" s="63" t="n">
        <f aca="false">MOD(SUM(
MID(DEC2BIN($B47,5),1,1)*I$25,
MID(DEC2BIN($B47,5),2,1)*I$26,
MID(DEC2BIN($B47,5),3,1)*I$27,
MID(DEC2BIN($B47,5),4,1)*I$28,
MID(DEC2BIN($B47,5),5,1)*I$29
),2)</f>
        <v>0</v>
      </c>
      <c r="J47" s="63" t="n">
        <f aca="false">MOD(SUM(
MID(DEC2BIN($B47,5),1,1)*J$25,
MID(DEC2BIN($B47,5),2,1)*J$26,
MID(DEC2BIN($B47,5),3,1)*J$27,
MID(DEC2BIN($B47,5),4,1)*J$28,
MID(DEC2BIN($B47,5),5,1)*J$29
),2)</f>
        <v>0</v>
      </c>
      <c r="K47" s="64" t="n">
        <f aca="false">MOD(SUM(
MID(DEC2BIN($B47,5),1,1)*K$25,
MID(DEC2BIN($B47,5),2,1)*K$26,
MID(DEC2BIN($B47,5),3,1)*K$27,
MID(DEC2BIN($B47,5),4,1)*K$28,
MID(DEC2BIN($B47,5),5,1)*K$29
),2)</f>
        <v>1</v>
      </c>
      <c r="L47" s="65" t="n">
        <f aca="false">SUM(C47:K47)</f>
        <v>5</v>
      </c>
      <c r="M47" s="47"/>
      <c r="N47" s="76" t="s">
        <v>94</v>
      </c>
      <c r="O47" s="76" t="n">
        <f aca="false">SUM(O37:O45)</f>
        <v>32</v>
      </c>
      <c r="P47" s="47"/>
      <c r="Q47" s="47"/>
      <c r="R47" s="47"/>
      <c r="S47" s="47"/>
      <c r="T47" s="71" t="s">
        <v>86</v>
      </c>
      <c r="U47" s="71" t="n">
        <f aca="false">1-U46</f>
        <v>0.999521907516239</v>
      </c>
    </row>
    <row r="48" customFormat="false" ht="13.8" hidden="false" customHeight="false" outlineLevel="0" collapsed="false">
      <c r="B48" s="57" t="n">
        <v>16</v>
      </c>
      <c r="C48" s="62" t="n">
        <f aca="false">MOD(SUM(
MID(DEC2BIN($B48,5),1,1)*C$25,
MID(DEC2BIN($B48,5),2,1)*C$26,
MID(DEC2BIN($B48,5),3,1)*C$27,
MID(DEC2BIN($B48,5),4,1)*C$28,
MID(DEC2BIN($B48,5),5,1)*C$29
),2)</f>
        <v>1</v>
      </c>
      <c r="D48" s="63" t="n">
        <f aca="false">MOD(SUM(
MID(DEC2BIN($B48,5),1,1)*D$25,
MID(DEC2BIN($B48,5),2,1)*D$26,
MID(DEC2BIN($B48,5),3,1)*D$27,
MID(DEC2BIN($B48,5),4,1)*D$28,
MID(DEC2BIN($B48,5),5,1)*D$29
),2)</f>
        <v>0</v>
      </c>
      <c r="E48" s="63" t="n">
        <f aca="false">MOD(SUM(
MID(DEC2BIN($B48,5),1,1)*E$25,
MID(DEC2BIN($B48,5),2,1)*E$26,
MID(DEC2BIN($B48,5),3,1)*E$27,
MID(DEC2BIN($B48,5),4,1)*E$28,
MID(DEC2BIN($B48,5),5,1)*E$29
),2)</f>
        <v>0</v>
      </c>
      <c r="F48" s="63" t="n">
        <f aca="false">MOD(SUM(
MID(DEC2BIN($B48,5),1,1)*F$25,
MID(DEC2BIN($B48,5),2,1)*F$26,
MID(DEC2BIN($B48,5),3,1)*F$27,
MID(DEC2BIN($B48,5),4,1)*F$28,
MID(DEC2BIN($B48,5),5,1)*F$29
),2)</f>
        <v>0</v>
      </c>
      <c r="G48" s="63" t="n">
        <f aca="false">MOD(SUM(
MID(DEC2BIN($B48,5),1,1)*G$25,
MID(DEC2BIN($B48,5),2,1)*G$26,
MID(DEC2BIN($B48,5),3,1)*G$27,
MID(DEC2BIN($B48,5),4,1)*G$28,
MID(DEC2BIN($B48,5),5,1)*G$29
),2)</f>
        <v>1</v>
      </c>
      <c r="H48" s="63" t="n">
        <f aca="false">MOD(SUM(
MID(DEC2BIN($B48,5),1,1)*H$25,
MID(DEC2BIN($B48,5),2,1)*H$26,
MID(DEC2BIN($B48,5),3,1)*H$27,
MID(DEC2BIN($B48,5),4,1)*H$28,
MID(DEC2BIN($B48,5),5,1)*H$29
),2)</f>
        <v>1</v>
      </c>
      <c r="I48" s="63" t="n">
        <f aca="false">MOD(SUM(
MID(DEC2BIN($B48,5),1,1)*I$25,
MID(DEC2BIN($B48,5),2,1)*I$26,
MID(DEC2BIN($B48,5),3,1)*I$27,
MID(DEC2BIN($B48,5),4,1)*I$28,
MID(DEC2BIN($B48,5),5,1)*I$29
),2)</f>
        <v>0</v>
      </c>
      <c r="J48" s="63" t="n">
        <f aca="false">MOD(SUM(
MID(DEC2BIN($B48,5),1,1)*J$25,
MID(DEC2BIN($B48,5),2,1)*J$26,
MID(DEC2BIN($B48,5),3,1)*J$27,
MID(DEC2BIN($B48,5),4,1)*J$28,
MID(DEC2BIN($B48,5),5,1)*J$29
),2)</f>
        <v>1</v>
      </c>
      <c r="K48" s="64" t="n">
        <f aca="false">MOD(SUM(
MID(DEC2BIN($B48,5),1,1)*K$25,
MID(DEC2BIN($B48,5),2,1)*K$26,
MID(DEC2BIN($B48,5),3,1)*K$27,
MID(DEC2BIN($B48,5),4,1)*K$28,
MID(DEC2BIN($B48,5),5,1)*K$29
),2)</f>
        <v>0</v>
      </c>
      <c r="L48" s="65" t="n">
        <f aca="false">SUM(C48:K48)</f>
        <v>4</v>
      </c>
      <c r="M48" s="47"/>
      <c r="P48" s="47"/>
      <c r="Q48" s="47"/>
      <c r="R48" s="47"/>
      <c r="S48" s="47"/>
      <c r="T48" s="47"/>
      <c r="U48" s="47"/>
    </row>
    <row r="49" customFormat="false" ht="13.8" hidden="false" customHeight="false" outlineLevel="0" collapsed="false">
      <c r="B49" s="57" t="n">
        <v>17</v>
      </c>
      <c r="C49" s="62" t="n">
        <f aca="false">MOD(SUM(
MID(DEC2BIN($B49,5),1,1)*C$25,
MID(DEC2BIN($B49,5),2,1)*C$26,
MID(DEC2BIN($B49,5),3,1)*C$27,
MID(DEC2BIN($B49,5),4,1)*C$28,
MID(DEC2BIN($B49,5),5,1)*C$29
),2)</f>
        <v>1</v>
      </c>
      <c r="D49" s="63" t="n">
        <f aca="false">MOD(SUM(
MID(DEC2BIN($B49,5),1,1)*D$25,
MID(DEC2BIN($B49,5),2,1)*D$26,
MID(DEC2BIN($B49,5),3,1)*D$27,
MID(DEC2BIN($B49,5),4,1)*D$28,
MID(DEC2BIN($B49,5),5,1)*D$29
),2)</f>
        <v>0</v>
      </c>
      <c r="E49" s="63" t="n">
        <f aca="false">MOD(SUM(
MID(DEC2BIN($B49,5),1,1)*E$25,
MID(DEC2BIN($B49,5),2,1)*E$26,
MID(DEC2BIN($B49,5),3,1)*E$27,
MID(DEC2BIN($B49,5),4,1)*E$28,
MID(DEC2BIN($B49,5),5,1)*E$29
),2)</f>
        <v>0</v>
      </c>
      <c r="F49" s="63" t="n">
        <f aca="false">MOD(SUM(
MID(DEC2BIN($B49,5),1,1)*F$25,
MID(DEC2BIN($B49,5),2,1)*F$26,
MID(DEC2BIN($B49,5),3,1)*F$27,
MID(DEC2BIN($B49,5),4,1)*F$28,
MID(DEC2BIN($B49,5),5,1)*F$29
),2)</f>
        <v>0</v>
      </c>
      <c r="G49" s="63" t="n">
        <f aca="false">MOD(SUM(
MID(DEC2BIN($B49,5),1,1)*G$25,
MID(DEC2BIN($B49,5),2,1)*G$26,
MID(DEC2BIN($B49,5),3,1)*G$27,
MID(DEC2BIN($B49,5),4,1)*G$28,
MID(DEC2BIN($B49,5),5,1)*G$29
),2)</f>
        <v>0</v>
      </c>
      <c r="H49" s="63" t="n">
        <f aca="false">MOD(SUM(
MID(DEC2BIN($B49,5),1,1)*H$25,
MID(DEC2BIN($B49,5),2,1)*H$26,
MID(DEC2BIN($B49,5),3,1)*H$27,
MID(DEC2BIN($B49,5),4,1)*H$28,
MID(DEC2BIN($B49,5),5,1)*H$29
),2)</f>
        <v>0</v>
      </c>
      <c r="I49" s="63" t="n">
        <f aca="false">MOD(SUM(
MID(DEC2BIN($B49,5),1,1)*I$25,
MID(DEC2BIN($B49,5),2,1)*I$26,
MID(DEC2BIN($B49,5),3,1)*I$27,
MID(DEC2BIN($B49,5),4,1)*I$28,
MID(DEC2BIN($B49,5),5,1)*I$29
),2)</f>
        <v>1</v>
      </c>
      <c r="J49" s="63" t="n">
        <f aca="false">MOD(SUM(
MID(DEC2BIN($B49,5),1,1)*J$25,
MID(DEC2BIN($B49,5),2,1)*J$26,
MID(DEC2BIN($B49,5),3,1)*J$27,
MID(DEC2BIN($B49,5),4,1)*J$28,
MID(DEC2BIN($B49,5),5,1)*J$29
),2)</f>
        <v>1</v>
      </c>
      <c r="K49" s="64" t="n">
        <f aca="false">MOD(SUM(
MID(DEC2BIN($B49,5),1,1)*K$25,
MID(DEC2BIN($B49,5),2,1)*K$26,
MID(DEC2BIN($B49,5),3,1)*K$27,
MID(DEC2BIN($B49,5),4,1)*K$28,
MID(DEC2BIN($B49,5),5,1)*K$29
),2)</f>
        <v>1</v>
      </c>
      <c r="L49" s="65" t="n">
        <f aca="false">SUM(C49:K49)</f>
        <v>4</v>
      </c>
      <c r="M49" s="47"/>
      <c r="P49" s="47"/>
      <c r="Q49" s="47"/>
      <c r="R49" s="47"/>
      <c r="S49" s="47"/>
      <c r="T49" s="47"/>
      <c r="U49" s="47"/>
    </row>
    <row r="50" customFormat="false" ht="13.8" hidden="false" customHeight="false" outlineLevel="0" collapsed="false">
      <c r="B50" s="57" t="n">
        <v>18</v>
      </c>
      <c r="C50" s="62" t="n">
        <f aca="false">MOD(SUM(
MID(DEC2BIN($B50,5),1,1)*C$25,
MID(DEC2BIN($B50,5),2,1)*C$26,
MID(DEC2BIN($B50,5),3,1)*C$27,
MID(DEC2BIN($B50,5),4,1)*C$28,
MID(DEC2BIN($B50,5),5,1)*C$29
),2)</f>
        <v>1</v>
      </c>
      <c r="D50" s="63" t="n">
        <f aca="false">MOD(SUM(
MID(DEC2BIN($B50,5),1,1)*D$25,
MID(DEC2BIN($B50,5),2,1)*D$26,
MID(DEC2BIN($B50,5),3,1)*D$27,
MID(DEC2BIN($B50,5),4,1)*D$28,
MID(DEC2BIN($B50,5),5,1)*D$29
),2)</f>
        <v>0</v>
      </c>
      <c r="E50" s="63" t="n">
        <f aca="false">MOD(SUM(
MID(DEC2BIN($B50,5),1,1)*E$25,
MID(DEC2BIN($B50,5),2,1)*E$26,
MID(DEC2BIN($B50,5),3,1)*E$27,
MID(DEC2BIN($B50,5),4,1)*E$28,
MID(DEC2BIN($B50,5),5,1)*E$29
),2)</f>
        <v>0</v>
      </c>
      <c r="F50" s="63" t="n">
        <f aca="false">MOD(SUM(
MID(DEC2BIN($B50,5),1,1)*F$25,
MID(DEC2BIN($B50,5),2,1)*F$26,
MID(DEC2BIN($B50,5),3,1)*F$27,
MID(DEC2BIN($B50,5),4,1)*F$28,
MID(DEC2BIN($B50,5),5,1)*F$29
),2)</f>
        <v>1</v>
      </c>
      <c r="G50" s="63" t="n">
        <f aca="false">MOD(SUM(
MID(DEC2BIN($B50,5),1,1)*G$25,
MID(DEC2BIN($B50,5),2,1)*G$26,
MID(DEC2BIN($B50,5),3,1)*G$27,
MID(DEC2BIN($B50,5),4,1)*G$28,
MID(DEC2BIN($B50,5),5,1)*G$29
),2)</f>
        <v>0</v>
      </c>
      <c r="H50" s="63" t="n">
        <f aca="false">MOD(SUM(
MID(DEC2BIN($B50,5),1,1)*H$25,
MID(DEC2BIN($B50,5),2,1)*H$26,
MID(DEC2BIN($B50,5),3,1)*H$27,
MID(DEC2BIN($B50,5),4,1)*H$28,
MID(DEC2BIN($B50,5),5,1)*H$29
),2)</f>
        <v>0</v>
      </c>
      <c r="I50" s="63" t="n">
        <f aca="false">MOD(SUM(
MID(DEC2BIN($B50,5),1,1)*I$25,
MID(DEC2BIN($B50,5),2,1)*I$26,
MID(DEC2BIN($B50,5),3,1)*I$27,
MID(DEC2BIN($B50,5),4,1)*I$28,
MID(DEC2BIN($B50,5),5,1)*I$29
),2)</f>
        <v>0</v>
      </c>
      <c r="J50" s="63" t="n">
        <f aca="false">MOD(SUM(
MID(DEC2BIN($B50,5),1,1)*J$25,
MID(DEC2BIN($B50,5),2,1)*J$26,
MID(DEC2BIN($B50,5),3,1)*J$27,
MID(DEC2BIN($B50,5),4,1)*J$28,
MID(DEC2BIN($B50,5),5,1)*J$29
),2)</f>
        <v>0</v>
      </c>
      <c r="K50" s="64" t="n">
        <f aca="false">MOD(SUM(
MID(DEC2BIN($B50,5),1,1)*K$25,
MID(DEC2BIN($B50,5),2,1)*K$26,
MID(DEC2BIN($B50,5),3,1)*K$27,
MID(DEC2BIN($B50,5),4,1)*K$28,
MID(DEC2BIN($B50,5),5,1)*K$29
),2)</f>
        <v>1</v>
      </c>
      <c r="L50" s="65" t="n">
        <f aca="false">SUM(C50:K50)</f>
        <v>3</v>
      </c>
      <c r="M50" s="47"/>
      <c r="P50" s="47"/>
      <c r="Q50" s="47"/>
      <c r="R50" s="47"/>
      <c r="S50" s="47"/>
      <c r="T50" s="47"/>
      <c r="U50" s="47"/>
    </row>
    <row r="51" customFormat="false" ht="13.8" hidden="false" customHeight="false" outlineLevel="0" collapsed="false">
      <c r="B51" s="57" t="n">
        <v>19</v>
      </c>
      <c r="C51" s="62" t="n">
        <f aca="false">MOD(SUM(
MID(DEC2BIN($B51,5),1,1)*C$25,
MID(DEC2BIN($B51,5),2,1)*C$26,
MID(DEC2BIN($B51,5),3,1)*C$27,
MID(DEC2BIN($B51,5),4,1)*C$28,
MID(DEC2BIN($B51,5),5,1)*C$29
),2)</f>
        <v>1</v>
      </c>
      <c r="D51" s="63" t="n">
        <f aca="false">MOD(SUM(
MID(DEC2BIN($B51,5),1,1)*D$25,
MID(DEC2BIN($B51,5),2,1)*D$26,
MID(DEC2BIN($B51,5),3,1)*D$27,
MID(DEC2BIN($B51,5),4,1)*D$28,
MID(DEC2BIN($B51,5),5,1)*D$29
),2)</f>
        <v>0</v>
      </c>
      <c r="E51" s="63" t="n">
        <f aca="false">MOD(SUM(
MID(DEC2BIN($B51,5),1,1)*E$25,
MID(DEC2BIN($B51,5),2,1)*E$26,
MID(DEC2BIN($B51,5),3,1)*E$27,
MID(DEC2BIN($B51,5),4,1)*E$28,
MID(DEC2BIN($B51,5),5,1)*E$29
),2)</f>
        <v>0</v>
      </c>
      <c r="F51" s="63" t="n">
        <f aca="false">MOD(SUM(
MID(DEC2BIN($B51,5),1,1)*F$25,
MID(DEC2BIN($B51,5),2,1)*F$26,
MID(DEC2BIN($B51,5),3,1)*F$27,
MID(DEC2BIN($B51,5),4,1)*F$28,
MID(DEC2BIN($B51,5),5,1)*F$29
),2)</f>
        <v>1</v>
      </c>
      <c r="G51" s="63" t="n">
        <f aca="false">MOD(SUM(
MID(DEC2BIN($B51,5),1,1)*G$25,
MID(DEC2BIN($B51,5),2,1)*G$26,
MID(DEC2BIN($B51,5),3,1)*G$27,
MID(DEC2BIN($B51,5),4,1)*G$28,
MID(DEC2BIN($B51,5),5,1)*G$29
),2)</f>
        <v>1</v>
      </c>
      <c r="H51" s="63" t="n">
        <f aca="false">MOD(SUM(
MID(DEC2BIN($B51,5),1,1)*H$25,
MID(DEC2BIN($B51,5),2,1)*H$26,
MID(DEC2BIN($B51,5),3,1)*H$27,
MID(DEC2BIN($B51,5),4,1)*H$28,
MID(DEC2BIN($B51,5),5,1)*H$29
),2)</f>
        <v>1</v>
      </c>
      <c r="I51" s="63" t="n">
        <f aca="false">MOD(SUM(
MID(DEC2BIN($B51,5),1,1)*I$25,
MID(DEC2BIN($B51,5),2,1)*I$26,
MID(DEC2BIN($B51,5),3,1)*I$27,
MID(DEC2BIN($B51,5),4,1)*I$28,
MID(DEC2BIN($B51,5),5,1)*I$29
),2)</f>
        <v>1</v>
      </c>
      <c r="J51" s="63" t="n">
        <f aca="false">MOD(SUM(
MID(DEC2BIN($B51,5),1,1)*J$25,
MID(DEC2BIN($B51,5),2,1)*J$26,
MID(DEC2BIN($B51,5),3,1)*J$27,
MID(DEC2BIN($B51,5),4,1)*J$28,
MID(DEC2BIN($B51,5),5,1)*J$29
),2)</f>
        <v>0</v>
      </c>
      <c r="K51" s="64" t="n">
        <f aca="false">MOD(SUM(
MID(DEC2BIN($B51,5),1,1)*K$25,
MID(DEC2BIN($B51,5),2,1)*K$26,
MID(DEC2BIN($B51,5),3,1)*K$27,
MID(DEC2BIN($B51,5),4,1)*K$28,
MID(DEC2BIN($B51,5),5,1)*K$29
),2)</f>
        <v>0</v>
      </c>
      <c r="L51" s="65" t="n">
        <f aca="false">SUM(C51:K51)</f>
        <v>5</v>
      </c>
      <c r="M51" s="47"/>
      <c r="P51" s="47"/>
      <c r="Q51" s="47"/>
      <c r="R51" s="47"/>
      <c r="S51" s="47"/>
      <c r="T51" s="47"/>
      <c r="U51" s="47"/>
    </row>
    <row r="52" customFormat="false" ht="13.8" hidden="false" customHeight="false" outlineLevel="0" collapsed="false">
      <c r="B52" s="57" t="n">
        <v>20</v>
      </c>
      <c r="C52" s="62" t="n">
        <f aca="false">MOD(SUM(
MID(DEC2BIN($B52,5),1,1)*C$25,
MID(DEC2BIN($B52,5),2,1)*C$26,
MID(DEC2BIN($B52,5),3,1)*C$27,
MID(DEC2BIN($B52,5),4,1)*C$28,
MID(DEC2BIN($B52,5),5,1)*C$29
),2)</f>
        <v>1</v>
      </c>
      <c r="D52" s="63" t="n">
        <f aca="false">MOD(SUM(
MID(DEC2BIN($B52,5),1,1)*D$25,
MID(DEC2BIN($B52,5),2,1)*D$26,
MID(DEC2BIN($B52,5),3,1)*D$27,
MID(DEC2BIN($B52,5),4,1)*D$28,
MID(DEC2BIN($B52,5),5,1)*D$29
),2)</f>
        <v>0</v>
      </c>
      <c r="E52" s="63" t="n">
        <f aca="false">MOD(SUM(
MID(DEC2BIN($B52,5),1,1)*E$25,
MID(DEC2BIN($B52,5),2,1)*E$26,
MID(DEC2BIN($B52,5),3,1)*E$27,
MID(DEC2BIN($B52,5),4,1)*E$28,
MID(DEC2BIN($B52,5),5,1)*E$29
),2)</f>
        <v>1</v>
      </c>
      <c r="F52" s="63" t="n">
        <f aca="false">MOD(SUM(
MID(DEC2BIN($B52,5),1,1)*F$25,
MID(DEC2BIN($B52,5),2,1)*F$26,
MID(DEC2BIN($B52,5),3,1)*F$27,
MID(DEC2BIN($B52,5),4,1)*F$28,
MID(DEC2BIN($B52,5),5,1)*F$29
),2)</f>
        <v>0</v>
      </c>
      <c r="G52" s="63" t="n">
        <f aca="false">MOD(SUM(
MID(DEC2BIN($B52,5),1,1)*G$25,
MID(DEC2BIN($B52,5),2,1)*G$26,
MID(DEC2BIN($B52,5),3,1)*G$27,
MID(DEC2BIN($B52,5),4,1)*G$28,
MID(DEC2BIN($B52,5),5,1)*G$29
),2)</f>
        <v>0</v>
      </c>
      <c r="H52" s="63" t="n">
        <f aca="false">MOD(SUM(
MID(DEC2BIN($B52,5),1,1)*H$25,
MID(DEC2BIN($B52,5),2,1)*H$26,
MID(DEC2BIN($B52,5),3,1)*H$27,
MID(DEC2BIN($B52,5),4,1)*H$28,
MID(DEC2BIN($B52,5),5,1)*H$29
),2)</f>
        <v>1</v>
      </c>
      <c r="I52" s="63" t="n">
        <f aca="false">MOD(SUM(
MID(DEC2BIN($B52,5),1,1)*I$25,
MID(DEC2BIN($B52,5),2,1)*I$26,
MID(DEC2BIN($B52,5),3,1)*I$27,
MID(DEC2BIN($B52,5),4,1)*I$28,
MID(DEC2BIN($B52,5),5,1)*I$29
),2)</f>
        <v>1</v>
      </c>
      <c r="J52" s="63" t="n">
        <f aca="false">MOD(SUM(
MID(DEC2BIN($B52,5),1,1)*J$25,
MID(DEC2BIN($B52,5),2,1)*J$26,
MID(DEC2BIN($B52,5),3,1)*J$27,
MID(DEC2BIN($B52,5),4,1)*J$28,
MID(DEC2BIN($B52,5),5,1)*J$29
),2)</f>
        <v>0</v>
      </c>
      <c r="K52" s="64" t="n">
        <f aca="false">MOD(SUM(
MID(DEC2BIN($B52,5),1,1)*K$25,
MID(DEC2BIN($B52,5),2,1)*K$26,
MID(DEC2BIN($B52,5),3,1)*K$27,
MID(DEC2BIN($B52,5),4,1)*K$28,
MID(DEC2BIN($B52,5),5,1)*K$29
),2)</f>
        <v>0</v>
      </c>
      <c r="L52" s="65" t="n">
        <f aca="false">SUM(C52:K52)</f>
        <v>4</v>
      </c>
      <c r="M52" s="47"/>
      <c r="P52" s="47"/>
      <c r="Q52" s="47"/>
      <c r="R52" s="47"/>
      <c r="S52" s="47"/>
      <c r="T52" s="47"/>
      <c r="U52" s="47"/>
    </row>
    <row r="53" customFormat="false" ht="13.8" hidden="false" customHeight="false" outlineLevel="0" collapsed="false">
      <c r="B53" s="57" t="n">
        <v>21</v>
      </c>
      <c r="C53" s="62" t="n">
        <f aca="false">MOD(SUM(
MID(DEC2BIN($B53,5),1,1)*C$25,
MID(DEC2BIN($B53,5),2,1)*C$26,
MID(DEC2BIN($B53,5),3,1)*C$27,
MID(DEC2BIN($B53,5),4,1)*C$28,
MID(DEC2BIN($B53,5),5,1)*C$29
),2)</f>
        <v>1</v>
      </c>
      <c r="D53" s="63" t="n">
        <f aca="false">MOD(SUM(
MID(DEC2BIN($B53,5),1,1)*D$25,
MID(DEC2BIN($B53,5),2,1)*D$26,
MID(DEC2BIN($B53,5),3,1)*D$27,
MID(DEC2BIN($B53,5),4,1)*D$28,
MID(DEC2BIN($B53,5),5,1)*D$29
),2)</f>
        <v>0</v>
      </c>
      <c r="E53" s="63" t="n">
        <f aca="false">MOD(SUM(
MID(DEC2BIN($B53,5),1,1)*E$25,
MID(DEC2BIN($B53,5),2,1)*E$26,
MID(DEC2BIN($B53,5),3,1)*E$27,
MID(DEC2BIN($B53,5),4,1)*E$28,
MID(DEC2BIN($B53,5),5,1)*E$29
),2)</f>
        <v>1</v>
      </c>
      <c r="F53" s="63" t="n">
        <f aca="false">MOD(SUM(
MID(DEC2BIN($B53,5),1,1)*F$25,
MID(DEC2BIN($B53,5),2,1)*F$26,
MID(DEC2BIN($B53,5),3,1)*F$27,
MID(DEC2BIN($B53,5),4,1)*F$28,
MID(DEC2BIN($B53,5),5,1)*F$29
),2)</f>
        <v>0</v>
      </c>
      <c r="G53" s="63" t="n">
        <f aca="false">MOD(SUM(
MID(DEC2BIN($B53,5),1,1)*G$25,
MID(DEC2BIN($B53,5),2,1)*G$26,
MID(DEC2BIN($B53,5),3,1)*G$27,
MID(DEC2BIN($B53,5),4,1)*G$28,
MID(DEC2BIN($B53,5),5,1)*G$29
),2)</f>
        <v>1</v>
      </c>
      <c r="H53" s="63" t="n">
        <f aca="false">MOD(SUM(
MID(DEC2BIN($B53,5),1,1)*H$25,
MID(DEC2BIN($B53,5),2,1)*H$26,
MID(DEC2BIN($B53,5),3,1)*H$27,
MID(DEC2BIN($B53,5),4,1)*H$28,
MID(DEC2BIN($B53,5),5,1)*H$29
),2)</f>
        <v>0</v>
      </c>
      <c r="I53" s="63" t="n">
        <f aca="false">MOD(SUM(
MID(DEC2BIN($B53,5),1,1)*I$25,
MID(DEC2BIN($B53,5),2,1)*I$26,
MID(DEC2BIN($B53,5),3,1)*I$27,
MID(DEC2BIN($B53,5),4,1)*I$28,
MID(DEC2BIN($B53,5),5,1)*I$29
),2)</f>
        <v>0</v>
      </c>
      <c r="J53" s="63" t="n">
        <f aca="false">MOD(SUM(
MID(DEC2BIN($B53,5),1,1)*J$25,
MID(DEC2BIN($B53,5),2,1)*J$26,
MID(DEC2BIN($B53,5),3,1)*J$27,
MID(DEC2BIN($B53,5),4,1)*J$28,
MID(DEC2BIN($B53,5),5,1)*J$29
),2)</f>
        <v>0</v>
      </c>
      <c r="K53" s="64" t="n">
        <f aca="false">MOD(SUM(
MID(DEC2BIN($B53,5),1,1)*K$25,
MID(DEC2BIN($B53,5),2,1)*K$26,
MID(DEC2BIN($B53,5),3,1)*K$27,
MID(DEC2BIN($B53,5),4,1)*K$28,
MID(DEC2BIN($B53,5),5,1)*K$29
),2)</f>
        <v>1</v>
      </c>
      <c r="L53" s="65" t="n">
        <f aca="false">SUM(C53:K53)</f>
        <v>4</v>
      </c>
      <c r="M53" s="47"/>
      <c r="P53" s="47"/>
      <c r="Q53" s="47"/>
      <c r="R53" s="47"/>
      <c r="S53" s="47"/>
      <c r="T53" s="47"/>
      <c r="U53" s="47"/>
    </row>
    <row r="54" customFormat="false" ht="13.8" hidden="false" customHeight="false" outlineLevel="0" collapsed="false">
      <c r="B54" s="57" t="n">
        <v>22</v>
      </c>
      <c r="C54" s="62" t="n">
        <f aca="false">MOD(SUM(
MID(DEC2BIN($B54,5),1,1)*C$25,
MID(DEC2BIN($B54,5),2,1)*C$26,
MID(DEC2BIN($B54,5),3,1)*C$27,
MID(DEC2BIN($B54,5),4,1)*C$28,
MID(DEC2BIN($B54,5),5,1)*C$29
),2)</f>
        <v>1</v>
      </c>
      <c r="D54" s="63" t="n">
        <f aca="false">MOD(SUM(
MID(DEC2BIN($B54,5),1,1)*D$25,
MID(DEC2BIN($B54,5),2,1)*D$26,
MID(DEC2BIN($B54,5),3,1)*D$27,
MID(DEC2BIN($B54,5),4,1)*D$28,
MID(DEC2BIN($B54,5),5,1)*D$29
),2)</f>
        <v>0</v>
      </c>
      <c r="E54" s="63" t="n">
        <f aca="false">MOD(SUM(
MID(DEC2BIN($B54,5),1,1)*E$25,
MID(DEC2BIN($B54,5),2,1)*E$26,
MID(DEC2BIN($B54,5),3,1)*E$27,
MID(DEC2BIN($B54,5),4,1)*E$28,
MID(DEC2BIN($B54,5),5,1)*E$29
),2)</f>
        <v>1</v>
      </c>
      <c r="F54" s="63" t="n">
        <f aca="false">MOD(SUM(
MID(DEC2BIN($B54,5),1,1)*F$25,
MID(DEC2BIN($B54,5),2,1)*F$26,
MID(DEC2BIN($B54,5),3,1)*F$27,
MID(DEC2BIN($B54,5),4,1)*F$28,
MID(DEC2BIN($B54,5),5,1)*F$29
),2)</f>
        <v>1</v>
      </c>
      <c r="G54" s="63" t="n">
        <f aca="false">MOD(SUM(
MID(DEC2BIN($B54,5),1,1)*G$25,
MID(DEC2BIN($B54,5),2,1)*G$26,
MID(DEC2BIN($B54,5),3,1)*G$27,
MID(DEC2BIN($B54,5),4,1)*G$28,
MID(DEC2BIN($B54,5),5,1)*G$29
),2)</f>
        <v>1</v>
      </c>
      <c r="H54" s="63" t="n">
        <f aca="false">MOD(SUM(
MID(DEC2BIN($B54,5),1,1)*H$25,
MID(DEC2BIN($B54,5),2,1)*H$26,
MID(DEC2BIN($B54,5),3,1)*H$27,
MID(DEC2BIN($B54,5),4,1)*H$28,
MID(DEC2BIN($B54,5),5,1)*H$29
),2)</f>
        <v>0</v>
      </c>
      <c r="I54" s="63" t="n">
        <f aca="false">MOD(SUM(
MID(DEC2BIN($B54,5),1,1)*I$25,
MID(DEC2BIN($B54,5),2,1)*I$26,
MID(DEC2BIN($B54,5),3,1)*I$27,
MID(DEC2BIN($B54,5),4,1)*I$28,
MID(DEC2BIN($B54,5),5,1)*I$29
),2)</f>
        <v>1</v>
      </c>
      <c r="J54" s="63" t="n">
        <f aca="false">MOD(SUM(
MID(DEC2BIN($B54,5),1,1)*J$25,
MID(DEC2BIN($B54,5),2,1)*J$26,
MID(DEC2BIN($B54,5),3,1)*J$27,
MID(DEC2BIN($B54,5),4,1)*J$28,
MID(DEC2BIN($B54,5),5,1)*J$29
),2)</f>
        <v>1</v>
      </c>
      <c r="K54" s="64" t="n">
        <f aca="false">MOD(SUM(
MID(DEC2BIN($B54,5),1,1)*K$25,
MID(DEC2BIN($B54,5),2,1)*K$26,
MID(DEC2BIN($B54,5),3,1)*K$27,
MID(DEC2BIN($B54,5),4,1)*K$28,
MID(DEC2BIN($B54,5),5,1)*K$29
),2)</f>
        <v>1</v>
      </c>
      <c r="L54" s="65" t="n">
        <f aca="false">SUM(C54:K54)</f>
        <v>7</v>
      </c>
      <c r="M54" s="47"/>
      <c r="P54" s="47"/>
      <c r="Q54" s="47"/>
      <c r="R54" s="47"/>
      <c r="S54" s="47"/>
      <c r="T54" s="47"/>
      <c r="U54" s="47"/>
    </row>
    <row r="55" customFormat="false" ht="13.8" hidden="false" customHeight="false" outlineLevel="0" collapsed="false">
      <c r="B55" s="57" t="n">
        <v>23</v>
      </c>
      <c r="C55" s="62" t="n">
        <f aca="false">MOD(SUM(
MID(DEC2BIN($B55,5),1,1)*C$25,
MID(DEC2BIN($B55,5),2,1)*C$26,
MID(DEC2BIN($B55,5),3,1)*C$27,
MID(DEC2BIN($B55,5),4,1)*C$28,
MID(DEC2BIN($B55,5),5,1)*C$29
),2)</f>
        <v>1</v>
      </c>
      <c r="D55" s="63" t="n">
        <f aca="false">MOD(SUM(
MID(DEC2BIN($B55,5),1,1)*D$25,
MID(DEC2BIN($B55,5),2,1)*D$26,
MID(DEC2BIN($B55,5),3,1)*D$27,
MID(DEC2BIN($B55,5),4,1)*D$28,
MID(DEC2BIN($B55,5),5,1)*D$29
),2)</f>
        <v>0</v>
      </c>
      <c r="E55" s="63" t="n">
        <f aca="false">MOD(SUM(
MID(DEC2BIN($B55,5),1,1)*E$25,
MID(DEC2BIN($B55,5),2,1)*E$26,
MID(DEC2BIN($B55,5),3,1)*E$27,
MID(DEC2BIN($B55,5),4,1)*E$28,
MID(DEC2BIN($B55,5),5,1)*E$29
),2)</f>
        <v>1</v>
      </c>
      <c r="F55" s="63" t="n">
        <f aca="false">MOD(SUM(
MID(DEC2BIN($B55,5),1,1)*F$25,
MID(DEC2BIN($B55,5),2,1)*F$26,
MID(DEC2BIN($B55,5),3,1)*F$27,
MID(DEC2BIN($B55,5),4,1)*F$28,
MID(DEC2BIN($B55,5),5,1)*F$29
),2)</f>
        <v>1</v>
      </c>
      <c r="G55" s="63" t="n">
        <f aca="false">MOD(SUM(
MID(DEC2BIN($B55,5),1,1)*G$25,
MID(DEC2BIN($B55,5),2,1)*G$26,
MID(DEC2BIN($B55,5),3,1)*G$27,
MID(DEC2BIN($B55,5),4,1)*G$28,
MID(DEC2BIN($B55,5),5,1)*G$29
),2)</f>
        <v>0</v>
      </c>
      <c r="H55" s="63" t="n">
        <f aca="false">MOD(SUM(
MID(DEC2BIN($B55,5),1,1)*H$25,
MID(DEC2BIN($B55,5),2,1)*H$26,
MID(DEC2BIN($B55,5),3,1)*H$27,
MID(DEC2BIN($B55,5),4,1)*H$28,
MID(DEC2BIN($B55,5),5,1)*H$29
),2)</f>
        <v>1</v>
      </c>
      <c r="I55" s="63" t="n">
        <f aca="false">MOD(SUM(
MID(DEC2BIN($B55,5),1,1)*I$25,
MID(DEC2BIN($B55,5),2,1)*I$26,
MID(DEC2BIN($B55,5),3,1)*I$27,
MID(DEC2BIN($B55,5),4,1)*I$28,
MID(DEC2BIN($B55,5),5,1)*I$29
),2)</f>
        <v>0</v>
      </c>
      <c r="J55" s="63" t="n">
        <f aca="false">MOD(SUM(
MID(DEC2BIN($B55,5),1,1)*J$25,
MID(DEC2BIN($B55,5),2,1)*J$26,
MID(DEC2BIN($B55,5),3,1)*J$27,
MID(DEC2BIN($B55,5),4,1)*J$28,
MID(DEC2BIN($B55,5),5,1)*J$29
),2)</f>
        <v>1</v>
      </c>
      <c r="K55" s="64" t="n">
        <f aca="false">MOD(SUM(
MID(DEC2BIN($B55,5),1,1)*K$25,
MID(DEC2BIN($B55,5),2,1)*K$26,
MID(DEC2BIN($B55,5),3,1)*K$27,
MID(DEC2BIN($B55,5),4,1)*K$28,
MID(DEC2BIN($B55,5),5,1)*K$29
),2)</f>
        <v>0</v>
      </c>
      <c r="L55" s="65" t="n">
        <f aca="false">SUM(C55:K55)</f>
        <v>5</v>
      </c>
      <c r="M55" s="47"/>
      <c r="P55" s="47"/>
      <c r="Q55" s="47"/>
      <c r="R55" s="47"/>
      <c r="S55" s="47"/>
      <c r="T55" s="47"/>
      <c r="U55" s="47"/>
    </row>
    <row r="56" customFormat="false" ht="13.8" hidden="false" customHeight="false" outlineLevel="0" collapsed="false">
      <c r="B56" s="57" t="n">
        <v>24</v>
      </c>
      <c r="C56" s="62" t="n">
        <f aca="false">MOD(SUM(
MID(DEC2BIN($B56,5),1,1)*C$25,
MID(DEC2BIN($B56,5),2,1)*C$26,
MID(DEC2BIN($B56,5),3,1)*C$27,
MID(DEC2BIN($B56,5),4,1)*C$28,
MID(DEC2BIN($B56,5),5,1)*C$29
),2)</f>
        <v>1</v>
      </c>
      <c r="D56" s="63" t="n">
        <f aca="false">MOD(SUM(
MID(DEC2BIN($B56,5),1,1)*D$25,
MID(DEC2BIN($B56,5),2,1)*D$26,
MID(DEC2BIN($B56,5),3,1)*D$27,
MID(DEC2BIN($B56,5),4,1)*D$28,
MID(DEC2BIN($B56,5),5,1)*D$29
),2)</f>
        <v>1</v>
      </c>
      <c r="E56" s="63" t="n">
        <f aca="false">MOD(SUM(
MID(DEC2BIN($B56,5),1,1)*E$25,
MID(DEC2BIN($B56,5),2,1)*E$26,
MID(DEC2BIN($B56,5),3,1)*E$27,
MID(DEC2BIN($B56,5),4,1)*E$28,
MID(DEC2BIN($B56,5),5,1)*E$29
),2)</f>
        <v>0</v>
      </c>
      <c r="F56" s="63" t="n">
        <f aca="false">MOD(SUM(
MID(DEC2BIN($B56,5),1,1)*F$25,
MID(DEC2BIN($B56,5),2,1)*F$26,
MID(DEC2BIN($B56,5),3,1)*F$27,
MID(DEC2BIN($B56,5),4,1)*F$28,
MID(DEC2BIN($B56,5),5,1)*F$29
),2)</f>
        <v>0</v>
      </c>
      <c r="G56" s="63" t="n">
        <f aca="false">MOD(SUM(
MID(DEC2BIN($B56,5),1,1)*G$25,
MID(DEC2BIN($B56,5),2,1)*G$26,
MID(DEC2BIN($B56,5),3,1)*G$27,
MID(DEC2BIN($B56,5),4,1)*G$28,
MID(DEC2BIN($B56,5),5,1)*G$29
),2)</f>
        <v>0</v>
      </c>
      <c r="H56" s="63" t="n">
        <f aca="false">MOD(SUM(
MID(DEC2BIN($B56,5),1,1)*H$25,
MID(DEC2BIN($B56,5),2,1)*H$26,
MID(DEC2BIN($B56,5),3,1)*H$27,
MID(DEC2BIN($B56,5),4,1)*H$28,
MID(DEC2BIN($B56,5),5,1)*H$29
),2)</f>
        <v>0</v>
      </c>
      <c r="I56" s="63" t="n">
        <f aca="false">MOD(SUM(
MID(DEC2BIN($B56,5),1,1)*I$25,
MID(DEC2BIN($B56,5),2,1)*I$26,
MID(DEC2BIN($B56,5),3,1)*I$27,
MID(DEC2BIN($B56,5),4,1)*I$28,
MID(DEC2BIN($B56,5),5,1)*I$29
),2)</f>
        <v>0</v>
      </c>
      <c r="J56" s="63" t="n">
        <f aca="false">MOD(SUM(
MID(DEC2BIN($B56,5),1,1)*J$25,
MID(DEC2BIN($B56,5),2,1)*J$26,
MID(DEC2BIN($B56,5),3,1)*J$27,
MID(DEC2BIN($B56,5),4,1)*J$28,
MID(DEC2BIN($B56,5),5,1)*J$29
),2)</f>
        <v>1</v>
      </c>
      <c r="K56" s="64" t="n">
        <f aca="false">MOD(SUM(
MID(DEC2BIN($B56,5),1,1)*K$25,
MID(DEC2BIN($B56,5),2,1)*K$26,
MID(DEC2BIN($B56,5),3,1)*K$27,
MID(DEC2BIN($B56,5),4,1)*K$28,
MID(DEC2BIN($B56,5),5,1)*K$29
),2)</f>
        <v>1</v>
      </c>
      <c r="L56" s="65" t="n">
        <f aca="false">SUM(C56:K56)</f>
        <v>4</v>
      </c>
      <c r="M56" s="47"/>
      <c r="P56" s="47"/>
      <c r="Q56" s="47"/>
      <c r="R56" s="47"/>
      <c r="S56" s="47"/>
      <c r="T56" s="47"/>
      <c r="U56" s="47"/>
    </row>
    <row r="57" customFormat="false" ht="13.8" hidden="false" customHeight="false" outlineLevel="0" collapsed="false">
      <c r="B57" s="57" t="n">
        <v>25</v>
      </c>
      <c r="C57" s="62" t="n">
        <f aca="false">MOD(SUM(
MID(DEC2BIN($B57,5),1,1)*C$25,
MID(DEC2BIN($B57,5),2,1)*C$26,
MID(DEC2BIN($B57,5),3,1)*C$27,
MID(DEC2BIN($B57,5),4,1)*C$28,
MID(DEC2BIN($B57,5),5,1)*C$29
),2)</f>
        <v>1</v>
      </c>
      <c r="D57" s="63" t="n">
        <f aca="false">MOD(SUM(
MID(DEC2BIN($B57,5),1,1)*D$25,
MID(DEC2BIN($B57,5),2,1)*D$26,
MID(DEC2BIN($B57,5),3,1)*D$27,
MID(DEC2BIN($B57,5),4,1)*D$28,
MID(DEC2BIN($B57,5),5,1)*D$29
),2)</f>
        <v>1</v>
      </c>
      <c r="E57" s="63" t="n">
        <f aca="false">MOD(SUM(
MID(DEC2BIN($B57,5),1,1)*E$25,
MID(DEC2BIN($B57,5),2,1)*E$26,
MID(DEC2BIN($B57,5),3,1)*E$27,
MID(DEC2BIN($B57,5),4,1)*E$28,
MID(DEC2BIN($B57,5),5,1)*E$29
),2)</f>
        <v>0</v>
      </c>
      <c r="F57" s="63" t="n">
        <f aca="false">MOD(SUM(
MID(DEC2BIN($B57,5),1,1)*F$25,
MID(DEC2BIN($B57,5),2,1)*F$26,
MID(DEC2BIN($B57,5),3,1)*F$27,
MID(DEC2BIN($B57,5),4,1)*F$28,
MID(DEC2BIN($B57,5),5,1)*F$29
),2)</f>
        <v>0</v>
      </c>
      <c r="G57" s="63" t="n">
        <f aca="false">MOD(SUM(
MID(DEC2BIN($B57,5),1,1)*G$25,
MID(DEC2BIN($B57,5),2,1)*G$26,
MID(DEC2BIN($B57,5),3,1)*G$27,
MID(DEC2BIN($B57,5),4,1)*G$28,
MID(DEC2BIN($B57,5),5,1)*G$29
),2)</f>
        <v>1</v>
      </c>
      <c r="H57" s="63" t="n">
        <f aca="false">MOD(SUM(
MID(DEC2BIN($B57,5),1,1)*H$25,
MID(DEC2BIN($B57,5),2,1)*H$26,
MID(DEC2BIN($B57,5),3,1)*H$27,
MID(DEC2BIN($B57,5),4,1)*H$28,
MID(DEC2BIN($B57,5),5,1)*H$29
),2)</f>
        <v>1</v>
      </c>
      <c r="I57" s="63" t="n">
        <f aca="false">MOD(SUM(
MID(DEC2BIN($B57,5),1,1)*I$25,
MID(DEC2BIN($B57,5),2,1)*I$26,
MID(DEC2BIN($B57,5),3,1)*I$27,
MID(DEC2BIN($B57,5),4,1)*I$28,
MID(DEC2BIN($B57,5),5,1)*I$29
),2)</f>
        <v>1</v>
      </c>
      <c r="J57" s="63" t="n">
        <f aca="false">MOD(SUM(
MID(DEC2BIN($B57,5),1,1)*J$25,
MID(DEC2BIN($B57,5),2,1)*J$26,
MID(DEC2BIN($B57,5),3,1)*J$27,
MID(DEC2BIN($B57,5),4,1)*J$28,
MID(DEC2BIN($B57,5),5,1)*J$29
),2)</f>
        <v>1</v>
      </c>
      <c r="K57" s="64" t="n">
        <f aca="false">MOD(SUM(
MID(DEC2BIN($B57,5),1,1)*K$25,
MID(DEC2BIN($B57,5),2,1)*K$26,
MID(DEC2BIN($B57,5),3,1)*K$27,
MID(DEC2BIN($B57,5),4,1)*K$28,
MID(DEC2BIN($B57,5),5,1)*K$29
),2)</f>
        <v>0</v>
      </c>
      <c r="L57" s="65" t="n">
        <f aca="false">SUM(C57:K57)</f>
        <v>6</v>
      </c>
      <c r="M57" s="47"/>
      <c r="P57" s="47"/>
      <c r="Q57" s="47"/>
      <c r="R57" s="47"/>
      <c r="S57" s="47"/>
      <c r="T57" s="47"/>
      <c r="U57" s="47"/>
    </row>
    <row r="58" customFormat="false" ht="13.8" hidden="false" customHeight="false" outlineLevel="0" collapsed="false">
      <c r="B58" s="57" t="n">
        <v>26</v>
      </c>
      <c r="C58" s="62" t="n">
        <f aca="false">MOD(SUM(
MID(DEC2BIN($B58,5),1,1)*C$25,
MID(DEC2BIN($B58,5),2,1)*C$26,
MID(DEC2BIN($B58,5),3,1)*C$27,
MID(DEC2BIN($B58,5),4,1)*C$28,
MID(DEC2BIN($B58,5),5,1)*C$29
),2)</f>
        <v>1</v>
      </c>
      <c r="D58" s="63" t="n">
        <f aca="false">MOD(SUM(
MID(DEC2BIN($B58,5),1,1)*D$25,
MID(DEC2BIN($B58,5),2,1)*D$26,
MID(DEC2BIN($B58,5),3,1)*D$27,
MID(DEC2BIN($B58,5),4,1)*D$28,
MID(DEC2BIN($B58,5),5,1)*D$29
),2)</f>
        <v>1</v>
      </c>
      <c r="E58" s="63" t="n">
        <f aca="false">MOD(SUM(
MID(DEC2BIN($B58,5),1,1)*E$25,
MID(DEC2BIN($B58,5),2,1)*E$26,
MID(DEC2BIN($B58,5),3,1)*E$27,
MID(DEC2BIN($B58,5),4,1)*E$28,
MID(DEC2BIN($B58,5),5,1)*E$29
),2)</f>
        <v>0</v>
      </c>
      <c r="F58" s="63" t="n">
        <f aca="false">MOD(SUM(
MID(DEC2BIN($B58,5),1,1)*F$25,
MID(DEC2BIN($B58,5),2,1)*F$26,
MID(DEC2BIN($B58,5),3,1)*F$27,
MID(DEC2BIN($B58,5),4,1)*F$28,
MID(DEC2BIN($B58,5),5,1)*F$29
),2)</f>
        <v>1</v>
      </c>
      <c r="G58" s="63" t="n">
        <f aca="false">MOD(SUM(
MID(DEC2BIN($B58,5),1,1)*G$25,
MID(DEC2BIN($B58,5),2,1)*G$26,
MID(DEC2BIN($B58,5),3,1)*G$27,
MID(DEC2BIN($B58,5),4,1)*G$28,
MID(DEC2BIN($B58,5),5,1)*G$29
),2)</f>
        <v>1</v>
      </c>
      <c r="H58" s="63" t="n">
        <f aca="false">MOD(SUM(
MID(DEC2BIN($B58,5),1,1)*H$25,
MID(DEC2BIN($B58,5),2,1)*H$26,
MID(DEC2BIN($B58,5),3,1)*H$27,
MID(DEC2BIN($B58,5),4,1)*H$28,
MID(DEC2BIN($B58,5),5,1)*H$29
),2)</f>
        <v>1</v>
      </c>
      <c r="I58" s="63" t="n">
        <f aca="false">MOD(SUM(
MID(DEC2BIN($B58,5),1,1)*I$25,
MID(DEC2BIN($B58,5),2,1)*I$26,
MID(DEC2BIN($B58,5),3,1)*I$27,
MID(DEC2BIN($B58,5),4,1)*I$28,
MID(DEC2BIN($B58,5),5,1)*I$29
),2)</f>
        <v>0</v>
      </c>
      <c r="J58" s="63" t="n">
        <f aca="false">MOD(SUM(
MID(DEC2BIN($B58,5),1,1)*J$25,
MID(DEC2BIN($B58,5),2,1)*J$26,
MID(DEC2BIN($B58,5),3,1)*J$27,
MID(DEC2BIN($B58,5),4,1)*J$28,
MID(DEC2BIN($B58,5),5,1)*J$29
),2)</f>
        <v>0</v>
      </c>
      <c r="K58" s="64" t="n">
        <f aca="false">MOD(SUM(
MID(DEC2BIN($B58,5),1,1)*K$25,
MID(DEC2BIN($B58,5),2,1)*K$26,
MID(DEC2BIN($B58,5),3,1)*K$27,
MID(DEC2BIN($B58,5),4,1)*K$28,
MID(DEC2BIN($B58,5),5,1)*K$29
),2)</f>
        <v>0</v>
      </c>
      <c r="L58" s="65" t="n">
        <f aca="false">SUM(C58:K58)</f>
        <v>5</v>
      </c>
      <c r="M58" s="47"/>
      <c r="P58" s="47"/>
      <c r="Q58" s="47"/>
      <c r="R58" s="47"/>
      <c r="S58" s="47"/>
      <c r="T58" s="47"/>
      <c r="U58" s="47"/>
    </row>
    <row r="59" customFormat="false" ht="13.8" hidden="false" customHeight="false" outlineLevel="0" collapsed="false">
      <c r="B59" s="57" t="n">
        <v>27</v>
      </c>
      <c r="C59" s="62" t="n">
        <f aca="false">MOD(SUM(
MID(DEC2BIN($B59,5),1,1)*C$25,
MID(DEC2BIN($B59,5),2,1)*C$26,
MID(DEC2BIN($B59,5),3,1)*C$27,
MID(DEC2BIN($B59,5),4,1)*C$28,
MID(DEC2BIN($B59,5),5,1)*C$29
),2)</f>
        <v>1</v>
      </c>
      <c r="D59" s="63" t="n">
        <f aca="false">MOD(SUM(
MID(DEC2BIN($B59,5),1,1)*D$25,
MID(DEC2BIN($B59,5),2,1)*D$26,
MID(DEC2BIN($B59,5),3,1)*D$27,
MID(DEC2BIN($B59,5),4,1)*D$28,
MID(DEC2BIN($B59,5),5,1)*D$29
),2)</f>
        <v>1</v>
      </c>
      <c r="E59" s="63" t="n">
        <f aca="false">MOD(SUM(
MID(DEC2BIN($B59,5),1,1)*E$25,
MID(DEC2BIN($B59,5),2,1)*E$26,
MID(DEC2BIN($B59,5),3,1)*E$27,
MID(DEC2BIN($B59,5),4,1)*E$28,
MID(DEC2BIN($B59,5),5,1)*E$29
),2)</f>
        <v>0</v>
      </c>
      <c r="F59" s="63" t="n">
        <f aca="false">MOD(SUM(
MID(DEC2BIN($B59,5),1,1)*F$25,
MID(DEC2BIN($B59,5),2,1)*F$26,
MID(DEC2BIN($B59,5),3,1)*F$27,
MID(DEC2BIN($B59,5),4,1)*F$28,
MID(DEC2BIN($B59,5),5,1)*F$29
),2)</f>
        <v>1</v>
      </c>
      <c r="G59" s="63" t="n">
        <f aca="false">MOD(SUM(
MID(DEC2BIN($B59,5),1,1)*G$25,
MID(DEC2BIN($B59,5),2,1)*G$26,
MID(DEC2BIN($B59,5),3,1)*G$27,
MID(DEC2BIN($B59,5),4,1)*G$28,
MID(DEC2BIN($B59,5),5,1)*G$29
),2)</f>
        <v>0</v>
      </c>
      <c r="H59" s="63" t="n">
        <f aca="false">MOD(SUM(
MID(DEC2BIN($B59,5),1,1)*H$25,
MID(DEC2BIN($B59,5),2,1)*H$26,
MID(DEC2BIN($B59,5),3,1)*H$27,
MID(DEC2BIN($B59,5),4,1)*H$28,
MID(DEC2BIN($B59,5),5,1)*H$29
),2)</f>
        <v>0</v>
      </c>
      <c r="I59" s="63" t="n">
        <f aca="false">MOD(SUM(
MID(DEC2BIN($B59,5),1,1)*I$25,
MID(DEC2BIN($B59,5),2,1)*I$26,
MID(DEC2BIN($B59,5),3,1)*I$27,
MID(DEC2BIN($B59,5),4,1)*I$28,
MID(DEC2BIN($B59,5),5,1)*I$29
),2)</f>
        <v>1</v>
      </c>
      <c r="J59" s="63" t="n">
        <f aca="false">MOD(SUM(
MID(DEC2BIN($B59,5),1,1)*J$25,
MID(DEC2BIN($B59,5),2,1)*J$26,
MID(DEC2BIN($B59,5),3,1)*J$27,
MID(DEC2BIN($B59,5),4,1)*J$28,
MID(DEC2BIN($B59,5),5,1)*J$29
),2)</f>
        <v>0</v>
      </c>
      <c r="K59" s="64" t="n">
        <f aca="false">MOD(SUM(
MID(DEC2BIN($B59,5),1,1)*K$25,
MID(DEC2BIN($B59,5),2,1)*K$26,
MID(DEC2BIN($B59,5),3,1)*K$27,
MID(DEC2BIN($B59,5),4,1)*K$28,
MID(DEC2BIN($B59,5),5,1)*K$29
),2)</f>
        <v>1</v>
      </c>
      <c r="L59" s="65" t="n">
        <f aca="false">SUM(C59:K59)</f>
        <v>5</v>
      </c>
      <c r="M59" s="47"/>
      <c r="P59" s="47"/>
      <c r="Q59" s="47"/>
      <c r="R59" s="47"/>
      <c r="S59" s="47"/>
      <c r="T59" s="47"/>
      <c r="U59" s="47"/>
    </row>
    <row r="60" customFormat="false" ht="13.8" hidden="false" customHeight="false" outlineLevel="0" collapsed="false">
      <c r="B60" s="57" t="n">
        <v>28</v>
      </c>
      <c r="C60" s="62" t="n">
        <f aca="false">MOD(SUM(
MID(DEC2BIN($B60,5),1,1)*C$25,
MID(DEC2BIN($B60,5),2,1)*C$26,
MID(DEC2BIN($B60,5),3,1)*C$27,
MID(DEC2BIN($B60,5),4,1)*C$28,
MID(DEC2BIN($B60,5),5,1)*C$29
),2)</f>
        <v>1</v>
      </c>
      <c r="D60" s="63" t="n">
        <f aca="false">MOD(SUM(
MID(DEC2BIN($B60,5),1,1)*D$25,
MID(DEC2BIN($B60,5),2,1)*D$26,
MID(DEC2BIN($B60,5),3,1)*D$27,
MID(DEC2BIN($B60,5),4,1)*D$28,
MID(DEC2BIN($B60,5),5,1)*D$29
),2)</f>
        <v>1</v>
      </c>
      <c r="E60" s="63" t="n">
        <f aca="false">MOD(SUM(
MID(DEC2BIN($B60,5),1,1)*E$25,
MID(DEC2BIN($B60,5),2,1)*E$26,
MID(DEC2BIN($B60,5),3,1)*E$27,
MID(DEC2BIN($B60,5),4,1)*E$28,
MID(DEC2BIN($B60,5),5,1)*E$29
),2)</f>
        <v>1</v>
      </c>
      <c r="F60" s="63" t="n">
        <f aca="false">MOD(SUM(
MID(DEC2BIN($B60,5),1,1)*F$25,
MID(DEC2BIN($B60,5),2,1)*F$26,
MID(DEC2BIN($B60,5),3,1)*F$27,
MID(DEC2BIN($B60,5),4,1)*F$28,
MID(DEC2BIN($B60,5),5,1)*F$29
),2)</f>
        <v>0</v>
      </c>
      <c r="G60" s="63" t="n">
        <f aca="false">MOD(SUM(
MID(DEC2BIN($B60,5),1,1)*G$25,
MID(DEC2BIN($B60,5),2,1)*G$26,
MID(DEC2BIN($B60,5),3,1)*G$27,
MID(DEC2BIN($B60,5),4,1)*G$28,
MID(DEC2BIN($B60,5),5,1)*G$29
),2)</f>
        <v>1</v>
      </c>
      <c r="H60" s="63" t="n">
        <f aca="false">MOD(SUM(
MID(DEC2BIN($B60,5),1,1)*H$25,
MID(DEC2BIN($B60,5),2,1)*H$26,
MID(DEC2BIN($B60,5),3,1)*H$27,
MID(DEC2BIN($B60,5),4,1)*H$28,
MID(DEC2BIN($B60,5),5,1)*H$29
),2)</f>
        <v>0</v>
      </c>
      <c r="I60" s="63" t="n">
        <f aca="false">MOD(SUM(
MID(DEC2BIN($B60,5),1,1)*I$25,
MID(DEC2BIN($B60,5),2,1)*I$26,
MID(DEC2BIN($B60,5),3,1)*I$27,
MID(DEC2BIN($B60,5),4,1)*I$28,
MID(DEC2BIN($B60,5),5,1)*I$29
),2)</f>
        <v>1</v>
      </c>
      <c r="J60" s="63" t="n">
        <f aca="false">MOD(SUM(
MID(DEC2BIN($B60,5),1,1)*J$25,
MID(DEC2BIN($B60,5),2,1)*J$26,
MID(DEC2BIN($B60,5),3,1)*J$27,
MID(DEC2BIN($B60,5),4,1)*J$28,
MID(DEC2BIN($B60,5),5,1)*J$29
),2)</f>
        <v>0</v>
      </c>
      <c r="K60" s="64" t="n">
        <f aca="false">MOD(SUM(
MID(DEC2BIN($B60,5),1,1)*K$25,
MID(DEC2BIN($B60,5),2,1)*K$26,
MID(DEC2BIN($B60,5),3,1)*K$27,
MID(DEC2BIN($B60,5),4,1)*K$28,
MID(DEC2BIN($B60,5),5,1)*K$29
),2)</f>
        <v>1</v>
      </c>
      <c r="L60" s="65" t="n">
        <f aca="false">SUM(C60:K60)</f>
        <v>6</v>
      </c>
      <c r="M60" s="47"/>
      <c r="P60" s="47"/>
      <c r="Q60" s="47"/>
      <c r="R60" s="47"/>
      <c r="S60" s="47"/>
      <c r="T60" s="47"/>
      <c r="U60" s="47"/>
    </row>
    <row r="61" customFormat="false" ht="13.8" hidden="false" customHeight="false" outlineLevel="0" collapsed="false">
      <c r="B61" s="57" t="n">
        <v>29</v>
      </c>
      <c r="C61" s="62" t="n">
        <f aca="false">MOD(SUM(
MID(DEC2BIN($B61,5),1,1)*C$25,
MID(DEC2BIN($B61,5),2,1)*C$26,
MID(DEC2BIN($B61,5),3,1)*C$27,
MID(DEC2BIN($B61,5),4,1)*C$28,
MID(DEC2BIN($B61,5),5,1)*C$29
),2)</f>
        <v>1</v>
      </c>
      <c r="D61" s="63" t="n">
        <f aca="false">MOD(SUM(
MID(DEC2BIN($B61,5),1,1)*D$25,
MID(DEC2BIN($B61,5),2,1)*D$26,
MID(DEC2BIN($B61,5),3,1)*D$27,
MID(DEC2BIN($B61,5),4,1)*D$28,
MID(DEC2BIN($B61,5),5,1)*D$29
),2)</f>
        <v>1</v>
      </c>
      <c r="E61" s="63" t="n">
        <f aca="false">MOD(SUM(
MID(DEC2BIN($B61,5),1,1)*E$25,
MID(DEC2BIN($B61,5),2,1)*E$26,
MID(DEC2BIN($B61,5),3,1)*E$27,
MID(DEC2BIN($B61,5),4,1)*E$28,
MID(DEC2BIN($B61,5),5,1)*E$29
),2)</f>
        <v>1</v>
      </c>
      <c r="F61" s="63" t="n">
        <f aca="false">MOD(SUM(
MID(DEC2BIN($B61,5),1,1)*F$25,
MID(DEC2BIN($B61,5),2,1)*F$26,
MID(DEC2BIN($B61,5),3,1)*F$27,
MID(DEC2BIN($B61,5),4,1)*F$28,
MID(DEC2BIN($B61,5),5,1)*F$29
),2)</f>
        <v>0</v>
      </c>
      <c r="G61" s="63" t="n">
        <f aca="false">MOD(SUM(
MID(DEC2BIN($B61,5),1,1)*G$25,
MID(DEC2BIN($B61,5),2,1)*G$26,
MID(DEC2BIN($B61,5),3,1)*G$27,
MID(DEC2BIN($B61,5),4,1)*G$28,
MID(DEC2BIN($B61,5),5,1)*G$29
),2)</f>
        <v>0</v>
      </c>
      <c r="H61" s="63" t="n">
        <f aca="false">MOD(SUM(
MID(DEC2BIN($B61,5),1,1)*H$25,
MID(DEC2BIN($B61,5),2,1)*H$26,
MID(DEC2BIN($B61,5),3,1)*H$27,
MID(DEC2BIN($B61,5),4,1)*H$28,
MID(DEC2BIN($B61,5),5,1)*H$29
),2)</f>
        <v>1</v>
      </c>
      <c r="I61" s="63" t="n">
        <f aca="false">MOD(SUM(
MID(DEC2BIN($B61,5),1,1)*I$25,
MID(DEC2BIN($B61,5),2,1)*I$26,
MID(DEC2BIN($B61,5),3,1)*I$27,
MID(DEC2BIN($B61,5),4,1)*I$28,
MID(DEC2BIN($B61,5),5,1)*I$29
),2)</f>
        <v>0</v>
      </c>
      <c r="J61" s="63" t="n">
        <f aca="false">MOD(SUM(
MID(DEC2BIN($B61,5),1,1)*J$25,
MID(DEC2BIN($B61,5),2,1)*J$26,
MID(DEC2BIN($B61,5),3,1)*J$27,
MID(DEC2BIN($B61,5),4,1)*J$28,
MID(DEC2BIN($B61,5),5,1)*J$29
),2)</f>
        <v>0</v>
      </c>
      <c r="K61" s="64" t="n">
        <f aca="false">MOD(SUM(
MID(DEC2BIN($B61,5),1,1)*K$25,
MID(DEC2BIN($B61,5),2,1)*K$26,
MID(DEC2BIN($B61,5),3,1)*K$27,
MID(DEC2BIN($B61,5),4,1)*K$28,
MID(DEC2BIN($B61,5),5,1)*K$29
),2)</f>
        <v>0</v>
      </c>
      <c r="L61" s="65" t="n">
        <f aca="false">SUM(C61:K61)</f>
        <v>4</v>
      </c>
      <c r="M61" s="47"/>
      <c r="P61" s="47"/>
      <c r="Q61" s="47"/>
      <c r="R61" s="47"/>
      <c r="S61" s="47"/>
      <c r="T61" s="47"/>
      <c r="U61" s="47"/>
    </row>
    <row r="62" customFormat="false" ht="13.8" hidden="false" customHeight="false" outlineLevel="0" collapsed="false">
      <c r="B62" s="57" t="n">
        <v>30</v>
      </c>
      <c r="C62" s="62" t="n">
        <f aca="false">MOD(SUM(
MID(DEC2BIN($B62,5),1,1)*C$25,
MID(DEC2BIN($B62,5),2,1)*C$26,
MID(DEC2BIN($B62,5),3,1)*C$27,
MID(DEC2BIN($B62,5),4,1)*C$28,
MID(DEC2BIN($B62,5),5,1)*C$29
),2)</f>
        <v>1</v>
      </c>
      <c r="D62" s="63" t="n">
        <f aca="false">MOD(SUM(
MID(DEC2BIN($B62,5),1,1)*D$25,
MID(DEC2BIN($B62,5),2,1)*D$26,
MID(DEC2BIN($B62,5),3,1)*D$27,
MID(DEC2BIN($B62,5),4,1)*D$28,
MID(DEC2BIN($B62,5),5,1)*D$29
),2)</f>
        <v>1</v>
      </c>
      <c r="E62" s="63" t="n">
        <f aca="false">MOD(SUM(
MID(DEC2BIN($B62,5),1,1)*E$25,
MID(DEC2BIN($B62,5),2,1)*E$26,
MID(DEC2BIN($B62,5),3,1)*E$27,
MID(DEC2BIN($B62,5),4,1)*E$28,
MID(DEC2BIN($B62,5),5,1)*E$29
),2)</f>
        <v>1</v>
      </c>
      <c r="F62" s="63" t="n">
        <f aca="false">MOD(SUM(
MID(DEC2BIN($B62,5),1,1)*F$25,
MID(DEC2BIN($B62,5),2,1)*F$26,
MID(DEC2BIN($B62,5),3,1)*F$27,
MID(DEC2BIN($B62,5),4,1)*F$28,
MID(DEC2BIN($B62,5),5,1)*F$29
),2)</f>
        <v>1</v>
      </c>
      <c r="G62" s="63" t="n">
        <f aca="false">MOD(SUM(
MID(DEC2BIN($B62,5),1,1)*G$25,
MID(DEC2BIN($B62,5),2,1)*G$26,
MID(DEC2BIN($B62,5),3,1)*G$27,
MID(DEC2BIN($B62,5),4,1)*G$28,
MID(DEC2BIN($B62,5),5,1)*G$29
),2)</f>
        <v>0</v>
      </c>
      <c r="H62" s="63" t="n">
        <f aca="false">MOD(SUM(
MID(DEC2BIN($B62,5),1,1)*H$25,
MID(DEC2BIN($B62,5),2,1)*H$26,
MID(DEC2BIN($B62,5),3,1)*H$27,
MID(DEC2BIN($B62,5),4,1)*H$28,
MID(DEC2BIN($B62,5),5,1)*H$29
),2)</f>
        <v>1</v>
      </c>
      <c r="I62" s="63" t="n">
        <f aca="false">MOD(SUM(
MID(DEC2BIN($B62,5),1,1)*I$25,
MID(DEC2BIN($B62,5),2,1)*I$26,
MID(DEC2BIN($B62,5),3,1)*I$27,
MID(DEC2BIN($B62,5),4,1)*I$28,
MID(DEC2BIN($B62,5),5,1)*I$29
),2)</f>
        <v>1</v>
      </c>
      <c r="J62" s="63" t="n">
        <f aca="false">MOD(SUM(
MID(DEC2BIN($B62,5),1,1)*J$25,
MID(DEC2BIN($B62,5),2,1)*J$26,
MID(DEC2BIN($B62,5),3,1)*J$27,
MID(DEC2BIN($B62,5),4,1)*J$28,
MID(DEC2BIN($B62,5),5,1)*J$29
),2)</f>
        <v>1</v>
      </c>
      <c r="K62" s="64" t="n">
        <f aca="false">MOD(SUM(
MID(DEC2BIN($B62,5),1,1)*K$25,
MID(DEC2BIN($B62,5),2,1)*K$26,
MID(DEC2BIN($B62,5),3,1)*K$27,
MID(DEC2BIN($B62,5),4,1)*K$28,
MID(DEC2BIN($B62,5),5,1)*K$29
),2)</f>
        <v>0</v>
      </c>
      <c r="L62" s="65" t="n">
        <f aca="false">SUM(C62:K62)</f>
        <v>7</v>
      </c>
      <c r="M62" s="47"/>
      <c r="P62" s="47"/>
      <c r="Q62" s="47"/>
      <c r="R62" s="47"/>
      <c r="S62" s="47"/>
      <c r="T62" s="47"/>
      <c r="U62" s="47"/>
    </row>
    <row r="63" customFormat="false" ht="13.8" hidden="false" customHeight="false" outlineLevel="0" collapsed="false">
      <c r="B63" s="57" t="n">
        <v>31</v>
      </c>
      <c r="C63" s="72" t="n">
        <f aca="false">MOD(SUM(
MID(DEC2BIN($B63,5),1,1)*C$25,
MID(DEC2BIN($B63,5),2,1)*C$26,
MID(DEC2BIN($B63,5),3,1)*C$27,
MID(DEC2BIN($B63,5),4,1)*C$28,
MID(DEC2BIN($B63,5),5,1)*C$29
),2)</f>
        <v>1</v>
      </c>
      <c r="D63" s="73" t="n">
        <f aca="false">MOD(SUM(
MID(DEC2BIN($B63,5),1,1)*D$25,
MID(DEC2BIN($B63,5),2,1)*D$26,
MID(DEC2BIN($B63,5),3,1)*D$27,
MID(DEC2BIN($B63,5),4,1)*D$28,
MID(DEC2BIN($B63,5),5,1)*D$29
),2)</f>
        <v>1</v>
      </c>
      <c r="E63" s="73" t="n">
        <f aca="false">MOD(SUM(
MID(DEC2BIN($B63,5),1,1)*E$25,
MID(DEC2BIN($B63,5),2,1)*E$26,
MID(DEC2BIN($B63,5),3,1)*E$27,
MID(DEC2BIN($B63,5),4,1)*E$28,
MID(DEC2BIN($B63,5),5,1)*E$29
),2)</f>
        <v>1</v>
      </c>
      <c r="F63" s="73" t="n">
        <f aca="false">MOD(SUM(
MID(DEC2BIN($B63,5),1,1)*F$25,
MID(DEC2BIN($B63,5),2,1)*F$26,
MID(DEC2BIN($B63,5),3,1)*F$27,
MID(DEC2BIN($B63,5),4,1)*F$28,
MID(DEC2BIN($B63,5),5,1)*F$29
),2)</f>
        <v>1</v>
      </c>
      <c r="G63" s="73" t="n">
        <f aca="false">MOD(SUM(
MID(DEC2BIN($B63,5),1,1)*G$25,
MID(DEC2BIN($B63,5),2,1)*G$26,
MID(DEC2BIN($B63,5),3,1)*G$27,
MID(DEC2BIN($B63,5),4,1)*G$28,
MID(DEC2BIN($B63,5),5,1)*G$29
),2)</f>
        <v>1</v>
      </c>
      <c r="H63" s="73" t="n">
        <f aca="false">MOD(SUM(
MID(DEC2BIN($B63,5),1,1)*H$25,
MID(DEC2BIN($B63,5),2,1)*H$26,
MID(DEC2BIN($B63,5),3,1)*H$27,
MID(DEC2BIN($B63,5),4,1)*H$28,
MID(DEC2BIN($B63,5),5,1)*H$29
),2)</f>
        <v>0</v>
      </c>
      <c r="I63" s="73" t="n">
        <f aca="false">MOD(SUM(
MID(DEC2BIN($B63,5),1,1)*I$25,
MID(DEC2BIN($B63,5),2,1)*I$26,
MID(DEC2BIN($B63,5),3,1)*I$27,
MID(DEC2BIN($B63,5),4,1)*I$28,
MID(DEC2BIN($B63,5),5,1)*I$29
),2)</f>
        <v>0</v>
      </c>
      <c r="J63" s="73" t="n">
        <f aca="false">MOD(SUM(
MID(DEC2BIN($B63,5),1,1)*J$25,
MID(DEC2BIN($B63,5),2,1)*J$26,
MID(DEC2BIN($B63,5),3,1)*J$27,
MID(DEC2BIN($B63,5),4,1)*J$28,
MID(DEC2BIN($B63,5),5,1)*J$29
),2)</f>
        <v>1</v>
      </c>
      <c r="K63" s="74" t="n">
        <f aca="false">MOD(SUM(
MID(DEC2BIN($B63,5),1,1)*K$25,
MID(DEC2BIN($B63,5),2,1)*K$26,
MID(DEC2BIN($B63,5),3,1)*K$27,
MID(DEC2BIN($B63,5),4,1)*K$28,
MID(DEC2BIN($B63,5),5,1)*K$29
),2)</f>
        <v>1</v>
      </c>
      <c r="L63" s="75" t="n">
        <f aca="false">SUM(C63:K63)</f>
        <v>7</v>
      </c>
      <c r="M63" s="47"/>
      <c r="P63" s="47"/>
      <c r="Q63" s="47"/>
      <c r="R63" s="47"/>
      <c r="S63" s="47"/>
      <c r="T63" s="47"/>
      <c r="U63" s="47"/>
    </row>
    <row r="64" customFormat="false" ht="13.8" hidden="false" customHeight="false" outlineLevel="0" collapsed="false"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</row>
    <row r="65" customFormat="false" ht="13.8" hidden="false" customHeight="false" outlineLevel="0" collapsed="false"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</row>
    <row r="66" customFormat="false" ht="13.8" hidden="false" customHeight="false" outlineLevel="0" collapsed="false">
      <c r="B66" s="43"/>
      <c r="C66" s="44" t="n">
        <v>1</v>
      </c>
      <c r="D66" s="45" t="n">
        <v>0</v>
      </c>
      <c r="E66" s="45" t="n">
        <v>0</v>
      </c>
      <c r="F66" s="45" t="n">
        <v>0</v>
      </c>
      <c r="G66" s="45" t="n">
        <v>1</v>
      </c>
      <c r="H66" s="45" t="n">
        <v>1</v>
      </c>
      <c r="I66" s="45" t="n">
        <v>0</v>
      </c>
      <c r="J66" s="45" t="n">
        <v>1</v>
      </c>
      <c r="K66" s="46" t="n">
        <v>0</v>
      </c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 customFormat="false" ht="13.8" hidden="false" customHeight="false" outlineLevel="0" collapsed="false">
      <c r="B67" s="48" t="s">
        <v>79</v>
      </c>
      <c r="C67" s="49" t="n">
        <v>0</v>
      </c>
      <c r="D67" s="50" t="n">
        <v>1</v>
      </c>
      <c r="E67" s="50" t="n">
        <v>0</v>
      </c>
      <c r="F67" s="50" t="n">
        <v>1</v>
      </c>
      <c r="G67" s="50" t="n">
        <v>1</v>
      </c>
      <c r="H67" s="50" t="n">
        <v>1</v>
      </c>
      <c r="I67" s="50" t="n">
        <v>0</v>
      </c>
      <c r="J67" s="50" t="n">
        <v>0</v>
      </c>
      <c r="K67" s="51" t="n">
        <v>1</v>
      </c>
      <c r="L67" s="47"/>
      <c r="M67" s="47"/>
      <c r="N67" s="47"/>
      <c r="O67" s="47"/>
      <c r="P67" s="47"/>
      <c r="Q67" s="47"/>
      <c r="R67" s="47"/>
      <c r="S67" s="47"/>
      <c r="T67" s="47"/>
      <c r="U67" s="47"/>
    </row>
    <row r="68" customFormat="false" ht="13.8" hidden="false" customHeight="false" outlineLevel="0" collapsed="false">
      <c r="B68" s="43"/>
      <c r="C68" s="52" t="n">
        <v>0</v>
      </c>
      <c r="D68" s="53" t="n">
        <v>0</v>
      </c>
      <c r="E68" s="53" t="n">
        <v>1</v>
      </c>
      <c r="F68" s="53" t="n">
        <v>0</v>
      </c>
      <c r="G68" s="53" t="n">
        <v>1</v>
      </c>
      <c r="H68" s="53" t="n">
        <v>0</v>
      </c>
      <c r="I68" s="53" t="n">
        <v>1</v>
      </c>
      <c r="J68" s="53" t="n">
        <v>1</v>
      </c>
      <c r="K68" s="54" t="n">
        <v>0</v>
      </c>
      <c r="L68" s="47"/>
      <c r="M68" s="47"/>
      <c r="N68" s="47"/>
      <c r="O68" s="47"/>
      <c r="P68" s="47"/>
      <c r="Q68" s="47"/>
      <c r="R68" s="47"/>
      <c r="S68" s="47"/>
      <c r="T68" s="47"/>
      <c r="U68" s="47"/>
    </row>
    <row r="69" customFormat="false" ht="13.8" hidden="false" customHeight="false" outlineLevel="0" collapsed="false"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55" t="s">
        <v>80</v>
      </c>
      <c r="O69" s="56" t="n">
        <v>0.126</v>
      </c>
      <c r="P69" s="47"/>
      <c r="Q69" s="47"/>
      <c r="R69" s="47"/>
      <c r="S69" s="47"/>
      <c r="T69" s="47"/>
      <c r="U69" s="47"/>
    </row>
    <row r="70" customFormat="false" ht="13.8" hidden="false" customHeight="false" outlineLevel="0" collapsed="false">
      <c r="B70" s="57" t="s">
        <v>81</v>
      </c>
      <c r="C70" s="57"/>
      <c r="D70" s="57"/>
      <c r="E70" s="57"/>
      <c r="F70" s="57"/>
      <c r="G70" s="57"/>
      <c r="H70" s="57"/>
      <c r="I70" s="57"/>
      <c r="J70" s="57"/>
      <c r="K70" s="57"/>
      <c r="L70" s="57" t="s">
        <v>82</v>
      </c>
      <c r="M70" s="47"/>
      <c r="N70" s="55" t="s">
        <v>83</v>
      </c>
      <c r="O70" s="56" t="n">
        <f aca="false">MIN(L72:L86)</f>
        <v>4</v>
      </c>
      <c r="P70" s="47"/>
      <c r="Q70" s="47"/>
      <c r="R70" s="47"/>
      <c r="S70" s="47"/>
      <c r="T70" s="47"/>
      <c r="U70" s="47"/>
    </row>
    <row r="71" customFormat="false" ht="13.8" hidden="false" customHeight="false" outlineLevel="0" collapsed="false">
      <c r="B71" s="57" t="n">
        <v>0</v>
      </c>
      <c r="C71" s="58" t="n">
        <f aca="false">MOD(SUM(
MID(DEC2BIN($B71,3),1,1)*C$66,
MID(DEC2BIN($B71,3),2,1)*C$67,
MID(DEC2BIN($B71,3),3,1)*C$68
),2)</f>
        <v>0</v>
      </c>
      <c r="D71" s="59" t="n">
        <f aca="false">MOD(SUM(
MID(DEC2BIN($B71,3),1,1)*D$66,
MID(DEC2BIN($B71,3),2,1)*D$67,
MID(DEC2BIN($B71,3),3,1)*D$68
),2)</f>
        <v>0</v>
      </c>
      <c r="E71" s="59" t="n">
        <f aca="false">MOD(SUM(
MID(DEC2BIN($B71,3),1,1)*E$66,
MID(DEC2BIN($B71,3),2,1)*E$67,
MID(DEC2BIN($B71,3),3,1)*E$68
),2)</f>
        <v>0</v>
      </c>
      <c r="F71" s="59" t="n">
        <f aca="false">MOD(SUM(
MID(DEC2BIN($B71,3),1,1)*F$66,
MID(DEC2BIN($B71,3),2,1)*F$67,
MID(DEC2BIN($B71,3),3,1)*F$68
),2)</f>
        <v>0</v>
      </c>
      <c r="G71" s="59" t="n">
        <f aca="false">MOD(SUM(
MID(DEC2BIN($B71,3),1,1)*G$66,
MID(DEC2BIN($B71,3),2,1)*G$67,
MID(DEC2BIN($B71,3),3,1)*G$68
),2)</f>
        <v>0</v>
      </c>
      <c r="H71" s="59" t="n">
        <f aca="false">MOD(SUM(
MID(DEC2BIN($B71,3),1,1)*H$66,
MID(DEC2BIN($B71,3),2,1)*H$67,
MID(DEC2BIN($B71,3),3,1)*H$68
),2)</f>
        <v>0</v>
      </c>
      <c r="I71" s="59" t="n">
        <f aca="false">MOD(SUM(
MID(DEC2BIN($B71,3),1,1)*I$66,
MID(DEC2BIN($B71,3),2,1)*I$67,
MID(DEC2BIN($B71,3),3,1)*I$68
),2)</f>
        <v>0</v>
      </c>
      <c r="J71" s="59" t="n">
        <f aca="false">MOD(SUM(
MID(DEC2BIN($B71,3),1,1)*J$66,
MID(DEC2BIN($B71,3),2,1)*J$67,
MID(DEC2BIN($B71,3),3,1)*J$68
),2)</f>
        <v>0</v>
      </c>
      <c r="K71" s="60" t="n">
        <f aca="false">MOD(SUM(
MID(DEC2BIN($B71,3),1,1)*K$66,
MID(DEC2BIN($B71,3),2,1)*K$67,
MID(DEC2BIN($B71,3),3,1)*K$68
),2)</f>
        <v>0</v>
      </c>
      <c r="L71" s="61" t="n">
        <f aca="false">SUM(C71:K71)</f>
        <v>0</v>
      </c>
      <c r="M71" s="47"/>
      <c r="N71" s="55" t="s">
        <v>84</v>
      </c>
      <c r="O71" s="56" t="n">
        <f aca="false">O70-1</f>
        <v>3</v>
      </c>
      <c r="P71" s="47"/>
      <c r="Q71" s="47"/>
      <c r="R71" s="47"/>
      <c r="S71" s="47"/>
      <c r="T71" s="47"/>
      <c r="U71" s="47"/>
    </row>
    <row r="72" customFormat="false" ht="13.8" hidden="false" customHeight="false" outlineLevel="0" collapsed="false">
      <c r="B72" s="57" t="n">
        <v>1</v>
      </c>
      <c r="C72" s="62" t="n">
        <f aca="false">MOD(SUM(
MID(DEC2BIN($B72,3),1,1)*C$66,
MID(DEC2BIN($B72,3),2,1)*C$67,
MID(DEC2BIN($B72,3),3,1)*C$68
),2)</f>
        <v>0</v>
      </c>
      <c r="D72" s="63" t="n">
        <f aca="false">MOD(SUM(
MID(DEC2BIN($B72,3),1,1)*D$66,
MID(DEC2BIN($B72,3),2,1)*D$67,
MID(DEC2BIN($B72,3),3,1)*D$68
),2)</f>
        <v>0</v>
      </c>
      <c r="E72" s="63" t="n">
        <f aca="false">MOD(SUM(
MID(DEC2BIN($B72,3),1,1)*E$66,
MID(DEC2BIN($B72,3),2,1)*E$67,
MID(DEC2BIN($B72,3),3,1)*E$68
),2)</f>
        <v>1</v>
      </c>
      <c r="F72" s="63" t="n">
        <f aca="false">MOD(SUM(
MID(DEC2BIN($B72,3),1,1)*F$66,
MID(DEC2BIN($B72,3),2,1)*F$67,
MID(DEC2BIN($B72,3),3,1)*F$68
),2)</f>
        <v>0</v>
      </c>
      <c r="G72" s="63" t="n">
        <f aca="false">MOD(SUM(
MID(DEC2BIN($B72,3),1,1)*G$66,
MID(DEC2BIN($B72,3),2,1)*G$67,
MID(DEC2BIN($B72,3),3,1)*G$68
),2)</f>
        <v>1</v>
      </c>
      <c r="H72" s="63" t="n">
        <f aca="false">MOD(SUM(
MID(DEC2BIN($B72,3),1,1)*H$66,
MID(DEC2BIN($B72,3),2,1)*H$67,
MID(DEC2BIN($B72,3),3,1)*H$68
),2)</f>
        <v>0</v>
      </c>
      <c r="I72" s="63" t="n">
        <f aca="false">MOD(SUM(
MID(DEC2BIN($B72,3),1,1)*I$66,
MID(DEC2BIN($B72,3),2,1)*I$67,
MID(DEC2BIN($B72,3),3,1)*I$68
),2)</f>
        <v>1</v>
      </c>
      <c r="J72" s="63" t="n">
        <f aca="false">MOD(SUM(
MID(DEC2BIN($B72,3),1,1)*J$66,
MID(DEC2BIN($B72,3),2,1)*J$67,
MID(DEC2BIN($B72,3),3,1)*J$68
),2)</f>
        <v>1</v>
      </c>
      <c r="K72" s="64" t="n">
        <f aca="false">MOD(SUM(
MID(DEC2BIN($B72,3),1,1)*K$66,
MID(DEC2BIN($B72,3),2,1)*K$67,
MID(DEC2BIN($B72,3),3,1)*K$68
),2)</f>
        <v>0</v>
      </c>
      <c r="L72" s="65" t="n">
        <f aca="false">SUM(C72:K72)</f>
        <v>4</v>
      </c>
      <c r="M72" s="47"/>
      <c r="N72" s="55" t="s">
        <v>85</v>
      </c>
      <c r="O72" s="56" t="n">
        <f aca="false">_xlfn.FLOOR.MATH((O70-1)/2)</f>
        <v>1</v>
      </c>
      <c r="P72" s="47"/>
      <c r="Q72" s="47"/>
      <c r="R72" s="47"/>
      <c r="S72" s="47"/>
      <c r="T72" s="47"/>
      <c r="U72" s="47"/>
    </row>
    <row r="73" customFormat="false" ht="13.8" hidden="false" customHeight="false" outlineLevel="0" collapsed="false">
      <c r="B73" s="57" t="n">
        <v>2</v>
      </c>
      <c r="C73" s="62" t="n">
        <f aca="false">MOD(SUM(
MID(DEC2BIN($B73,3),1,1)*C$66,
MID(DEC2BIN($B73,3),2,1)*C$67,
MID(DEC2BIN($B73,3),3,1)*C$68
),2)</f>
        <v>0</v>
      </c>
      <c r="D73" s="63" t="n">
        <f aca="false">MOD(SUM(
MID(DEC2BIN($B73,3),1,1)*D$66,
MID(DEC2BIN($B73,3),2,1)*D$67,
MID(DEC2BIN($B73,3),3,1)*D$68
),2)</f>
        <v>1</v>
      </c>
      <c r="E73" s="63" t="n">
        <f aca="false">MOD(SUM(
MID(DEC2BIN($B73,3),1,1)*E$66,
MID(DEC2BIN($B73,3),2,1)*E$67,
MID(DEC2BIN($B73,3),3,1)*E$68
),2)</f>
        <v>0</v>
      </c>
      <c r="F73" s="63" t="n">
        <f aca="false">MOD(SUM(
MID(DEC2BIN($B73,3),1,1)*F$66,
MID(DEC2BIN($B73,3),2,1)*F$67,
MID(DEC2BIN($B73,3),3,1)*F$68
),2)</f>
        <v>1</v>
      </c>
      <c r="G73" s="63" t="n">
        <f aca="false">MOD(SUM(
MID(DEC2BIN($B73,3),1,1)*G$66,
MID(DEC2BIN($B73,3),2,1)*G$67,
MID(DEC2BIN($B73,3),3,1)*G$68
),2)</f>
        <v>1</v>
      </c>
      <c r="H73" s="63" t="n">
        <f aca="false">MOD(SUM(
MID(DEC2BIN($B73,3),1,1)*H$66,
MID(DEC2BIN($B73,3),2,1)*H$67,
MID(DEC2BIN($B73,3),3,1)*H$68
),2)</f>
        <v>1</v>
      </c>
      <c r="I73" s="63" t="n">
        <f aca="false">MOD(SUM(
MID(DEC2BIN($B73,3),1,1)*I$66,
MID(DEC2BIN($B73,3),2,1)*I$67,
MID(DEC2BIN($B73,3),3,1)*I$68
),2)</f>
        <v>0</v>
      </c>
      <c r="J73" s="63" t="n">
        <f aca="false">MOD(SUM(
MID(DEC2BIN($B73,3),1,1)*J$66,
MID(DEC2BIN($B73,3),2,1)*J$67,
MID(DEC2BIN($B73,3),3,1)*J$68
),2)</f>
        <v>0</v>
      </c>
      <c r="K73" s="64" t="n">
        <f aca="false">MOD(SUM(
MID(DEC2BIN($B73,3),1,1)*K$66,
MID(DEC2BIN($B73,3),2,1)*K$67,
MID(DEC2BIN($B73,3),3,1)*K$68
),2)</f>
        <v>1</v>
      </c>
      <c r="L73" s="65" t="n">
        <f aca="false">SUM(C73:K73)</f>
        <v>5</v>
      </c>
      <c r="M73" s="47"/>
      <c r="N73" s="55" t="s">
        <v>86</v>
      </c>
      <c r="O73" s="56" t="n">
        <f aca="false">U86</f>
        <v>0.999266597016398</v>
      </c>
      <c r="P73" s="47"/>
      <c r="Q73" s="47"/>
      <c r="R73" s="47"/>
      <c r="S73" s="47"/>
      <c r="T73" s="47"/>
      <c r="U73" s="47"/>
    </row>
    <row r="74" customFormat="false" ht="13.8" hidden="false" customHeight="false" outlineLevel="0" collapsed="false">
      <c r="B74" s="57" t="n">
        <v>3</v>
      </c>
      <c r="C74" s="62" t="n">
        <f aca="false">MOD(SUM(
MID(DEC2BIN($B74,3),1,1)*C$66,
MID(DEC2BIN($B74,3),2,1)*C$67,
MID(DEC2BIN($B74,3),3,1)*C$68
),2)</f>
        <v>0</v>
      </c>
      <c r="D74" s="63" t="n">
        <f aca="false">MOD(SUM(
MID(DEC2BIN($B74,3),1,1)*D$66,
MID(DEC2BIN($B74,3),2,1)*D$67,
MID(DEC2BIN($B74,3),3,1)*D$68
),2)</f>
        <v>1</v>
      </c>
      <c r="E74" s="63" t="n">
        <f aca="false">MOD(SUM(
MID(DEC2BIN($B74,3),1,1)*E$66,
MID(DEC2BIN($B74,3),2,1)*E$67,
MID(DEC2BIN($B74,3),3,1)*E$68
),2)</f>
        <v>1</v>
      </c>
      <c r="F74" s="63" t="n">
        <f aca="false">MOD(SUM(
MID(DEC2BIN($B74,3),1,1)*F$66,
MID(DEC2BIN($B74,3),2,1)*F$67,
MID(DEC2BIN($B74,3),3,1)*F$68
),2)</f>
        <v>1</v>
      </c>
      <c r="G74" s="63" t="n">
        <f aca="false">MOD(SUM(
MID(DEC2BIN($B74,3),1,1)*G$66,
MID(DEC2BIN($B74,3),2,1)*G$67,
MID(DEC2BIN($B74,3),3,1)*G$68
),2)</f>
        <v>0</v>
      </c>
      <c r="H74" s="63" t="n">
        <f aca="false">MOD(SUM(
MID(DEC2BIN($B74,3),1,1)*H$66,
MID(DEC2BIN($B74,3),2,1)*H$67,
MID(DEC2BIN($B74,3),3,1)*H$68
),2)</f>
        <v>1</v>
      </c>
      <c r="I74" s="63" t="n">
        <f aca="false">MOD(SUM(
MID(DEC2BIN($B74,3),1,1)*I$66,
MID(DEC2BIN($B74,3),2,1)*I$67,
MID(DEC2BIN($B74,3),3,1)*I$68
),2)</f>
        <v>1</v>
      </c>
      <c r="J74" s="63" t="n">
        <f aca="false">MOD(SUM(
MID(DEC2BIN($B74,3),1,1)*J$66,
MID(DEC2BIN($B74,3),2,1)*J$67,
MID(DEC2BIN($B74,3),3,1)*J$68
),2)</f>
        <v>1</v>
      </c>
      <c r="K74" s="64" t="n">
        <f aca="false">MOD(SUM(
MID(DEC2BIN($B74,3),1,1)*K$66,
MID(DEC2BIN($B74,3),2,1)*K$67,
MID(DEC2BIN($B74,3),3,1)*K$68
),2)</f>
        <v>1</v>
      </c>
      <c r="L74" s="65" t="n">
        <f aca="false">SUM(C74:K74)</f>
        <v>7</v>
      </c>
      <c r="M74" s="47"/>
      <c r="N74" s="47"/>
      <c r="O74" s="66" t="s">
        <v>87</v>
      </c>
      <c r="P74" s="66"/>
      <c r="Q74" s="47"/>
      <c r="R74" s="47"/>
      <c r="S74" s="47"/>
      <c r="T74" s="47"/>
      <c r="U74" s="47"/>
    </row>
    <row r="75" customFormat="false" ht="13.8" hidden="false" customHeight="false" outlineLevel="0" collapsed="false">
      <c r="B75" s="57" t="n">
        <v>4</v>
      </c>
      <c r="C75" s="62" t="n">
        <f aca="false">MOD(SUM(
MID(DEC2BIN($B75,3),1,1)*C$66,
MID(DEC2BIN($B75,3),2,1)*C$67,
MID(DEC2BIN($B75,3),3,1)*C$68
),2)</f>
        <v>1</v>
      </c>
      <c r="D75" s="63" t="n">
        <f aca="false">MOD(SUM(
MID(DEC2BIN($B75,3),1,1)*D$66,
MID(DEC2BIN($B75,3),2,1)*D$67,
MID(DEC2BIN($B75,3),3,1)*D$68
),2)</f>
        <v>0</v>
      </c>
      <c r="E75" s="63" t="n">
        <f aca="false">MOD(SUM(
MID(DEC2BIN($B75,3),1,1)*E$66,
MID(DEC2BIN($B75,3),2,1)*E$67,
MID(DEC2BIN($B75,3),3,1)*E$68
),2)</f>
        <v>0</v>
      </c>
      <c r="F75" s="63" t="n">
        <f aca="false">MOD(SUM(
MID(DEC2BIN($B75,3),1,1)*F$66,
MID(DEC2BIN($B75,3),2,1)*F$67,
MID(DEC2BIN($B75,3),3,1)*F$68
),2)</f>
        <v>0</v>
      </c>
      <c r="G75" s="63" t="n">
        <f aca="false">MOD(SUM(
MID(DEC2BIN($B75,3),1,1)*G$66,
MID(DEC2BIN($B75,3),2,1)*G$67,
MID(DEC2BIN($B75,3),3,1)*G$68
),2)</f>
        <v>1</v>
      </c>
      <c r="H75" s="63" t="n">
        <f aca="false">MOD(SUM(
MID(DEC2BIN($B75,3),1,1)*H$66,
MID(DEC2BIN($B75,3),2,1)*H$67,
MID(DEC2BIN($B75,3),3,1)*H$68
),2)</f>
        <v>1</v>
      </c>
      <c r="I75" s="63" t="n">
        <f aca="false">MOD(SUM(
MID(DEC2BIN($B75,3),1,1)*I$66,
MID(DEC2BIN($B75,3),2,1)*I$67,
MID(DEC2BIN($B75,3),3,1)*I$68
),2)</f>
        <v>0</v>
      </c>
      <c r="J75" s="63" t="n">
        <f aca="false">MOD(SUM(
MID(DEC2BIN($B75,3),1,1)*J$66,
MID(DEC2BIN($B75,3),2,1)*J$67,
MID(DEC2BIN($B75,3),3,1)*J$68
),2)</f>
        <v>1</v>
      </c>
      <c r="K75" s="64" t="n">
        <f aca="false">MOD(SUM(
MID(DEC2BIN($B75,3),1,1)*K$66,
MID(DEC2BIN($B75,3),2,1)*K$67,
MID(DEC2BIN($B75,3),3,1)*K$68
),2)</f>
        <v>0</v>
      </c>
      <c r="L75" s="65" t="n">
        <f aca="false">SUM(C75:K75)</f>
        <v>4</v>
      </c>
      <c r="M75" s="47"/>
      <c r="N75" s="67" t="s">
        <v>88</v>
      </c>
      <c r="O75" s="67" t="s">
        <v>89</v>
      </c>
      <c r="P75" s="47"/>
      <c r="Q75" s="47"/>
      <c r="R75" s="68" t="s">
        <v>88</v>
      </c>
      <c r="S75" s="68" t="s">
        <v>90</v>
      </c>
      <c r="T75" s="68" t="s">
        <v>91</v>
      </c>
      <c r="U75" s="68" t="s">
        <v>92</v>
      </c>
    </row>
    <row r="76" customFormat="false" ht="13.8" hidden="false" customHeight="false" outlineLevel="0" collapsed="false">
      <c r="B76" s="57" t="n">
        <v>5</v>
      </c>
      <c r="C76" s="62" t="n">
        <f aca="false">MOD(SUM(
MID(DEC2BIN($B76,3),1,1)*C$66,
MID(DEC2BIN($B76,3),2,1)*C$67,
MID(DEC2BIN($B76,3),3,1)*C$68
),2)</f>
        <v>1</v>
      </c>
      <c r="D76" s="63" t="n">
        <f aca="false">MOD(SUM(
MID(DEC2BIN($B76,3),1,1)*D$66,
MID(DEC2BIN($B76,3),2,1)*D$67,
MID(DEC2BIN($B76,3),3,1)*D$68
),2)</f>
        <v>0</v>
      </c>
      <c r="E76" s="63" t="n">
        <f aca="false">MOD(SUM(
MID(DEC2BIN($B76,3),1,1)*E$66,
MID(DEC2BIN($B76,3),2,1)*E$67,
MID(DEC2BIN($B76,3),3,1)*E$68
),2)</f>
        <v>1</v>
      </c>
      <c r="F76" s="63" t="n">
        <f aca="false">MOD(SUM(
MID(DEC2BIN($B76,3),1,1)*F$66,
MID(DEC2BIN($B76,3),2,1)*F$67,
MID(DEC2BIN($B76,3),3,1)*F$68
),2)</f>
        <v>0</v>
      </c>
      <c r="G76" s="63" t="n">
        <f aca="false">MOD(SUM(
MID(DEC2BIN($B76,3),1,1)*G$66,
MID(DEC2BIN($B76,3),2,1)*G$67,
MID(DEC2BIN($B76,3),3,1)*G$68
),2)</f>
        <v>0</v>
      </c>
      <c r="H76" s="63" t="n">
        <f aca="false">MOD(SUM(
MID(DEC2BIN($B76,3),1,1)*H$66,
MID(DEC2BIN($B76,3),2,1)*H$67,
MID(DEC2BIN($B76,3),3,1)*H$68
),2)</f>
        <v>1</v>
      </c>
      <c r="I76" s="63" t="n">
        <f aca="false">MOD(SUM(
MID(DEC2BIN($B76,3),1,1)*I$66,
MID(DEC2BIN($B76,3),2,1)*I$67,
MID(DEC2BIN($B76,3),3,1)*I$68
),2)</f>
        <v>1</v>
      </c>
      <c r="J76" s="63" t="n">
        <f aca="false">MOD(SUM(
MID(DEC2BIN($B76,3),1,1)*J$66,
MID(DEC2BIN($B76,3),2,1)*J$67,
MID(DEC2BIN($B76,3),3,1)*J$68
),2)</f>
        <v>0</v>
      </c>
      <c r="K76" s="64" t="n">
        <f aca="false">MOD(SUM(
MID(DEC2BIN($B76,3),1,1)*K$66,
MID(DEC2BIN($B76,3),2,1)*K$67,
MID(DEC2BIN($B76,3),3,1)*K$68
),2)</f>
        <v>0</v>
      </c>
      <c r="L76" s="65" t="n">
        <f aca="false">SUM(C76:K76)</f>
        <v>4</v>
      </c>
      <c r="M76" s="47"/>
      <c r="N76" s="69" t="n">
        <v>0</v>
      </c>
      <c r="O76" s="69" t="n">
        <f aca="false">COUNTIF(L$71:L$78,N76)</f>
        <v>1</v>
      </c>
      <c r="P76" s="47"/>
      <c r="Q76" s="47"/>
      <c r="R76" s="70" t="n">
        <v>1</v>
      </c>
      <c r="S76" s="70" t="n">
        <f aca="false">O$69^R76</f>
        <v>0.126</v>
      </c>
      <c r="T76" s="70" t="n">
        <f aca="false">(1-O$30)^(R$84-R76)</f>
        <v>0.832872796990883</v>
      </c>
      <c r="U76" s="70" t="n">
        <f aca="false">O77*S76*T76</f>
        <v>0</v>
      </c>
    </row>
    <row r="77" customFormat="false" ht="13.8" hidden="false" customHeight="false" outlineLevel="0" collapsed="false">
      <c r="B77" s="57" t="n">
        <v>6</v>
      </c>
      <c r="C77" s="62" t="n">
        <f aca="false">MOD(SUM(
MID(DEC2BIN($B77,3),1,1)*C$66,
MID(DEC2BIN($B77,3),2,1)*C$67,
MID(DEC2BIN($B77,3),3,1)*C$68
),2)</f>
        <v>1</v>
      </c>
      <c r="D77" s="63" t="n">
        <f aca="false">MOD(SUM(
MID(DEC2BIN($B77,3),1,1)*D$66,
MID(DEC2BIN($B77,3),2,1)*D$67,
MID(DEC2BIN($B77,3),3,1)*D$68
),2)</f>
        <v>1</v>
      </c>
      <c r="E77" s="63" t="n">
        <f aca="false">MOD(SUM(
MID(DEC2BIN($B77,3),1,1)*E$66,
MID(DEC2BIN($B77,3),2,1)*E$67,
MID(DEC2BIN($B77,3),3,1)*E$68
),2)</f>
        <v>0</v>
      </c>
      <c r="F77" s="63" t="n">
        <f aca="false">MOD(SUM(
MID(DEC2BIN($B77,3),1,1)*F$66,
MID(DEC2BIN($B77,3),2,1)*F$67,
MID(DEC2BIN($B77,3),3,1)*F$68
),2)</f>
        <v>1</v>
      </c>
      <c r="G77" s="63" t="n">
        <f aca="false">MOD(SUM(
MID(DEC2BIN($B77,3),1,1)*G$66,
MID(DEC2BIN($B77,3),2,1)*G$67,
MID(DEC2BIN($B77,3),3,1)*G$68
),2)</f>
        <v>0</v>
      </c>
      <c r="H77" s="63" t="n">
        <f aca="false">MOD(SUM(
MID(DEC2BIN($B77,3),1,1)*H$66,
MID(DEC2BIN($B77,3),2,1)*H$67,
MID(DEC2BIN($B77,3),3,1)*H$68
),2)</f>
        <v>0</v>
      </c>
      <c r="I77" s="63" t="n">
        <f aca="false">MOD(SUM(
MID(DEC2BIN($B77,3),1,1)*I$66,
MID(DEC2BIN($B77,3),2,1)*I$67,
MID(DEC2BIN($B77,3),3,1)*I$68
),2)</f>
        <v>0</v>
      </c>
      <c r="J77" s="63" t="n">
        <f aca="false">MOD(SUM(
MID(DEC2BIN($B77,3),1,1)*J$66,
MID(DEC2BIN($B77,3),2,1)*J$67,
MID(DEC2BIN($B77,3),3,1)*J$68
),2)</f>
        <v>1</v>
      </c>
      <c r="K77" s="64" t="n">
        <f aca="false">MOD(SUM(
MID(DEC2BIN($B77,3),1,1)*K$66,
MID(DEC2BIN($B77,3),2,1)*K$67,
MID(DEC2BIN($B77,3),3,1)*K$68
),2)</f>
        <v>1</v>
      </c>
      <c r="L77" s="65" t="n">
        <f aca="false">SUM(C77:K77)</f>
        <v>5</v>
      </c>
      <c r="M77" s="47"/>
      <c r="N77" s="69" t="n">
        <v>1</v>
      </c>
      <c r="O77" s="69" t="n">
        <f aca="false">COUNTIF(L$71:L$78,N77)</f>
        <v>0</v>
      </c>
      <c r="P77" s="47"/>
      <c r="Q77" s="47"/>
      <c r="R77" s="70" t="n">
        <v>2</v>
      </c>
      <c r="S77" s="70" t="n">
        <f aca="false">O$69^R77</f>
        <v>0.015876</v>
      </c>
      <c r="T77" s="70" t="n">
        <f aca="false">(1-O$30)^(R$84-R77)</f>
        <v>0.852130956610275</v>
      </c>
      <c r="U77" s="70" t="n">
        <f aca="false">O78*S77*T77</f>
        <v>0</v>
      </c>
    </row>
    <row r="78" customFormat="false" ht="13.8" hidden="false" customHeight="false" outlineLevel="0" collapsed="false">
      <c r="B78" s="57" t="n">
        <v>7</v>
      </c>
      <c r="C78" s="72" t="n">
        <f aca="false">MOD(SUM(
MID(DEC2BIN($B78,3),1,1)*C$66,
MID(DEC2BIN($B78,3),2,1)*C$67,
MID(DEC2BIN($B78,3),3,1)*C$68
),2)</f>
        <v>1</v>
      </c>
      <c r="D78" s="73" t="n">
        <f aca="false">MOD(SUM(
MID(DEC2BIN($B78,3),1,1)*D$66,
MID(DEC2BIN($B78,3),2,1)*D$67,
MID(DEC2BIN($B78,3),3,1)*D$68
),2)</f>
        <v>1</v>
      </c>
      <c r="E78" s="73" t="n">
        <f aca="false">MOD(SUM(
MID(DEC2BIN($B78,3),1,1)*E$66,
MID(DEC2BIN($B78,3),2,1)*E$67,
MID(DEC2BIN($B78,3),3,1)*E$68
),2)</f>
        <v>1</v>
      </c>
      <c r="F78" s="73" t="n">
        <f aca="false">MOD(SUM(
MID(DEC2BIN($B78,3),1,1)*F$66,
MID(DEC2BIN($B78,3),2,1)*F$67,
MID(DEC2BIN($B78,3),3,1)*F$68
),2)</f>
        <v>1</v>
      </c>
      <c r="G78" s="73" t="n">
        <f aca="false">MOD(SUM(
MID(DEC2BIN($B78,3),1,1)*G$66,
MID(DEC2BIN($B78,3),2,1)*G$67,
MID(DEC2BIN($B78,3),3,1)*G$68
),2)</f>
        <v>1</v>
      </c>
      <c r="H78" s="73" t="n">
        <f aca="false">MOD(SUM(
MID(DEC2BIN($B78,3),1,1)*H$66,
MID(DEC2BIN($B78,3),2,1)*H$67,
MID(DEC2BIN($B78,3),3,1)*H$68
),2)</f>
        <v>0</v>
      </c>
      <c r="I78" s="73" t="n">
        <f aca="false">MOD(SUM(
MID(DEC2BIN($B78,3),1,1)*I$66,
MID(DEC2BIN($B78,3),2,1)*I$67,
MID(DEC2BIN($B78,3),3,1)*I$68
),2)</f>
        <v>1</v>
      </c>
      <c r="J78" s="73" t="n">
        <f aca="false">MOD(SUM(
MID(DEC2BIN($B78,3),1,1)*J$66,
MID(DEC2BIN($B78,3),2,1)*J$67,
MID(DEC2BIN($B78,3),3,1)*J$68
),2)</f>
        <v>0</v>
      </c>
      <c r="K78" s="74" t="n">
        <f aca="false">MOD(SUM(
MID(DEC2BIN($B78,3),1,1)*K$66,
MID(DEC2BIN($B78,3),2,1)*K$67,
MID(DEC2BIN($B78,3),3,1)*K$68
),2)</f>
        <v>1</v>
      </c>
      <c r="L78" s="75" t="n">
        <f aca="false">SUM(C78:K78)</f>
        <v>7</v>
      </c>
      <c r="M78" s="47"/>
      <c r="N78" s="69" t="n">
        <v>2</v>
      </c>
      <c r="O78" s="69" t="n">
        <f aca="false">COUNTIF(L$71:L$78,N78)</f>
        <v>0</v>
      </c>
      <c r="P78" s="47"/>
      <c r="Q78" s="47"/>
      <c r="R78" s="70" t="n">
        <v>3</v>
      </c>
      <c r="S78" s="70" t="n">
        <f aca="false">O$69^R78</f>
        <v>0.002000376</v>
      </c>
      <c r="T78" s="70" t="n">
        <f aca="false">(1-O$30)^(R$84-R78)</f>
        <v>0.871834414375154</v>
      </c>
      <c r="U78" s="70" t="n">
        <f aca="false">O79*S78*T78</f>
        <v>0</v>
      </c>
    </row>
    <row r="79" customFormat="false" ht="13.8" hidden="false" customHeight="false" outlineLevel="0" collapsed="false">
      <c r="M79" s="47"/>
      <c r="N79" s="69" t="n">
        <v>3</v>
      </c>
      <c r="O79" s="69" t="n">
        <f aca="false">COUNTIF(L$71:L$78,N79)</f>
        <v>0</v>
      </c>
      <c r="P79" s="47"/>
      <c r="Q79" s="47"/>
      <c r="R79" s="70" t="n">
        <v>4</v>
      </c>
      <c r="S79" s="70" t="n">
        <f aca="false">O$69^R79</f>
        <v>0.000252047376</v>
      </c>
      <c r="T79" s="70" t="n">
        <f aca="false">(1-O$30)^(R$84-R79)</f>
        <v>0.891993466723096</v>
      </c>
      <c r="U79" s="70" t="n">
        <f aca="false">O80*S79*T79</f>
        <v>0.000674473838090099</v>
      </c>
    </row>
    <row r="80" customFormat="false" ht="13.8" hidden="false" customHeight="false" outlineLevel="0" collapsed="false">
      <c r="M80" s="47"/>
      <c r="N80" s="69" t="n">
        <v>4</v>
      </c>
      <c r="O80" s="69" t="n">
        <f aca="false">COUNTIF(L$71:L$78,N80)</f>
        <v>3</v>
      </c>
      <c r="P80" s="47"/>
      <c r="Q80" s="47"/>
      <c r="R80" s="70" t="n">
        <v>5</v>
      </c>
      <c r="S80" s="70" t="n">
        <f aca="false">O$69^R80</f>
        <v>3.1757969376E-005</v>
      </c>
      <c r="T80" s="70" t="n">
        <f aca="false">(1-O$30)^(R$84-R80)</f>
        <v>0.912618648171778</v>
      </c>
      <c r="U80" s="70" t="n">
        <f aca="false">O81*S80*T80</f>
        <v>5.79658301612117E-005</v>
      </c>
    </row>
    <row r="81" customFormat="false" ht="13.8" hidden="false" customHeight="false" outlineLevel="0" collapsed="false">
      <c r="M81" s="47"/>
      <c r="N81" s="69" t="n">
        <v>5</v>
      </c>
      <c r="O81" s="69" t="n">
        <f aca="false">COUNTIF(L$71:L$78,N81)</f>
        <v>2</v>
      </c>
      <c r="P81" s="47"/>
      <c r="Q81" s="47"/>
      <c r="R81" s="70" t="n">
        <v>6</v>
      </c>
      <c r="S81" s="70" t="n">
        <f aca="false">O$69^R81</f>
        <v>4.001504141376E-006</v>
      </c>
      <c r="T81" s="70" t="n">
        <f aca="false">(1-O$30)^(R$84-R81)</f>
        <v>0.933720736824</v>
      </c>
      <c r="U81" s="70" t="n">
        <f aca="false">O82*S81*T81</f>
        <v>0</v>
      </c>
    </row>
    <row r="82" customFormat="false" ht="13.8" hidden="false" customHeight="false" outlineLevel="0" collapsed="false">
      <c r="M82" s="47"/>
      <c r="N82" s="69" t="n">
        <v>6</v>
      </c>
      <c r="O82" s="69" t="n">
        <f aca="false">COUNTIF(L$71:L$78,N82)</f>
        <v>0</v>
      </c>
      <c r="P82" s="47"/>
      <c r="Q82" s="47"/>
      <c r="R82" s="70" t="n">
        <v>7</v>
      </c>
      <c r="S82" s="70" t="n">
        <f aca="false">O$69^R82</f>
        <v>5.04189521813376E-007</v>
      </c>
      <c r="T82" s="70" t="n">
        <f aca="false">(1-O$30)^(R$84-R82)</f>
        <v>0.95531076</v>
      </c>
      <c r="U82" s="70" t="n">
        <f aca="false">O83*S82*T82</f>
        <v>9.63315350535146E-007</v>
      </c>
    </row>
    <row r="83" customFormat="false" ht="13.8" hidden="false" customHeight="false" outlineLevel="0" collapsed="false">
      <c r="M83" s="47"/>
      <c r="N83" s="69" t="n">
        <v>7</v>
      </c>
      <c r="O83" s="69" t="n">
        <f aca="false">COUNTIF(L$71:L$78,N83)</f>
        <v>2</v>
      </c>
      <c r="P83" s="47"/>
      <c r="Q83" s="47"/>
      <c r="R83" s="70" t="n">
        <v>8</v>
      </c>
      <c r="S83" s="70" t="n">
        <f aca="false">O$69^R83</f>
        <v>6.35278797484854E-008</v>
      </c>
      <c r="T83" s="70" t="n">
        <f aca="false">(1-O$30)^(R$84-R83)</f>
        <v>0.9774</v>
      </c>
      <c r="U83" s="70" t="n">
        <f aca="false">O84*S83*T83</f>
        <v>0</v>
      </c>
    </row>
    <row r="84" customFormat="false" ht="13.8" hidden="false" customHeight="false" outlineLevel="0" collapsed="false">
      <c r="M84" s="47"/>
      <c r="N84" s="69" t="n">
        <v>8</v>
      </c>
      <c r="O84" s="69" t="n">
        <f aca="false">COUNTIF(L$71:L$78,N84)</f>
        <v>0</v>
      </c>
      <c r="P84" s="47"/>
      <c r="Q84" s="47"/>
      <c r="R84" s="70" t="n">
        <v>9</v>
      </c>
      <c r="S84" s="70" t="n">
        <f aca="false">O$69^R84</f>
        <v>8.00451284830916E-009</v>
      </c>
      <c r="T84" s="70" t="n">
        <f aca="false">(1-O$30)^(R$84-R84)</f>
        <v>1</v>
      </c>
      <c r="U84" s="70" t="n">
        <f aca="false">O85*S84*T84</f>
        <v>0</v>
      </c>
    </row>
    <row r="85" customFormat="false" ht="13.8" hidden="false" customHeight="false" outlineLevel="0" collapsed="false">
      <c r="M85" s="47"/>
      <c r="N85" s="69" t="n">
        <v>9</v>
      </c>
      <c r="O85" s="69" t="n">
        <f aca="false">COUNTIF(L$71:L$78,N85)</f>
        <v>0</v>
      </c>
      <c r="P85" s="47"/>
      <c r="Q85" s="47"/>
      <c r="R85" s="47"/>
      <c r="S85" s="47"/>
      <c r="T85" s="71" t="s">
        <v>93</v>
      </c>
      <c r="U85" s="71" t="n">
        <f aca="false">SUM(U76:U83)</f>
        <v>0.000733402983601846</v>
      </c>
    </row>
    <row r="86" customFormat="false" ht="13.8" hidden="false" customHeight="false" outlineLevel="0" collapsed="false">
      <c r="M86" s="47"/>
      <c r="N86" s="76" t="s">
        <v>94</v>
      </c>
      <c r="O86" s="76" t="n">
        <f aca="false">SUM(O76:O84)</f>
        <v>8</v>
      </c>
      <c r="P86" s="47"/>
      <c r="Q86" s="47"/>
      <c r="R86" s="47"/>
      <c r="S86" s="47"/>
      <c r="T86" s="71" t="s">
        <v>86</v>
      </c>
      <c r="U86" s="71" t="n">
        <f aca="false">1-U85</f>
        <v>0.999266597016398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7:K7"/>
    <mergeCell ref="O11:P11"/>
    <mergeCell ref="B31:K31"/>
    <mergeCell ref="O35:P35"/>
    <mergeCell ref="B70:K70"/>
    <mergeCell ref="O74:P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3"/>
    <col collapsed="false" customWidth="true" hidden="false" outlineLevel="0" max="4" min="3" style="1" width="3.79"/>
    <col collapsed="false" customWidth="true" hidden="false" outlineLevel="0" max="5" min="5" style="1" width="6.02"/>
    <col collapsed="false" customWidth="true" hidden="false" outlineLevel="0" max="6" min="6" style="1" width="7.16"/>
    <col collapsed="false" customWidth="true" hidden="false" outlineLevel="0" max="7" min="7" style="1" width="19.93"/>
  </cols>
  <sheetData>
    <row r="2" customFormat="false" ht="23.85" hidden="false" customHeight="false" outlineLevel="0" collapsed="false">
      <c r="B2" s="78" t="s">
        <v>95</v>
      </c>
      <c r="C2" s="79" t="s">
        <v>96</v>
      </c>
      <c r="D2" s="79" t="s">
        <v>97</v>
      </c>
      <c r="E2" s="79" t="s">
        <v>98</v>
      </c>
      <c r="F2" s="80" t="s">
        <v>6</v>
      </c>
      <c r="G2" s="81" t="s">
        <v>99</v>
      </c>
    </row>
    <row r="3" customFormat="false" ht="13.8" hidden="false" customHeight="false" outlineLevel="0" collapsed="false">
      <c r="B3" s="79" t="n">
        <v>1</v>
      </c>
      <c r="C3" s="79" t="n">
        <f aca="false">'Исходные данные'!E28</f>
        <v>98</v>
      </c>
      <c r="D3" s="79" t="n">
        <f aca="false">'Исходные данные'!F28</f>
        <v>8</v>
      </c>
      <c r="E3" s="82" t="n">
        <f aca="false">'Исходные данные'!G28</f>
        <v>554.779146243668</v>
      </c>
      <c r="F3" s="82" t="n">
        <f aca="false">'Исходные данные'!D28</f>
        <v>50795.3241134908</v>
      </c>
      <c r="G3" s="79" t="n">
        <f aca="false">1-E3*F3/C3^D3</f>
        <v>0.999999996687657</v>
      </c>
    </row>
    <row r="4" customFormat="false" ht="13.8" hidden="false" customHeight="false" outlineLevel="0" collapsed="false">
      <c r="B4" s="79" t="n">
        <v>2</v>
      </c>
      <c r="C4" s="82" t="n">
        <f aca="false">'Исходные данные'!H28</f>
        <v>96</v>
      </c>
      <c r="D4" s="82" t="n">
        <f aca="false">'Исходные данные'!I28</f>
        <v>5</v>
      </c>
      <c r="E4" s="82" t="n">
        <f aca="false">'Исходные данные'!J28</f>
        <v>2750</v>
      </c>
      <c r="F4" s="82" t="n">
        <f aca="false">'Исходные данные'!D28</f>
        <v>50795.3241134908</v>
      </c>
      <c r="G4" s="79" t="n">
        <f aca="false">1-E4*F4/C4^D4</f>
        <v>0.982868307741569</v>
      </c>
    </row>
    <row r="5" customFormat="false" ht="13.8" hidden="false" customHeight="false" outlineLevel="0" collapsed="false">
      <c r="B5" s="79" t="n">
        <v>3</v>
      </c>
      <c r="C5" s="79" t="n">
        <f aca="false">'Исходные данные'!K28</f>
        <v>48</v>
      </c>
      <c r="D5" s="79" t="n">
        <f aca="false">'Исходные данные'!L28</f>
        <v>11</v>
      </c>
      <c r="E5" s="79" t="n">
        <f aca="false">'Исходные данные'!M28</f>
        <v>1875</v>
      </c>
      <c r="F5" s="82" t="n">
        <f aca="false">'Исходные данные'!D28</f>
        <v>50795.3241134908</v>
      </c>
      <c r="G5" s="79" t="n">
        <f aca="false">1-E5*F5/C5^D5</f>
        <v>0.999999999969439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0.9"/>
    <col collapsed="false" customWidth="true" hidden="false" outlineLevel="0" max="3" min="3" style="1" width="5.47"/>
    <col collapsed="false" customWidth="true" hidden="false" outlineLevel="0" max="5" min="5" style="1" width="3.79"/>
    <col collapsed="false" customWidth="true" hidden="false" outlineLevel="0" max="7" min="6" style="1" width="4.91"/>
  </cols>
  <sheetData>
    <row r="2" customFormat="false" ht="13.8" hidden="false" customHeight="false" outlineLevel="0" collapsed="false">
      <c r="B2" s="83" t="s">
        <v>100</v>
      </c>
      <c r="C2" s="56" t="n">
        <f aca="false">'Исходные данные'!N28</f>
        <v>500</v>
      </c>
      <c r="D2" s="47"/>
      <c r="E2" s="84" t="s">
        <v>88</v>
      </c>
      <c r="F2" s="84" t="s">
        <v>101</v>
      </c>
      <c r="G2" s="84" t="s">
        <v>102</v>
      </c>
    </row>
    <row r="3" customFormat="false" ht="13.8" hidden="false" customHeight="false" outlineLevel="0" collapsed="false">
      <c r="B3" s="83" t="s">
        <v>103</v>
      </c>
      <c r="C3" s="56" t="n">
        <f aca="false">'Исходные данные'!Q28</f>
        <v>20</v>
      </c>
      <c r="D3" s="47"/>
      <c r="E3" s="57" t="n">
        <v>0</v>
      </c>
      <c r="F3" s="85" t="n">
        <f aca="false">C3</f>
        <v>20</v>
      </c>
      <c r="G3" s="85" t="n">
        <f aca="false">C2-F3</f>
        <v>480</v>
      </c>
    </row>
    <row r="4" customFormat="false" ht="13.8" hidden="false" customHeight="false" outlineLevel="0" collapsed="false">
      <c r="B4" s="83" t="s">
        <v>104</v>
      </c>
      <c r="C4" s="56" t="n">
        <f aca="false">'Исходные данные'!O28</f>
        <v>8</v>
      </c>
      <c r="D4" s="47"/>
      <c r="E4" s="57" t="n">
        <v>1</v>
      </c>
      <c r="F4" s="85" t="n">
        <f aca="false">IF(F3+F3*C$4*C$5*G3/C$2&gt;C$2,C$2,_xlfn.CEILING.MATH(F3+F3*C$4*C$5*G3/C$2))</f>
        <v>60</v>
      </c>
      <c r="G4" s="85" t="n">
        <f aca="false">C$2-F4</f>
        <v>440</v>
      </c>
    </row>
    <row r="5" customFormat="false" ht="13.8" hidden="false" customHeight="false" outlineLevel="0" collapsed="false">
      <c r="B5" s="83" t="s">
        <v>105</v>
      </c>
      <c r="C5" s="56" t="n">
        <f aca="false">'Исходные данные'!P28</f>
        <v>0.26</v>
      </c>
      <c r="D5" s="47"/>
      <c r="E5" s="57" t="n">
        <v>2</v>
      </c>
      <c r="F5" s="85" t="n">
        <f aca="false">IF(F4+F4*C$4*C$5*G4/C$2&gt;C$2,C$2,_xlfn.CEILING.MATH(F4+F4*C$4*C$5*G4/C$2))</f>
        <v>170</v>
      </c>
      <c r="G5" s="85" t="n">
        <f aca="false">C$2-F5</f>
        <v>330</v>
      </c>
    </row>
    <row r="6" customFormat="false" ht="13.8" hidden="false" customHeight="false" outlineLevel="0" collapsed="false">
      <c r="B6" s="47"/>
      <c r="C6" s="47"/>
      <c r="D6" s="47"/>
      <c r="E6" s="57" t="n">
        <v>3</v>
      </c>
      <c r="F6" s="85" t="n">
        <f aca="false">IF(F5+F5*C$4*C$5*G5/C$2&gt;C$2,C$2,_xlfn.CEILING.MATH(F5+F5*C$4*C$5*G5/C$2))</f>
        <v>404</v>
      </c>
      <c r="G6" s="85" t="n">
        <f aca="false">C$2-F6</f>
        <v>96</v>
      </c>
    </row>
    <row r="7" customFormat="false" ht="13.8" hidden="false" customHeight="false" outlineLevel="0" collapsed="false">
      <c r="B7" s="47"/>
      <c r="C7" s="47"/>
      <c r="D7" s="47"/>
      <c r="E7" s="47"/>
      <c r="F7" s="86" t="s">
        <v>106</v>
      </c>
      <c r="G7" s="57" t="n">
        <f aca="false">G6/C$2</f>
        <v>0.192</v>
      </c>
    </row>
    <row r="9" customFormat="false" ht="13.8" hidden="false" customHeight="false" outlineLevel="0" collapsed="false">
      <c r="B9" s="83" t="s">
        <v>100</v>
      </c>
      <c r="C9" s="56" t="n">
        <f aca="false">'Исходные данные'!R28</f>
        <v>700</v>
      </c>
      <c r="D9" s="47"/>
      <c r="E9" s="84" t="s">
        <v>88</v>
      </c>
      <c r="F9" s="84" t="s">
        <v>101</v>
      </c>
      <c r="G9" s="84" t="s">
        <v>102</v>
      </c>
    </row>
    <row r="10" customFormat="false" ht="13.8" hidden="false" customHeight="false" outlineLevel="0" collapsed="false">
      <c r="B10" s="83" t="s">
        <v>103</v>
      </c>
      <c r="C10" s="56" t="n">
        <f aca="false">'Исходные данные'!U28</f>
        <v>0</v>
      </c>
      <c r="D10" s="47"/>
      <c r="E10" s="57" t="n">
        <v>0</v>
      </c>
      <c r="F10" s="87" t="n">
        <f aca="false">C10</f>
        <v>0</v>
      </c>
      <c r="G10" s="87" t="n">
        <f aca="false">C9-F10</f>
        <v>700</v>
      </c>
    </row>
    <row r="11" customFormat="false" ht="13.8" hidden="false" customHeight="false" outlineLevel="0" collapsed="false">
      <c r="B11" s="83" t="s">
        <v>104</v>
      </c>
      <c r="C11" s="56" t="n">
        <f aca="false">'Исходные данные'!S28</f>
        <v>6</v>
      </c>
      <c r="D11" s="47"/>
      <c r="E11" s="57" t="n">
        <v>1</v>
      </c>
      <c r="F11" s="87" t="n">
        <f aca="false">IF(F10+F10*C$11*C$12*G10/C$9&gt;C$9,C$9,_xlfn.CEILING.MATH(F10+F10*C$11*C$12*G10/C$9))</f>
        <v>0</v>
      </c>
      <c r="G11" s="87" t="n">
        <f aca="false">C$9-F11</f>
        <v>700</v>
      </c>
    </row>
    <row r="12" customFormat="false" ht="13.8" hidden="false" customHeight="false" outlineLevel="0" collapsed="false">
      <c r="B12" s="83" t="s">
        <v>105</v>
      </c>
      <c r="C12" s="56" t="n">
        <f aca="false">'Исходные данные'!T28</f>
        <v>0.16</v>
      </c>
      <c r="D12" s="47"/>
      <c r="E12" s="57" t="n">
        <v>2</v>
      </c>
      <c r="F12" s="87" t="n">
        <f aca="false">IF(F11+F11*C$11*C$12*G11/C$9&gt;C$9,C$9,_xlfn.CEILING.MATH(F11+F11*C$11*C$12*G11/C$9))</f>
        <v>0</v>
      </c>
      <c r="G12" s="87" t="n">
        <f aca="false">C$9-F12</f>
        <v>700</v>
      </c>
    </row>
    <row r="13" customFormat="false" ht="13.8" hidden="false" customHeight="false" outlineLevel="0" collapsed="false">
      <c r="B13" s="47"/>
      <c r="C13" s="47"/>
      <c r="D13" s="47"/>
      <c r="E13" s="57" t="n">
        <v>3</v>
      </c>
      <c r="F13" s="87" t="n">
        <f aca="false">IF(F12+F12*C$11*C$12*G12/C$9&gt;C$9,C$9,_xlfn.CEILING.MATH(F12+F12*C$11*C$12*G12/C$9))</f>
        <v>0</v>
      </c>
      <c r="G13" s="87" t="n">
        <f aca="false">C$9-F13</f>
        <v>700</v>
      </c>
    </row>
    <row r="14" customFormat="false" ht="13.8" hidden="false" customHeight="false" outlineLevel="0" collapsed="false">
      <c r="B14" s="47"/>
      <c r="C14" s="47"/>
      <c r="D14" s="47"/>
      <c r="E14" s="47"/>
      <c r="F14" s="86" t="s">
        <v>106</v>
      </c>
      <c r="G14" s="57" t="n">
        <f aca="false">G13/C$9</f>
        <v>1</v>
      </c>
    </row>
    <row r="16" customFormat="false" ht="13.8" hidden="false" customHeight="false" outlineLevel="0" collapsed="false">
      <c r="B16" s="83" t="s">
        <v>100</v>
      </c>
      <c r="C16" s="56" t="n">
        <f aca="false">'Исходные данные'!V28</f>
        <v>940</v>
      </c>
      <c r="D16" s="47"/>
      <c r="E16" s="84" t="s">
        <v>88</v>
      </c>
      <c r="F16" s="84" t="s">
        <v>101</v>
      </c>
      <c r="G16" s="84" t="s">
        <v>102</v>
      </c>
    </row>
    <row r="17" customFormat="false" ht="13.8" hidden="false" customHeight="false" outlineLevel="0" collapsed="false">
      <c r="B17" s="83" t="s">
        <v>103</v>
      </c>
      <c r="C17" s="56" t="n">
        <f aca="false">'Исходные данные'!Y28</f>
        <v>24</v>
      </c>
      <c r="D17" s="47"/>
      <c r="E17" s="57" t="n">
        <v>0</v>
      </c>
      <c r="F17" s="87" t="n">
        <f aca="false">C17</f>
        <v>24</v>
      </c>
      <c r="G17" s="87" t="n">
        <f aca="false">C16-F17</f>
        <v>916</v>
      </c>
    </row>
    <row r="18" customFormat="false" ht="13.8" hidden="false" customHeight="false" outlineLevel="0" collapsed="false">
      <c r="B18" s="83" t="s">
        <v>104</v>
      </c>
      <c r="C18" s="56" t="n">
        <f aca="false">'Исходные данные'!W28</f>
        <v>7</v>
      </c>
      <c r="D18" s="47"/>
      <c r="E18" s="57" t="n">
        <v>1</v>
      </c>
      <c r="F18" s="87" t="n">
        <f aca="false">IF(F17+F17*C$18*C$19*G17/C$16&gt;C$16,C$16,_xlfn.CEILING.MATH(F17+F17*C$18*C$19*G17/C$16))</f>
        <v>54</v>
      </c>
      <c r="G18" s="87" t="n">
        <f aca="false">C$16-F18</f>
        <v>886</v>
      </c>
    </row>
    <row r="19" customFormat="false" ht="13.8" hidden="false" customHeight="false" outlineLevel="0" collapsed="false">
      <c r="B19" s="83" t="s">
        <v>105</v>
      </c>
      <c r="C19" s="56" t="n">
        <f aca="false">'Исходные данные'!X28</f>
        <v>0.18</v>
      </c>
      <c r="D19" s="47"/>
      <c r="E19" s="57" t="n">
        <v>2</v>
      </c>
      <c r="F19" s="87" t="n">
        <f aca="false">IF(F18+F18*C$18*C$19*G18/C$16&gt;C$16,C$16,_xlfn.CEILING.MATH(F18+F18*C$18*C$19*G18/C$16))</f>
        <v>119</v>
      </c>
      <c r="G19" s="87" t="n">
        <f aca="false">C$16-F19</f>
        <v>821</v>
      </c>
    </row>
    <row r="20" customFormat="false" ht="13.8" hidden="false" customHeight="false" outlineLevel="0" collapsed="false">
      <c r="B20" s="47"/>
      <c r="C20" s="47"/>
      <c r="D20" s="47"/>
      <c r="E20" s="57" t="n">
        <v>3</v>
      </c>
      <c r="F20" s="87" t="n">
        <f aca="false">IF(F19+F19*C$18*C$19*G19/C$16&gt;C$16,C$16,_xlfn.CEILING.MATH(F19+F19*C$18*C$19*G19/C$16))</f>
        <v>250</v>
      </c>
      <c r="G20" s="87" t="n">
        <f aca="false">C$16-F20</f>
        <v>690</v>
      </c>
    </row>
    <row r="21" customFormat="false" ht="13.8" hidden="false" customHeight="false" outlineLevel="0" collapsed="false">
      <c r="B21" s="47"/>
      <c r="C21" s="47"/>
      <c r="D21" s="47"/>
      <c r="E21" s="47"/>
      <c r="F21" s="86" t="s">
        <v>106</v>
      </c>
      <c r="G21" s="57" t="n">
        <f aca="false">G20/C$16</f>
        <v>0.734042553191489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92"/>
    <col collapsed="false" customWidth="true" hidden="false" outlineLevel="0" max="7" min="3" style="1" width="15.48"/>
  </cols>
  <sheetData>
    <row r="2" customFormat="false" ht="13.8" hidden="false" customHeight="false" outlineLevel="0" collapsed="false">
      <c r="B2" s="57"/>
      <c r="C2" s="57" t="s">
        <v>107</v>
      </c>
      <c r="D2" s="57" t="s">
        <v>108</v>
      </c>
      <c r="E2" s="57" t="s">
        <v>109</v>
      </c>
      <c r="F2" s="57" t="s">
        <v>110</v>
      </c>
      <c r="G2" s="57" t="s">
        <v>111</v>
      </c>
    </row>
    <row r="3" customFormat="false" ht="13.8" hidden="false" customHeight="false" outlineLevel="0" collapsed="false">
      <c r="B3" s="57" t="s">
        <v>112</v>
      </c>
      <c r="C3" s="88" t="n">
        <f aca="false">'Уровень 1'!O10</f>
        <v>0.999996172838953</v>
      </c>
      <c r="D3" s="88" t="n">
        <f aca="false">'Уровень 1'!O34</f>
        <v>0.999521907516239</v>
      </c>
      <c r="E3" s="88" t="n">
        <f aca="false">'Уровень 1'!O73</f>
        <v>0.999266597016398</v>
      </c>
      <c r="F3" s="89" t="n">
        <f aca="false">MIN(C3:E3)</f>
        <v>0.999266597016398</v>
      </c>
      <c r="G3" s="89" t="n">
        <f aca="false">PRODUCT(C3:E3)</f>
        <v>0.99878503264129</v>
      </c>
    </row>
    <row r="4" customFormat="false" ht="13.8" hidden="false" customHeight="false" outlineLevel="0" collapsed="false">
      <c r="B4" s="57" t="s">
        <v>113</v>
      </c>
      <c r="C4" s="88" t="n">
        <f aca="false">'Уровень 2'!G3</f>
        <v>0.999999996687657</v>
      </c>
      <c r="D4" s="88" t="n">
        <f aca="false">'Уровень 2'!G4</f>
        <v>0.982868307741569</v>
      </c>
      <c r="E4" s="88" t="n">
        <f aca="false">'Уровень 2'!G5</f>
        <v>0.999999999969439</v>
      </c>
      <c r="F4" s="89" t="n">
        <f aca="false">MIN(C4:E4)</f>
        <v>0.982868307741569</v>
      </c>
      <c r="G4" s="89" t="n">
        <f aca="false">PRODUCT(C4:E4)</f>
        <v>0.982868304455935</v>
      </c>
    </row>
    <row r="5" customFormat="false" ht="13.8" hidden="false" customHeight="false" outlineLevel="0" collapsed="false">
      <c r="B5" s="57" t="s">
        <v>114</v>
      </c>
      <c r="C5" s="90" t="n">
        <f aca="false">'Уровень 3'!G7</f>
        <v>0.192</v>
      </c>
      <c r="D5" s="90" t="n">
        <f aca="false">'Уровень 3'!G14</f>
        <v>1</v>
      </c>
      <c r="E5" s="90" t="n">
        <f aca="false">'Уровень 3'!G21</f>
        <v>0.734042553191489</v>
      </c>
      <c r="F5" s="91" t="n">
        <f aca="false">MIN(C5:E5)</f>
        <v>0.192</v>
      </c>
      <c r="G5" s="91" t="n">
        <f aca="false">PRODUCT(C5:E5)</f>
        <v>0.140936170212766</v>
      </c>
    </row>
    <row r="6" customFormat="false" ht="13.8" hidden="false" customHeight="false" outlineLevel="0" collapsed="false">
      <c r="B6" s="92" t="s">
        <v>115</v>
      </c>
      <c r="C6" s="92"/>
      <c r="D6" s="57"/>
      <c r="E6" s="57"/>
      <c r="F6" s="93" t="n">
        <f aca="false">1-(1-F3)*(1-F4)*(1-F5)</f>
        <v>0.999989847937153</v>
      </c>
      <c r="G6" s="93" t="n">
        <f aca="false">1-(1-G3)*(1-G4)*(1-G5)</f>
        <v>0.999982119058108</v>
      </c>
    </row>
  </sheetData>
  <mergeCells count="1"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0.9"/>
    <col collapsed="false" customWidth="true" hidden="false" outlineLevel="0" max="3" min="3" style="1" width="5.47"/>
    <col collapsed="false" customWidth="true" hidden="false" outlineLevel="0" max="5" min="5" style="1" width="3.79"/>
    <col collapsed="false" customWidth="true" hidden="false" outlineLevel="0" max="6" min="6" style="1" width="4.91"/>
    <col collapsed="false" customWidth="true" hidden="false" outlineLevel="0" max="7" min="7" style="1" width="22.15"/>
  </cols>
  <sheetData>
    <row r="2" customFormat="false" ht="13.8" hidden="false" customHeight="false" outlineLevel="0" collapsed="false">
      <c r="B2" s="83" t="s">
        <v>100</v>
      </c>
      <c r="C2" s="56" t="n">
        <f aca="false">'Исходные данные'!R28</f>
        <v>700</v>
      </c>
      <c r="D2" s="47"/>
      <c r="E2" s="84" t="s">
        <v>88</v>
      </c>
      <c r="F2" s="84" t="s">
        <v>101</v>
      </c>
      <c r="G2" s="84" t="s">
        <v>102</v>
      </c>
    </row>
    <row r="3" customFormat="false" ht="13.8" hidden="false" customHeight="false" outlineLevel="0" collapsed="false">
      <c r="B3" s="83" t="s">
        <v>103</v>
      </c>
      <c r="C3" s="56" t="n">
        <f aca="false">'Исходные данные'!U28+C8*C7</f>
        <v>5</v>
      </c>
      <c r="D3" s="47"/>
      <c r="E3" s="57" t="n">
        <v>0</v>
      </c>
      <c r="F3" s="85" t="n">
        <f aca="false">C3</f>
        <v>5</v>
      </c>
      <c r="G3" s="85" t="n">
        <f aca="false">C2-F3</f>
        <v>695</v>
      </c>
    </row>
    <row r="4" customFormat="false" ht="13.8" hidden="false" customHeight="false" outlineLevel="0" collapsed="false">
      <c r="B4" s="83" t="s">
        <v>104</v>
      </c>
      <c r="C4" s="56" t="n">
        <f aca="false">'Исходные данные'!S28</f>
        <v>6</v>
      </c>
      <c r="D4" s="47"/>
      <c r="E4" s="57" t="n">
        <v>1</v>
      </c>
      <c r="F4" s="85" t="n">
        <f aca="false">IF(F3+F3*C$4*C$5*G3/C$2&gt;C$2,C$2,_xlfn.CEILING.MATH(F3+F3*C$4*C$5*G3/C$2))</f>
        <v>10</v>
      </c>
      <c r="G4" s="85" t="n">
        <f aca="false">C$2-F4</f>
        <v>690</v>
      </c>
    </row>
    <row r="5" customFormat="false" ht="13.8" hidden="false" customHeight="false" outlineLevel="0" collapsed="false">
      <c r="B5" s="83" t="s">
        <v>105</v>
      </c>
      <c r="C5" s="56" t="n">
        <f aca="false">'Исходные данные'!T28</f>
        <v>0.16</v>
      </c>
      <c r="D5" s="47"/>
      <c r="E5" s="57" t="n">
        <v>2</v>
      </c>
      <c r="F5" s="85" t="n">
        <f aca="false">IF(F4+F4*C$4*C$5*G4/C$2&gt;C$2,C$2,_xlfn.CEILING.MATH(F4+F4*C$4*C$5*G4/C$2))</f>
        <v>20</v>
      </c>
      <c r="G5" s="85" t="n">
        <f aca="false">C$2-F5</f>
        <v>680</v>
      </c>
    </row>
    <row r="6" customFormat="false" ht="13.8" hidden="false" customHeight="false" outlineLevel="0" collapsed="false">
      <c r="B6" s="47"/>
      <c r="C6" s="47"/>
      <c r="D6" s="47"/>
      <c r="E6" s="57" t="n">
        <v>3</v>
      </c>
      <c r="F6" s="85" t="n">
        <f aca="false">IF(F5+F5*C$4*C$5*G5/C$2&gt;C$2,C$2,_xlfn.CEILING.MATH(F5+F5*C$4*C$5*G5/C$2))</f>
        <v>39</v>
      </c>
      <c r="G6" s="85" t="n">
        <f aca="false">C$2-F6</f>
        <v>661</v>
      </c>
    </row>
    <row r="7" customFormat="false" ht="13.8" hidden="false" customHeight="false" outlineLevel="0" collapsed="false">
      <c r="B7" s="56" t="s">
        <v>116</v>
      </c>
      <c r="C7" s="56" t="n">
        <f aca="false">'Исходные данные'!AA28</f>
        <v>5</v>
      </c>
      <c r="D7" s="47"/>
      <c r="E7" s="47"/>
      <c r="F7" s="86" t="s">
        <v>106</v>
      </c>
      <c r="G7" s="57" t="n">
        <f aca="false">G6/C$2</f>
        <v>0.944285714285714</v>
      </c>
    </row>
    <row r="8" customFormat="false" ht="13.8" hidden="false" customHeight="false" outlineLevel="0" collapsed="false">
      <c r="B8" s="56" t="s">
        <v>117</v>
      </c>
      <c r="C8" s="56" t="n">
        <v>1</v>
      </c>
      <c r="D8" s="47"/>
    </row>
    <row r="9" customFormat="false" ht="13.8" hidden="false" customHeight="false" outlineLevel="0" collapsed="false">
      <c r="B9" s="47"/>
      <c r="C9" s="47"/>
      <c r="D9" s="47"/>
    </row>
    <row r="10" customFormat="false" ht="13.8" hidden="false" customHeight="false" outlineLevel="0" collapsed="false">
      <c r="B10" s="47"/>
      <c r="C10" s="47"/>
      <c r="D10" s="47"/>
    </row>
    <row r="11" customFormat="false" ht="13.8" hidden="false" customHeight="false" outlineLevel="0" collapsed="false">
      <c r="B11" s="47"/>
      <c r="C11" s="47"/>
      <c r="D11" s="47"/>
    </row>
    <row r="12" customFormat="false" ht="13.8" hidden="false" customHeight="false" outlineLevel="0" collapsed="false">
      <c r="B12" s="47"/>
      <c r="C12" s="47"/>
      <c r="D12" s="47"/>
    </row>
    <row r="13" customFormat="false" ht="13.8" hidden="false" customHeight="false" outlineLevel="0" collapsed="false">
      <c r="B13" s="47"/>
      <c r="C13" s="47"/>
      <c r="D13" s="47"/>
    </row>
    <row r="14" customFormat="false" ht="13.8" hidden="false" customHeight="false" outlineLevel="0" collapsed="false">
      <c r="B14" s="47"/>
      <c r="C14" s="47"/>
      <c r="D14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9.92"/>
    <col collapsed="false" customWidth="true" hidden="false" outlineLevel="0" max="7" min="3" style="1" width="15.48"/>
  </cols>
  <sheetData>
    <row r="2" customFormat="false" ht="13.8" hidden="false" customHeight="false" outlineLevel="0" collapsed="false">
      <c r="B2" s="57"/>
      <c r="C2" s="57" t="s">
        <v>107</v>
      </c>
      <c r="D2" s="57" t="s">
        <v>108</v>
      </c>
      <c r="E2" s="57" t="s">
        <v>109</v>
      </c>
      <c r="F2" s="57" t="s">
        <v>110</v>
      </c>
      <c r="G2" s="57" t="s">
        <v>111</v>
      </c>
    </row>
    <row r="3" customFormat="false" ht="13.8" hidden="false" customHeight="false" outlineLevel="0" collapsed="false">
      <c r="B3" s="57" t="s">
        <v>112</v>
      </c>
      <c r="C3" s="88" t="n">
        <f aca="false">'Уровень 1'!O10</f>
        <v>0.999996172838953</v>
      </c>
      <c r="D3" s="88" t="n">
        <f aca="false">'Уровень 1'!O34</f>
        <v>0.999521907516239</v>
      </c>
      <c r="E3" s="88" t="n">
        <f aca="false">'Уровень 1'!O73</f>
        <v>0.999266597016398</v>
      </c>
      <c r="F3" s="89" t="n">
        <f aca="false">MIN(C3:E3)</f>
        <v>0.999266597016398</v>
      </c>
      <c r="G3" s="89" t="n">
        <f aca="false">PRODUCT(C3:E3)</f>
        <v>0.99878503264129</v>
      </c>
    </row>
    <row r="4" customFormat="false" ht="13.8" hidden="false" customHeight="false" outlineLevel="0" collapsed="false">
      <c r="B4" s="57" t="s">
        <v>113</v>
      </c>
      <c r="C4" s="88" t="n">
        <f aca="false">'Уровень 2'!G3</f>
        <v>0.999999996687657</v>
      </c>
      <c r="D4" s="88" t="n">
        <f aca="false">'Уровень 2'!G4</f>
        <v>0.982868307741569</v>
      </c>
      <c r="E4" s="88" t="n">
        <f aca="false">'Уровень 2'!G5</f>
        <v>0.999999999969439</v>
      </c>
      <c r="F4" s="89" t="n">
        <f aca="false">MIN(C4:E4)</f>
        <v>0.982868307741569</v>
      </c>
      <c r="G4" s="89" t="n">
        <f aca="false">PRODUCT(C4:E4)</f>
        <v>0.982868304455935</v>
      </c>
    </row>
    <row r="5" customFormat="false" ht="13.8" hidden="false" customHeight="false" outlineLevel="0" collapsed="false">
      <c r="B5" s="57" t="s">
        <v>114</v>
      </c>
      <c r="C5" s="90" t="n">
        <f aca="false">'Уровень 3'!G7</f>
        <v>0.192</v>
      </c>
      <c r="D5" s="90" t="n">
        <f aca="false">'Уровень 3 (изменения)'!G7</f>
        <v>0.944285714285714</v>
      </c>
      <c r="E5" s="90" t="n">
        <f aca="false">'Уровень 3'!G21</f>
        <v>0.734042553191489</v>
      </c>
      <c r="F5" s="91" t="n">
        <f aca="false">MIN(C5:E5)</f>
        <v>0.192</v>
      </c>
      <c r="G5" s="91" t="n">
        <f aca="false">PRODUCT(C5:E5)</f>
        <v>0.133084012158055</v>
      </c>
    </row>
    <row r="6" customFormat="false" ht="13.8" hidden="false" customHeight="false" outlineLevel="0" collapsed="false">
      <c r="B6" s="92" t="s">
        <v>115</v>
      </c>
      <c r="C6" s="92"/>
      <c r="D6" s="57"/>
      <c r="E6" s="57"/>
      <c r="F6" s="93" t="n">
        <f aca="false">1-(1-F3)*(1-F4)*(1-F5)</f>
        <v>0.999989847937153</v>
      </c>
      <c r="G6" s="93" t="n">
        <f aca="false">1-(1-G3)*(1-G4)*(1-G5)</f>
        <v>0.999981955619749</v>
      </c>
    </row>
  </sheetData>
  <mergeCells count="1"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2024-05-19T13:33:06Z</dcterms:created>
  <dcterms:modified xsi:type="dcterms:W3CDTF">2025-05-11T16:01:53Z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