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inhw\Dropbox\nanocomposites\codes\"/>
    </mc:Choice>
  </mc:AlternateContent>
  <xr:revisionPtr revIDLastSave="0" documentId="8_{271D8CC7-D738-424F-98ED-315B978DC50E}" xr6:coauthVersionLast="47" xr6:coauthVersionMax="47" xr10:uidLastSave="{00000000-0000-0000-0000-000000000000}"/>
  <bookViews>
    <workbookView xWindow="0" yWindow="0" windowWidth="28283" windowHeight="15713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K3" i="1"/>
  <c r="L3" i="1"/>
  <c r="O3" i="1"/>
  <c r="P3" i="1"/>
  <c r="Q5" i="1"/>
  <c r="S5" i="1"/>
  <c r="Q6" i="1"/>
  <c r="S6" i="1"/>
  <c r="Q7" i="1"/>
  <c r="S7" i="1"/>
  <c r="O7" i="1"/>
  <c r="P7" i="1"/>
  <c r="Q4" i="1"/>
  <c r="S4" i="1"/>
  <c r="R4" i="1"/>
  <c r="R7" i="1"/>
  <c r="O6" i="1"/>
  <c r="P6" i="1"/>
  <c r="R6" i="1"/>
  <c r="O5" i="1"/>
  <c r="P5" i="1"/>
  <c r="R5" i="1"/>
  <c r="K5" i="1"/>
  <c r="L5" i="1"/>
  <c r="R3" i="1"/>
  <c r="K4" i="1"/>
  <c r="L4" i="1"/>
  <c r="O4" i="1"/>
  <c r="P4" i="1"/>
  <c r="K7" i="1"/>
  <c r="K6" i="1"/>
  <c r="L6" i="1"/>
  <c r="U3" i="1"/>
  <c r="U7" i="1"/>
  <c r="L7" i="1"/>
  <c r="U6" i="1"/>
  <c r="U5" i="1"/>
  <c r="U4" i="1"/>
</calcChain>
</file>

<file path=xl/sharedStrings.xml><?xml version="1.0" encoding="utf-8"?>
<sst xmlns="http://schemas.openxmlformats.org/spreadsheetml/2006/main" count="21" uniqueCount="15">
  <si>
    <t>Material</t>
    <phoneticPr fontId="1" type="noConversion"/>
  </si>
  <si>
    <t>Epoxy</t>
    <phoneticPr fontId="1" type="noConversion"/>
  </si>
  <si>
    <t>CNT</t>
    <phoneticPr fontId="1" type="noConversion"/>
  </si>
  <si>
    <t>Silica</t>
    <phoneticPr fontId="1" type="noConversion"/>
  </si>
  <si>
    <t>Density (g/cm3)</t>
    <phoneticPr fontId="1" type="noConversion"/>
  </si>
  <si>
    <t>wt%</t>
    <phoneticPr fontId="1" type="noConversion"/>
  </si>
  <si>
    <t>vol%</t>
    <phoneticPr fontId="1" type="noConversion"/>
  </si>
  <si>
    <t>Number</t>
    <phoneticPr fontId="1" type="noConversion"/>
  </si>
  <si>
    <t>D (um)</t>
    <phoneticPr fontId="1" type="noConversion"/>
  </si>
  <si>
    <t>L (um)</t>
    <phoneticPr fontId="1" type="noConversion"/>
  </si>
  <si>
    <t>Total Mass (g)</t>
    <phoneticPr fontId="1" type="noConversion"/>
  </si>
  <si>
    <t>domain length (cm)</t>
    <phoneticPr fontId="1" type="noConversion"/>
  </si>
  <si>
    <t>D (nm)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</si>
</sst>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0" fillId="6" borderId="3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topLeftCell="Q1" workbookViewId="0">
      <selection activeCell="U12" sqref="U12"/>
    </sheetView>
  </sheetViews>
  <sheetFormatPr defaultColWidth="8.5390625" defaultRowHeight="16.5" x14ac:dyDescent="0.25"/>
  <cols>
    <col min="1" max="1" width="15.47265625" style="1" customWidth="1"/>
    <col min="2" max="2" width="8.5390625" style="1" customWidth="1"/>
    <col min="3" max="6" width="8.5390625" style="1"/>
    <col min="7" max="7" width="19.30859375" style="1" customWidth="1"/>
    <col min="8" max="11" width="8.5390625" style="1"/>
    <col min="12" max="12" width="13.2421875" style="1" bestFit="1" customWidth="1"/>
    <col min="13" max="15" width="8.5390625" style="1"/>
    <col min="16" max="16" width="12.5" style="1" customWidth="1"/>
    <col min="17" max="18" width="8.5390625" style="1"/>
    <col min="19" max="19" width="14.8515625" style="1" customWidth="1"/>
    <col min="20" max="16384" width="8.5390625" style="1"/>
  </cols>
  <sheetData>
    <row r="1" spans="1:21" ht="17.25" thickBot="1" x14ac:dyDescent="0.3">
      <c r="A1" s="1" t="s">
        <v>0</v>
      </c>
      <c r="B1" s="1" t="s">
        <v>2</v>
      </c>
      <c r="C1" s="1" t="s">
        <v>3</v>
      </c>
      <c r="D1" s="1" t="s">
        <v>1</v>
      </c>
      <c r="G1" s="3" t="s">
        <v>11</v>
      </c>
      <c r="H1" s="9" t="s">
        <v>2</v>
      </c>
      <c r="I1" s="9"/>
      <c r="J1" s="9"/>
      <c r="K1" s="9"/>
      <c r="L1" s="9"/>
      <c r="M1" s="10" t="s">
        <v>3</v>
      </c>
      <c r="N1" s="10"/>
      <c r="O1" s="10"/>
      <c r="P1" s="10"/>
      <c r="Q1" s="11" t="s">
        <v>1</v>
      </c>
      <c r="R1" s="11"/>
      <c r="S1" s="1" t="s">
        <v>10</v>
      </c>
    </row>
    <row r="2" spans="1:21" ht="17.25" thickBot="1" x14ac:dyDescent="0.3">
      <c r="A2" s="1" t="s">
        <v>4</v>
      </c>
      <c r="B2" s="1">
        <v>1.5</v>
      </c>
      <c r="C2" s="1">
        <v>2.65</v>
      </c>
      <c r="D2" s="1">
        <v>1.25</v>
      </c>
      <c r="G2" s="1">
        <v>5.0000000000000001E-4</v>
      </c>
      <c r="H2" s="3" t="s">
        <v>9</v>
      </c>
      <c r="I2" s="3" t="s">
        <v>12</v>
      </c>
      <c r="J2" s="4" t="s">
        <v>5</v>
      </c>
      <c r="K2" s="1" t="s">
        <v>6</v>
      </c>
      <c r="L2" s="5" t="s">
        <v>7</v>
      </c>
      <c r="M2" s="3" t="s">
        <v>8</v>
      </c>
      <c r="N2" s="4" t="s">
        <v>5</v>
      </c>
      <c r="O2" s="1" t="s">
        <v>6</v>
      </c>
      <c r="P2" s="7" t="s">
        <v>7</v>
      </c>
      <c r="Q2" s="2" t="s">
        <v>5</v>
      </c>
      <c r="R2" s="1" t="s">
        <v>6</v>
      </c>
    </row>
    <row r="3" spans="1:21" x14ac:dyDescent="0.25">
      <c r="H3" s="1">
        <v>5</v>
      </c>
      <c r="I3" s="1">
        <v>15</v>
      </c>
      <c r="J3" s="1">
        <v>1</v>
      </c>
      <c r="K3" s="1">
        <f t="shared" ref="K3:K7" si="0">($S3*J3/$B$2)/$G$2^3</f>
        <v>0.8347245409015025</v>
      </c>
      <c r="L3" s="8">
        <f>($G$2*10000)^3*K3*0.01/(H3*PI()*(0.001*I3/2)^2)</f>
        <v>1180.8936604852188</v>
      </c>
      <c r="M3" s="1">
        <v>0.1</v>
      </c>
      <c r="N3" s="1">
        <v>0</v>
      </c>
      <c r="O3" s="1">
        <f t="shared" ref="O3:O7" si="1">($S3*N3/$C$2)/$G$2^3</f>
        <v>0</v>
      </c>
      <c r="P3" s="6">
        <f>($G$2*10000)^3*O3*0.01/((4/3)*PI()*(M3/2)^3)</f>
        <v>0</v>
      </c>
      <c r="Q3" s="1">
        <v>99</v>
      </c>
      <c r="R3" s="1">
        <f t="shared" ref="R3:R7" si="2">($S3*Q3/$D$2)/$G$2^3</f>
        <v>99.165275459098496</v>
      </c>
      <c r="S3" s="1">
        <f t="shared" ref="S3:S7" si="3">$G$2^3/((J3*0.01/$B$2)+(N3*0.01/$C$2)+(Q3*0.01/$D$2))</f>
        <v>1.5651085141903172E-10</v>
      </c>
      <c r="U3" s="1">
        <f>K3+O3+R3</f>
        <v>100</v>
      </c>
    </row>
    <row r="4" spans="1:21" x14ac:dyDescent="0.25">
      <c r="H4" s="1">
        <v>5</v>
      </c>
      <c r="I4" s="1">
        <v>15</v>
      </c>
      <c r="J4" s="1">
        <v>1</v>
      </c>
      <c r="K4" s="1">
        <f t="shared" si="0"/>
        <v>0.88136495160807526</v>
      </c>
      <c r="L4" s="8">
        <f t="shared" ref="L4:L7" si="4">($G$2*10000)^3*K4*0.01/(H4*PI()*(0.001*I4/2)^2)</f>
        <v>1246.8763441455494</v>
      </c>
      <c r="M4" s="1">
        <v>0.1</v>
      </c>
      <c r="N4" s="1">
        <v>10</v>
      </c>
      <c r="O4" s="1">
        <f t="shared" si="1"/>
        <v>4.9888582166494828</v>
      </c>
      <c r="P4" s="6">
        <f t="shared" ref="P4:P7" si="5">($G$2*10000)^3*O4*0.01/((4/3)*PI()*(M4/2)^3)</f>
        <v>11910.021683465742</v>
      </c>
      <c r="Q4" s="1">
        <f>100-J4-N4</f>
        <v>89</v>
      </c>
      <c r="R4" s="1">
        <f t="shared" si="2"/>
        <v>94.129776831742433</v>
      </c>
      <c r="S4" s="1">
        <f t="shared" si="3"/>
        <v>1.6525592842651413E-10</v>
      </c>
      <c r="U4" s="1">
        <f t="shared" ref="U4:U7" si="6">K4+O4+R4</f>
        <v>99.999999999999986</v>
      </c>
    </row>
    <row r="5" spans="1:21" x14ac:dyDescent="0.25">
      <c r="H5" s="1">
        <v>5</v>
      </c>
      <c r="I5" s="1">
        <v>15</v>
      </c>
      <c r="J5" s="1">
        <v>1</v>
      </c>
      <c r="K5" s="1">
        <f t="shared" si="0"/>
        <v>0.93352590974741967</v>
      </c>
      <c r="L5" s="8">
        <f t="shared" si="4"/>
        <v>1320.6690048058701</v>
      </c>
      <c r="M5" s="1">
        <v>0.1</v>
      </c>
      <c r="N5" s="1">
        <v>20</v>
      </c>
      <c r="O5" s="1">
        <f t="shared" si="1"/>
        <v>10.568217846197204</v>
      </c>
      <c r="P5" s="6">
        <f t="shared" si="5"/>
        <v>25229.761648414027</v>
      </c>
      <c r="Q5" s="1">
        <f t="shared" ref="Q5:Q7" si="7">100-J5-N5</f>
        <v>79</v>
      </c>
      <c r="R5" s="1">
        <f t="shared" si="2"/>
        <v>88.498256244055383</v>
      </c>
      <c r="S5" s="1">
        <f t="shared" si="3"/>
        <v>1.7503610807764119E-10</v>
      </c>
      <c r="U5" s="1">
        <f t="shared" si="6"/>
        <v>100</v>
      </c>
    </row>
    <row r="6" spans="1:21" x14ac:dyDescent="0.25">
      <c r="H6" s="1">
        <v>5</v>
      </c>
      <c r="I6" s="1">
        <v>15</v>
      </c>
      <c r="J6" s="1">
        <v>1</v>
      </c>
      <c r="K6" s="1">
        <f t="shared" si="0"/>
        <v>0.99224922305013663</v>
      </c>
      <c r="L6" s="8">
        <f t="shared" si="4"/>
        <v>1403.7454989113053</v>
      </c>
      <c r="M6" s="1">
        <v>0.1</v>
      </c>
      <c r="N6" s="1">
        <v>30</v>
      </c>
      <c r="O6" s="1">
        <f t="shared" si="1"/>
        <v>16.849515108398545</v>
      </c>
      <c r="P6" s="6">
        <f t="shared" si="5"/>
        <v>40225.254273048005</v>
      </c>
      <c r="Q6" s="1">
        <f t="shared" si="7"/>
        <v>69</v>
      </c>
      <c r="R6" s="1">
        <f t="shared" si="2"/>
        <v>82.158235668551313</v>
      </c>
      <c r="S6" s="1">
        <f t="shared" si="3"/>
        <v>1.8604672932190063E-10</v>
      </c>
      <c r="U6" s="1">
        <f t="shared" si="6"/>
        <v>100</v>
      </c>
    </row>
    <row r="7" spans="1:21" x14ac:dyDescent="0.25">
      <c r="H7" s="1">
        <v>5</v>
      </c>
      <c r="I7" s="1">
        <v>15</v>
      </c>
      <c r="J7" s="1">
        <v>1</v>
      </c>
      <c r="K7" s="1">
        <f t="shared" si="0"/>
        <v>1.0588564350501459</v>
      </c>
      <c r="L7" s="8">
        <f t="shared" si="4"/>
        <v>1497.9754281146056</v>
      </c>
      <c r="M7" s="1">
        <v>0.1</v>
      </c>
      <c r="N7" s="1">
        <v>40</v>
      </c>
      <c r="O7" s="1">
        <f t="shared" si="1"/>
        <v>23.974107963399529</v>
      </c>
      <c r="P7" s="6">
        <f t="shared" si="5"/>
        <v>57233.966828907098</v>
      </c>
      <c r="Q7" s="1">
        <f t="shared" si="7"/>
        <v>59</v>
      </c>
      <c r="R7" s="1">
        <f t="shared" si="2"/>
        <v>74.967035601550322</v>
      </c>
      <c r="S7" s="1">
        <f t="shared" si="3"/>
        <v>1.9853558157190236E-10</v>
      </c>
      <c r="U7" s="1">
        <f t="shared" si="6"/>
        <v>100</v>
      </c>
    </row>
  </sheetData>
  <mergeCells count="3">
    <mergeCell ref="H1:L1"/>
    <mergeCell ref="M1:P1"/>
    <mergeCell ref="Q1:R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jinhwang</dc:creator>
  <cp:lastModifiedBy>Jinyoung Hwang</cp:lastModifiedBy>
  <dcterms:created xsi:type="dcterms:W3CDTF">2018-07-06T05:05:44Z</dcterms:created>
  <dcterms:modified xsi:type="dcterms:W3CDTF">2018-08-06T01:43:24Z</dcterms:modified>
</cp:coreProperties>
</file>