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430"/>
  <workbookPr filterPrivacy="1" autoCompressPictures="0"/>
  <xr:revisionPtr revIDLastSave="0" documentId="13_ncr:1_{97E9310A-A5A9-4156-98C1-1F1131A21186}" xr6:coauthVersionLast="47" xr6:coauthVersionMax="47" xr10:uidLastSave="{00000000-0000-0000-0000-000000000000}"/>
  <bookViews>
    <workbookView xWindow="-120" yWindow="-120" windowWidth="20730" windowHeight="11160" xr2:uid="{00000000-000D-0000-FFFF-FFFF00000000}"/>
  </bookViews>
  <sheets>
    <sheet name="Presupuesto mensual personal" sheetId="1" r:id="rId1"/>
  </sheets>
  <calcPr calcId="191028"/>
  <webPublishing codePage="1252"/>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14" i="1" l="1"/>
  <c r="E13" i="1"/>
  <c r="E12" i="1"/>
  <c r="E30" i="1"/>
  <c r="J28" i="1"/>
  <c r="J35" i="1"/>
  <c r="E37" i="1"/>
  <c r="J51" i="1"/>
  <c r="J52" i="1"/>
  <c r="J53" i="1"/>
  <c r="J54" i="1"/>
  <c r="J45" i="1"/>
  <c r="J46" i="1"/>
  <c r="J47" i="1"/>
  <c r="J39" i="1"/>
  <c r="J40" i="1"/>
  <c r="J41" i="1"/>
  <c r="J32" i="1"/>
  <c r="J33" i="1"/>
  <c r="J34" i="1"/>
  <c r="J23" i="1"/>
  <c r="J24" i="1"/>
  <c r="J25" i="1"/>
  <c r="J26" i="1"/>
  <c r="J27" i="1"/>
  <c r="J11" i="1"/>
  <c r="J12" i="1"/>
  <c r="J13" i="1"/>
  <c r="J14" i="1"/>
  <c r="J15" i="1"/>
  <c r="J16" i="1"/>
  <c r="J17" i="1"/>
  <c r="J18" i="1"/>
  <c r="J19" i="1"/>
  <c r="E55" i="1"/>
  <c r="E56" i="1"/>
  <c r="E57" i="1"/>
  <c r="E58" i="1"/>
  <c r="E59" i="1"/>
  <c r="E60" i="1"/>
  <c r="E61" i="1"/>
  <c r="E47" i="1"/>
  <c r="E48" i="1"/>
  <c r="E49" i="1"/>
  <c r="E50" i="1"/>
  <c r="E51" i="1"/>
  <c r="E41" i="1"/>
  <c r="E42" i="1"/>
  <c r="E43" i="1"/>
  <c r="E34" i="1"/>
  <c r="E35" i="1"/>
  <c r="E36" i="1"/>
  <c r="E24" i="1"/>
  <c r="E25" i="1"/>
  <c r="E26" i="1"/>
  <c r="E27" i="1"/>
  <c r="E28" i="1"/>
  <c r="E29" i="1"/>
  <c r="E11" i="1"/>
  <c r="E15" i="1"/>
  <c r="E16" i="1"/>
  <c r="E17" i="1"/>
  <c r="E18" i="1"/>
  <c r="E19" i="1"/>
  <c r="E20" i="1"/>
  <c r="I55" i="1"/>
  <c r="H55" i="1"/>
  <c r="I48" i="1"/>
  <c r="H48" i="1"/>
  <c r="I42" i="1"/>
  <c r="H42" i="1"/>
  <c r="I36" i="1"/>
  <c r="H36" i="1"/>
  <c r="I29" i="1"/>
  <c r="H29" i="1"/>
  <c r="D62" i="1"/>
  <c r="C62" i="1"/>
  <c r="D52" i="1"/>
  <c r="C52" i="1"/>
  <c r="D44" i="1"/>
  <c r="C44" i="1"/>
  <c r="D38" i="1"/>
  <c r="C38" i="1"/>
  <c r="D31" i="1"/>
  <c r="C31" i="1"/>
  <c r="I20" i="1"/>
  <c r="H20" i="1"/>
  <c r="D21" i="1"/>
  <c r="C21" i="1"/>
  <c r="E5" i="1"/>
  <c r="E8" i="1"/>
  <c r="J4" i="1" l="1"/>
  <c r="J7" i="1" s="1"/>
  <c r="J6" i="1"/>
  <c r="J20" i="1"/>
  <c r="E62" i="1"/>
  <c r="E21" i="1"/>
  <c r="J55" i="1"/>
  <c r="J48" i="1"/>
  <c r="J42" i="1"/>
  <c r="J36" i="1"/>
  <c r="J29" i="1"/>
  <c r="E52" i="1"/>
  <c r="E44" i="1"/>
  <c r="E38" i="1"/>
  <c r="E31" i="1"/>
  <c r="J8" i="1" l="1"/>
  <c r="J5" i="1"/>
</calcChain>
</file>

<file path=xl/sharedStrings.xml><?xml version="1.0" encoding="utf-8"?>
<sst xmlns="http://schemas.openxmlformats.org/spreadsheetml/2006/main" count="144" uniqueCount="82">
  <si>
    <t>INGRESOS MENSUALES PREVISTOS</t>
  </si>
  <si>
    <t>Ingreso 1</t>
  </si>
  <si>
    <t xml:space="preserve">GASTOS PREVISTOS TOTALES </t>
  </si>
  <si>
    <t>(Costo estimado combinado)</t>
  </si>
  <si>
    <t>Ingresos adicionales</t>
  </si>
  <si>
    <t xml:space="preserve">GASTOS REALES TOTALES </t>
  </si>
  <si>
    <t>(Costo real combinado)</t>
  </si>
  <si>
    <t>Total de ingresos mensuales</t>
  </si>
  <si>
    <t>Diferencia total de los gastos</t>
  </si>
  <si>
    <t>INGRESOS MENSUALES REALES</t>
  </si>
  <si>
    <t>SALDO PREVISTO</t>
  </si>
  <si>
    <t>(Ingresos previstos menos gastos)</t>
  </si>
  <si>
    <t>SALDO REAL</t>
  </si>
  <si>
    <t>(Ingresos reales menos gastos)</t>
  </si>
  <si>
    <t>DIFERENCIA DEL SALDO (real menos previsto)</t>
  </si>
  <si>
    <t>ALOJAMIENTO</t>
  </si>
  <si>
    <t>Costo previsto</t>
  </si>
  <si>
    <t>Costo real</t>
  </si>
  <si>
    <t>Diferencia</t>
  </si>
  <si>
    <t>ENTRETENIMIENTO</t>
  </si>
  <si>
    <t>Hipoteca o alquiler</t>
  </si>
  <si>
    <t>Vídeos y DVD</t>
  </si>
  <si>
    <t>Número de teléfono</t>
  </si>
  <si>
    <t>Electricidad</t>
  </si>
  <si>
    <t>Gas</t>
  </si>
  <si>
    <t>Conciertos</t>
  </si>
  <si>
    <t>Agua y alcantarillado</t>
  </si>
  <si>
    <t>Eventos deportivos</t>
  </si>
  <si>
    <t>Teatro</t>
  </si>
  <si>
    <t>Otros</t>
  </si>
  <si>
    <t>Mantenimiento o reparaciones</t>
  </si>
  <si>
    <t>Suministros</t>
  </si>
  <si>
    <t>Total</t>
  </si>
  <si>
    <t>PRÉSTAMOS</t>
  </si>
  <si>
    <t>TRANSPORTE</t>
  </si>
  <si>
    <t>Personal</t>
  </si>
  <si>
    <t>Pago del vehículo</t>
  </si>
  <si>
    <t>Estudiante</t>
  </si>
  <si>
    <t>Tarjeta de crédito</t>
  </si>
  <si>
    <t>Seguro</t>
  </si>
  <si>
    <t>Licencias</t>
  </si>
  <si>
    <t>Combustible</t>
  </si>
  <si>
    <t>Mantenimiento</t>
  </si>
  <si>
    <t>IMPUESTOS</t>
  </si>
  <si>
    <t>Impuestos sobre la renta</t>
  </si>
  <si>
    <t>SEGURO</t>
  </si>
  <si>
    <t>Impuesto municipal</t>
  </si>
  <si>
    <t>Hogar</t>
  </si>
  <si>
    <t>Salud</t>
  </si>
  <si>
    <t>Vida</t>
  </si>
  <si>
    <t>AHORROS O INVERSIONES</t>
  </si>
  <si>
    <t>Cuenta de jubilación</t>
  </si>
  <si>
    <t>COMIDA</t>
  </si>
  <si>
    <t>Cuenta de inversión</t>
  </si>
  <si>
    <t>Comida y bebida</t>
  </si>
  <si>
    <t>Restaurantes</t>
  </si>
  <si>
    <t>REGALOS Y DONACIONES</t>
  </si>
  <si>
    <t>Organización benéfica 1</t>
  </si>
  <si>
    <t>MASCOTAS</t>
  </si>
  <si>
    <t>Organización benéfica 2</t>
  </si>
  <si>
    <t>Comida</t>
  </si>
  <si>
    <t>Organización benéfica 3</t>
  </si>
  <si>
    <t>Médicos</t>
  </si>
  <si>
    <t>Limpieza</t>
  </si>
  <si>
    <t>Juguetes</t>
  </si>
  <si>
    <t>LEGAL</t>
  </si>
  <si>
    <t>Abogado</t>
  </si>
  <si>
    <t>Pagos por retención o fallo</t>
  </si>
  <si>
    <t>CUIDADO PERSONAL</t>
  </si>
  <si>
    <t>Ropa</t>
  </si>
  <si>
    <t>Tintorería</t>
  </si>
  <si>
    <t>Gimnasio</t>
  </si>
  <si>
    <t>Tasas o cuotas de la organización</t>
  </si>
  <si>
    <t>Gastos de transporte (bus, uber, taxi)</t>
  </si>
  <si>
    <t>Barbería / Estética (Cabello, uñas, etc)</t>
  </si>
  <si>
    <t>Recogida de Residuos (Basura)</t>
  </si>
  <si>
    <t>Televisión por Cable</t>
  </si>
  <si>
    <t>Servicio de Streaming (Netflix, etc)</t>
  </si>
  <si>
    <t>Música (Spotify, etc)</t>
  </si>
  <si>
    <t>IVA</t>
  </si>
  <si>
    <t>Pensión</t>
  </si>
  <si>
    <t>PRESUPUESTO MENSUAL PERSONAL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</si>
</sst>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_);_(* \(#,##0\);_(* &quot;-&quot;_);_(@_)"/>
    <numFmt numFmtId="165" formatCode="_(* #,##0.00_);_(* \(#,##0.00\);_(* &quot;-&quot;??_);_(@_)"/>
    <numFmt numFmtId="166" formatCode="_-&quot;£&quot;* #,##0_-;\-&quot;£&quot;* #,##0_-;_-&quot;£&quot;* &quot;-&quot;_-;_-@_-"/>
    <numFmt numFmtId="167" formatCode="#,##0\ &quot;€&quot;"/>
    <numFmt numFmtId="171" formatCode="_-[$$-80A]* #,##0.00_-;\-[$$-80A]* #,##0.00_-;_-[$$-80A]* &quot;-&quot;??_-;_-@_-"/>
  </numFmts>
  <fonts count="30" x14ac:knownFonts="1">
    <font>
      <sz val="10"/>
      <color theme="1"/>
      <name val="Microsoft Sans Serif"/>
      <family val="2"/>
      <scheme val="minor"/>
    </font>
    <font>
      <sz val="11"/>
      <color theme="1"/>
      <name val="Microsoft Sans Serif"/>
      <family val="2"/>
      <scheme val="minor"/>
    </font>
    <font>
      <sz val="8"/>
      <color theme="1"/>
      <name val="Arial"/>
      <family val="2"/>
    </font>
    <font>
      <sz val="10"/>
      <color indexed="63"/>
      <name val="Microsoft Sans Serif"/>
      <family val="2"/>
      <scheme val="minor"/>
    </font>
    <font>
      <b/>
      <sz val="10"/>
      <color indexed="63"/>
      <name val="Microsoft Sans Serif"/>
      <family val="2"/>
      <scheme val="minor"/>
    </font>
    <font>
      <sz val="10"/>
      <name val="Microsoft Sans Serif"/>
      <family val="2"/>
      <scheme val="minor"/>
    </font>
    <font>
      <b/>
      <sz val="10"/>
      <name val="Microsoft Sans Serif"/>
      <family val="2"/>
      <scheme val="minor"/>
    </font>
    <font>
      <b/>
      <sz val="10"/>
      <color theme="3"/>
      <name val="Microsoft Sans Serif"/>
      <family val="2"/>
      <scheme val="minor"/>
    </font>
    <font>
      <b/>
      <sz val="10"/>
      <color theme="4"/>
      <name val="Microsoft Sans Serif"/>
      <family val="2"/>
      <scheme val="minor"/>
    </font>
    <font>
      <sz val="10"/>
      <color theme="3"/>
      <name val="Microsoft Sans Serif"/>
      <family val="2"/>
      <scheme val="minor"/>
    </font>
    <font>
      <sz val="10"/>
      <color theme="4"/>
      <name val="Microsoft Sans Serif"/>
      <family val="2"/>
      <scheme val="minor"/>
    </font>
    <font>
      <sz val="30"/>
      <color theme="3"/>
      <name val="Franklin Gothic Demi"/>
      <family val="2"/>
      <scheme val="major"/>
    </font>
    <font>
      <sz val="10"/>
      <color theme="1"/>
      <name val="Microsoft Sans Serif"/>
      <family val="2"/>
      <scheme val="minor"/>
    </font>
    <font>
      <b/>
      <sz val="10"/>
      <color theme="1"/>
      <name val="Microsoft Sans Serif"/>
      <family val="2"/>
      <scheme val="minor"/>
    </font>
    <font>
      <sz val="18"/>
      <color theme="3"/>
      <name val="Franklin Gothic Demi"/>
      <family val="2"/>
      <scheme val="major"/>
    </font>
    <font>
      <b/>
      <sz val="15"/>
      <color theme="3"/>
      <name val="Microsoft Sans Serif"/>
      <family val="2"/>
      <scheme val="minor"/>
    </font>
    <font>
      <b/>
      <sz val="13"/>
      <color theme="3"/>
      <name val="Microsoft Sans Serif"/>
      <family val="2"/>
      <scheme val="minor"/>
    </font>
    <font>
      <b/>
      <sz val="11"/>
      <color theme="3"/>
      <name val="Microsoft Sans Serif"/>
      <family val="2"/>
      <scheme val="minor"/>
    </font>
    <font>
      <sz val="11"/>
      <color rgb="FF006100"/>
      <name val="Microsoft Sans Serif"/>
      <family val="2"/>
      <scheme val="minor"/>
    </font>
    <font>
      <sz val="11"/>
      <color rgb="FF9C0006"/>
      <name val="Microsoft Sans Serif"/>
      <family val="2"/>
      <scheme val="minor"/>
    </font>
    <font>
      <sz val="11"/>
      <color rgb="FF9C5700"/>
      <name val="Microsoft Sans Serif"/>
      <family val="2"/>
      <scheme val="minor"/>
    </font>
    <font>
      <sz val="11"/>
      <color rgb="FF3F3F76"/>
      <name val="Microsoft Sans Serif"/>
      <family val="2"/>
      <scheme val="minor"/>
    </font>
    <font>
      <b/>
      <sz val="11"/>
      <color rgb="FF3F3F3F"/>
      <name val="Microsoft Sans Serif"/>
      <family val="2"/>
      <scheme val="minor"/>
    </font>
    <font>
      <b/>
      <sz val="11"/>
      <color rgb="FFFA7D00"/>
      <name val="Microsoft Sans Serif"/>
      <family val="2"/>
      <scheme val="minor"/>
    </font>
    <font>
      <sz val="11"/>
      <color rgb="FFFA7D00"/>
      <name val="Microsoft Sans Serif"/>
      <family val="2"/>
      <scheme val="minor"/>
    </font>
    <font>
      <b/>
      <sz val="11"/>
      <color theme="0"/>
      <name val="Microsoft Sans Serif"/>
      <family val="2"/>
      <scheme val="minor"/>
    </font>
    <font>
      <sz val="11"/>
      <color rgb="FFFF0000"/>
      <name val="Microsoft Sans Serif"/>
      <family val="2"/>
      <scheme val="minor"/>
    </font>
    <font>
      <i/>
      <sz val="11"/>
      <color rgb="FF7F7F7F"/>
      <name val="Microsoft Sans Serif"/>
      <family val="2"/>
      <scheme val="minor"/>
    </font>
    <font>
      <b/>
      <sz val="11"/>
      <color theme="1"/>
      <name val="Microsoft Sans Serif"/>
      <family val="2"/>
      <scheme val="minor"/>
    </font>
    <font>
      <sz val="11"/>
      <color theme="0"/>
      <name val="Microsoft Sans Serif"/>
      <family val="2"/>
      <scheme val="minor"/>
    </font>
  </fonts>
  <fills count="40">
    <fill>
      <patternFill patternType="none"/>
    </fill>
    <fill>
      <patternFill patternType="gray125"/>
    </fill>
    <fill>
      <patternFill patternType="solid">
        <fgColor indexed="9"/>
        <bgColor auto="1"/>
      </patternFill>
    </fill>
    <fill>
      <patternFill patternType="solid">
        <fgColor theme="4" tint="0.79998168889431442"/>
        <bgColor indexed="64"/>
      </patternFill>
    </fill>
    <fill>
      <patternFill patternType="solid">
        <fgColor theme="4"/>
        <bgColor indexed="64"/>
      </patternFill>
    </fill>
    <fill>
      <patternFill patternType="solid">
        <fgColor theme="3"/>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81">
    <border>
      <left/>
      <right/>
      <top/>
      <bottom/>
      <diagonal/>
    </border>
    <border>
      <left/>
      <right/>
      <top/>
      <bottom style="thin">
        <color theme="0"/>
      </bottom>
      <diagonal/>
    </border>
    <border>
      <left/>
      <right/>
      <top style="thin">
        <color theme="0"/>
      </top>
      <bottom/>
      <diagonal/>
    </border>
    <border>
      <left style="medium">
        <color theme="3"/>
      </left>
      <right/>
      <top style="medium">
        <color theme="3"/>
      </top>
      <bottom style="medium">
        <color theme="3"/>
      </bottom>
      <diagonal/>
    </border>
    <border>
      <left/>
      <right style="medium">
        <color theme="3"/>
      </right>
      <top style="medium">
        <color theme="3"/>
      </top>
      <bottom style="medium">
        <color theme="3"/>
      </bottom>
      <diagonal/>
    </border>
    <border>
      <left/>
      <right/>
      <top style="medium">
        <color theme="3"/>
      </top>
      <bottom style="medium">
        <color theme="3"/>
      </bottom>
      <diagonal/>
    </border>
    <border>
      <left/>
      <right/>
      <top style="thin">
        <color theme="0"/>
      </top>
      <bottom style="thin">
        <color theme="3"/>
      </bottom>
      <diagonal/>
    </border>
    <border>
      <left/>
      <right/>
      <top/>
      <bottom style="medium">
        <color theme="3"/>
      </bottom>
      <diagonal/>
    </border>
    <border>
      <left style="thin">
        <color theme="3"/>
      </left>
      <right/>
      <top style="thin">
        <color theme="3"/>
      </top>
      <bottom style="medium">
        <color theme="3"/>
      </bottom>
      <diagonal/>
    </border>
    <border>
      <left/>
      <right style="thin">
        <color theme="3"/>
      </right>
      <top style="thin">
        <color theme="0"/>
      </top>
      <bottom style="thin">
        <color theme="3"/>
      </bottom>
      <diagonal/>
    </border>
    <border>
      <left/>
      <right style="thin">
        <color theme="3"/>
      </right>
      <top style="medium">
        <color theme="3"/>
      </top>
      <bottom style="medium">
        <color theme="3"/>
      </bottom>
      <diagonal/>
    </border>
    <border>
      <left/>
      <right/>
      <top style="medium">
        <color theme="3"/>
      </top>
      <bottom/>
      <diagonal/>
    </border>
    <border>
      <left style="thin">
        <color theme="3"/>
      </left>
      <right/>
      <top style="medium">
        <color theme="3"/>
      </top>
      <bottom/>
      <diagonal/>
    </border>
    <border>
      <left/>
      <right/>
      <top style="medium">
        <color theme="0"/>
      </top>
      <bottom/>
      <diagonal/>
    </border>
    <border>
      <left/>
      <right/>
      <top/>
      <bottom style="medium">
        <color theme="0"/>
      </bottom>
      <diagonal/>
    </border>
    <border>
      <left style="medium">
        <color theme="4" tint="0.79998168889431442"/>
      </left>
      <right style="medium">
        <color theme="4" tint="0.79998168889431442"/>
      </right>
      <top style="medium">
        <color theme="4" tint="0.79998168889431442"/>
      </top>
      <bottom style="medium">
        <color theme="4" tint="0.79998168889431442"/>
      </bottom>
      <diagonal/>
    </border>
    <border>
      <left/>
      <right style="medium">
        <color theme="4" tint="0.79998168889431442"/>
      </right>
      <top style="medium">
        <color theme="4" tint="0.79998168889431442"/>
      </top>
      <bottom style="medium">
        <color theme="4" tint="0.79998168889431442"/>
      </bottom>
      <diagonal/>
    </border>
    <border>
      <left/>
      <right style="medium">
        <color theme="4" tint="0.79998168889431442"/>
      </right>
      <top/>
      <bottom/>
      <diagonal/>
    </border>
    <border>
      <left/>
      <right style="medium">
        <color theme="4" tint="0.79998168889431442"/>
      </right>
      <top/>
      <bottom style="medium">
        <color theme="4" tint="0.79998168889431442"/>
      </bottom>
      <diagonal/>
    </border>
    <border>
      <left/>
      <right style="medium">
        <color theme="4" tint="0.79998168889431442"/>
      </right>
      <top style="medium">
        <color theme="4" tint="0.79998168889431442"/>
      </top>
      <bottom/>
      <diagonal/>
    </border>
    <border>
      <left style="medium">
        <color theme="4" tint="0.79998168889431442"/>
      </left>
      <right style="medium">
        <color theme="4" tint="0.79998168889431442"/>
      </right>
      <top/>
      <bottom style="medium">
        <color theme="4" tint="0.79998168889431442"/>
      </bottom>
      <diagonal/>
    </border>
    <border>
      <left style="medium">
        <color theme="4" tint="0.79998168889431442"/>
      </left>
      <right style="medium">
        <color theme="4" tint="0.79998168889431442"/>
      </right>
      <top/>
      <bottom/>
      <diagonal/>
    </border>
    <border>
      <left style="medium">
        <color theme="4" tint="0.79998168889431442"/>
      </left>
      <right style="medium">
        <color theme="4" tint="0.79998168889431442"/>
      </right>
      <top style="medium">
        <color theme="4" tint="0.79998168889431442"/>
      </top>
      <bottom/>
      <diagonal/>
    </border>
    <border>
      <left style="medium">
        <color theme="3"/>
      </left>
      <right style="medium">
        <color theme="4" tint="0.79998168889431442"/>
      </right>
      <top style="medium">
        <color theme="3"/>
      </top>
      <bottom style="medium">
        <color theme="3"/>
      </bottom>
      <diagonal/>
    </border>
    <border>
      <left style="medium">
        <color theme="4" tint="0.79998168889431442"/>
      </left>
      <right style="medium">
        <color theme="3"/>
      </right>
      <top style="medium">
        <color theme="3"/>
      </top>
      <bottom style="medium">
        <color theme="3"/>
      </bottom>
      <diagonal/>
    </border>
    <border>
      <left style="medium">
        <color theme="4" tint="0.79998168889431442"/>
      </left>
      <right/>
      <top style="medium">
        <color theme="3"/>
      </top>
      <bottom style="medium">
        <color theme="3"/>
      </bottom>
      <diagonal/>
    </border>
    <border>
      <left/>
      <right style="medium">
        <color theme="4" tint="0.79998168889431442"/>
      </right>
      <top style="medium">
        <color theme="3"/>
      </top>
      <bottom style="medium">
        <color theme="3"/>
      </bottom>
      <diagonal/>
    </border>
    <border>
      <left style="medium">
        <color theme="3"/>
      </left>
      <right/>
      <top/>
      <bottom/>
      <diagonal/>
    </border>
    <border>
      <left/>
      <right/>
      <top style="medium">
        <color theme="6" tint="0.79998168889431442"/>
      </top>
      <bottom style="medium">
        <color theme="6" tint="0.79998168889431442"/>
      </bottom>
      <diagonal/>
    </border>
    <border>
      <left/>
      <right style="medium">
        <color theme="6" tint="0.79998168889431442"/>
      </right>
      <top style="medium">
        <color theme="3"/>
      </top>
      <bottom style="medium">
        <color theme="3"/>
      </bottom>
      <diagonal/>
    </border>
    <border>
      <left style="medium">
        <color theme="4" tint="0.79998168889431442"/>
      </left>
      <right style="medium">
        <color theme="6" tint="0.79998168889431442"/>
      </right>
      <top style="medium">
        <color theme="3"/>
      </top>
      <bottom/>
      <diagonal/>
    </border>
    <border>
      <left/>
      <right style="medium">
        <color theme="6" tint="0.79998168889431442"/>
      </right>
      <top style="medium">
        <color theme="6" tint="0.79998168889431442"/>
      </top>
      <bottom style="medium">
        <color theme="6" tint="0.79998168889431442"/>
      </bottom>
      <diagonal/>
    </border>
    <border>
      <left style="medium">
        <color theme="6" tint="0.79998168889431442"/>
      </left>
      <right style="medium">
        <color theme="6" tint="0.79998168889431442"/>
      </right>
      <top style="medium">
        <color theme="6" tint="0.79998168889431442"/>
      </top>
      <bottom style="medium">
        <color theme="6" tint="0.79998168889431442"/>
      </bottom>
      <diagonal/>
    </border>
    <border>
      <left style="medium">
        <color theme="6" tint="0.79998168889431442"/>
      </left>
      <right style="medium">
        <color theme="6" tint="0.79998168889431442"/>
      </right>
      <top style="medium">
        <color theme="6" tint="0.79998168889431442"/>
      </top>
      <bottom/>
      <diagonal/>
    </border>
    <border>
      <left style="medium">
        <color theme="6" tint="0.79998168889431442"/>
      </left>
      <right style="medium">
        <color theme="6" tint="0.79998168889431442"/>
      </right>
      <top/>
      <bottom style="medium">
        <color theme="6" tint="0.79998168889431442"/>
      </bottom>
      <diagonal/>
    </border>
    <border>
      <left/>
      <right style="medium">
        <color theme="6" tint="0.79998168889431442"/>
      </right>
      <top/>
      <bottom style="medium">
        <color theme="3"/>
      </bottom>
      <diagonal/>
    </border>
    <border>
      <left style="medium">
        <color theme="6" tint="0.79998168889431442"/>
      </left>
      <right style="medium">
        <color theme="6" tint="0.79998168889431442"/>
      </right>
      <top/>
      <bottom/>
      <diagonal/>
    </border>
    <border>
      <left style="medium">
        <color theme="6" tint="0.79998168889431442"/>
      </left>
      <right/>
      <top/>
      <bottom/>
      <diagonal/>
    </border>
    <border>
      <left style="medium">
        <color theme="6" tint="0.79998168889431442"/>
      </left>
      <right style="medium">
        <color theme="6" tint="0.79998168889431442"/>
      </right>
      <top style="medium">
        <color theme="3"/>
      </top>
      <bottom style="medium">
        <color theme="3"/>
      </bottom>
      <diagonal/>
    </border>
    <border>
      <left style="medium">
        <color theme="6" tint="0.79998168889431442"/>
      </left>
      <right style="medium">
        <color theme="6" tint="0.79998168889431442"/>
      </right>
      <top style="medium">
        <color theme="3"/>
      </top>
      <bottom/>
      <diagonal/>
    </border>
    <border>
      <left style="medium">
        <color theme="6" tint="0.79998168889431442"/>
      </left>
      <right style="medium">
        <color theme="6" tint="0.79998168889431442"/>
      </right>
      <top style="medium">
        <color theme="6" tint="0.79998168889431442"/>
      </top>
      <bottom style="medium">
        <color theme="3"/>
      </bottom>
      <diagonal/>
    </border>
    <border>
      <left style="medium">
        <color theme="6" tint="0.79998168889431442"/>
      </left>
      <right style="medium">
        <color theme="6" tint="0.79998168889431442"/>
      </right>
      <top style="medium">
        <color theme="3"/>
      </top>
      <bottom style="medium">
        <color theme="6" tint="0.79998168889431442"/>
      </bottom>
      <diagonal/>
    </border>
    <border>
      <left style="medium">
        <color theme="6" tint="0.79998168889431442"/>
      </left>
      <right style="medium">
        <color theme="4" tint="0.79998168889431442"/>
      </right>
      <top style="medium">
        <color theme="3"/>
      </top>
      <bottom style="medium">
        <color theme="3"/>
      </bottom>
      <diagonal/>
    </border>
    <border>
      <left/>
      <right style="medium">
        <color theme="6" tint="0.79998168889431442"/>
      </right>
      <top/>
      <bottom/>
      <diagonal/>
    </border>
    <border>
      <left style="medium">
        <color theme="6" tint="0.79998168889431442"/>
      </left>
      <right style="medium">
        <color theme="3"/>
      </right>
      <top style="medium">
        <color theme="3"/>
      </top>
      <bottom style="medium">
        <color theme="3"/>
      </bottom>
      <diagonal/>
    </border>
    <border>
      <left style="medium">
        <color theme="6" tint="0.79998168889431442"/>
      </left>
      <right/>
      <top style="medium">
        <color theme="3"/>
      </top>
      <bottom style="medium">
        <color theme="3"/>
      </bottom>
      <diagonal/>
    </border>
    <border>
      <left style="medium">
        <color theme="4" tint="0.79998168889431442"/>
      </left>
      <right style="medium">
        <color theme="3"/>
      </right>
      <top style="medium">
        <color theme="3"/>
      </top>
      <bottom style="medium">
        <color theme="6" tint="0.79998168889431442"/>
      </bottom>
      <diagonal/>
    </border>
    <border>
      <left style="medium">
        <color theme="3"/>
      </left>
      <right/>
      <top/>
      <bottom style="medium">
        <color theme="3"/>
      </bottom>
      <diagonal/>
    </border>
    <border>
      <left style="medium">
        <color theme="3"/>
      </left>
      <right style="medium">
        <color theme="6" tint="0.79998168889431442"/>
      </right>
      <top style="medium">
        <color theme="3"/>
      </top>
      <bottom style="medium">
        <color theme="3"/>
      </bottom>
      <diagonal/>
    </border>
    <border>
      <left/>
      <right style="medium">
        <color theme="6" tint="0.79998168889431442"/>
      </right>
      <top style="medium">
        <color theme="3"/>
      </top>
      <bottom/>
      <diagonal/>
    </border>
    <border>
      <left/>
      <right/>
      <top style="medium">
        <color theme="6" tint="0.79998168889431442"/>
      </top>
      <bottom/>
      <diagonal/>
    </border>
    <border>
      <left/>
      <right style="medium">
        <color theme="6" tint="0.79998168889431442"/>
      </right>
      <top style="medium">
        <color theme="6" tint="0.79998168889431442"/>
      </top>
      <bottom style="medium">
        <color theme="3"/>
      </bottom>
      <diagonal/>
    </border>
    <border>
      <left/>
      <right/>
      <top style="medium">
        <color theme="6" tint="0.79998168889431442"/>
      </top>
      <bottom style="medium">
        <color theme="3"/>
      </bottom>
      <diagonal/>
    </border>
    <border>
      <left/>
      <right/>
      <top style="thin">
        <color theme="3"/>
      </top>
      <bottom style="medium">
        <color theme="3"/>
      </bottom>
      <diagonal/>
    </border>
    <border>
      <left/>
      <right style="thin">
        <color theme="3"/>
      </right>
      <top style="thin">
        <color theme="3"/>
      </top>
      <bottom style="medium">
        <color theme="3"/>
      </bottom>
      <diagonal/>
    </border>
    <border>
      <left/>
      <right/>
      <top style="medium">
        <color theme="3"/>
      </top>
      <bottom style="thin">
        <color theme="3"/>
      </bottom>
      <diagonal/>
    </border>
    <border>
      <left/>
      <right style="thin">
        <color theme="3"/>
      </right>
      <top style="medium">
        <color theme="3"/>
      </top>
      <bottom style="thin">
        <color theme="3"/>
      </bottom>
      <diagonal/>
    </border>
    <border>
      <left/>
      <right/>
      <top style="thin">
        <color theme="2"/>
      </top>
      <bottom/>
      <diagonal/>
    </border>
    <border>
      <left style="thin">
        <color theme="3"/>
      </left>
      <right/>
      <top style="medium">
        <color theme="3"/>
      </top>
      <bottom style="medium">
        <color theme="3"/>
      </bottom>
      <diagonal/>
    </border>
    <border>
      <left style="thin">
        <color theme="3"/>
      </left>
      <right style="thin">
        <color theme="0"/>
      </right>
      <top style="medium">
        <color theme="3"/>
      </top>
      <bottom style="medium">
        <color theme="3"/>
      </bottom>
      <diagonal/>
    </border>
    <border>
      <left style="thin">
        <color theme="3"/>
      </left>
      <right style="thin">
        <color theme="0"/>
      </right>
      <top/>
      <bottom style="medium">
        <color theme="3"/>
      </bottom>
      <diagonal/>
    </border>
    <border>
      <left style="thin">
        <color theme="0"/>
      </left>
      <right/>
      <top/>
      <bottom/>
      <diagonal/>
    </border>
    <border>
      <left/>
      <right style="thin">
        <color theme="3"/>
      </right>
      <top/>
      <bottom/>
      <diagonal/>
    </border>
    <border>
      <left style="thin">
        <color theme="3"/>
      </left>
      <right style="thin">
        <color theme="0"/>
      </right>
      <top/>
      <bottom style="thin">
        <color theme="3"/>
      </bottom>
      <diagonal/>
    </border>
    <border>
      <left style="thin">
        <color theme="0"/>
      </left>
      <right/>
      <top style="thin">
        <color theme="2"/>
      </top>
      <bottom/>
      <diagonal/>
    </border>
    <border>
      <left style="thin">
        <color theme="3"/>
      </left>
      <right/>
      <top style="medium">
        <color theme="3"/>
      </top>
      <bottom style="thin">
        <color theme="3"/>
      </bottom>
      <diagonal/>
    </border>
    <border>
      <left style="medium">
        <color theme="6" tint="0.79998168889431442"/>
      </left>
      <right style="medium">
        <color theme="6" tint="0.79998168889431442"/>
      </right>
      <top/>
      <bottom style="medium">
        <color theme="3"/>
      </bottom>
      <diagonal/>
    </border>
    <border>
      <left style="medium">
        <color theme="6" tint="0.79998168889431442"/>
      </left>
      <right style="medium">
        <color theme="6" tint="0.79998168889431442"/>
      </right>
      <top style="medium">
        <color theme="6" tint="0.79998168889431442"/>
      </top>
      <bottom style="medium">
        <color theme="6" tint="0.79995117038483843"/>
      </bottom>
      <diagonal/>
    </border>
    <border>
      <left style="medium">
        <color theme="6" tint="0.79998168889431442"/>
      </left>
      <right style="medium">
        <color theme="6" tint="0.79995117038483843"/>
      </right>
      <top style="medium">
        <color theme="3"/>
      </top>
      <bottom/>
      <diagonal/>
    </border>
    <border>
      <left style="medium">
        <color theme="6" tint="0.79998168889431442"/>
      </left>
      <right style="medium">
        <color theme="6" tint="0.79995117038483843"/>
      </right>
      <top style="medium">
        <color theme="6" tint="0.79998168889431442"/>
      </top>
      <bottom style="medium">
        <color theme="6" tint="0.79998168889431442"/>
      </bottom>
      <diagonal/>
    </border>
    <border>
      <left style="medium">
        <color theme="6" tint="0.79998168889431442"/>
      </left>
      <right style="medium">
        <color theme="6" tint="0.79995117038483843"/>
      </right>
      <top/>
      <bottom style="medium">
        <color theme="3"/>
      </bottom>
      <diagonal/>
    </border>
    <border>
      <left style="medium">
        <color theme="4" tint="0.79998168889431442"/>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167" fontId="12" fillId="0" borderId="0" applyFont="0" applyFill="0" applyBorder="0" applyProtection="0">
      <alignment horizontal="left" vertical="center" indent="1"/>
    </xf>
    <xf numFmtId="165" fontId="12" fillId="0" borderId="0" applyFont="0" applyFill="0" applyBorder="0" applyAlignment="0" applyProtection="0"/>
    <xf numFmtId="164" fontId="12" fillId="0" borderId="0" applyFont="0" applyFill="0" applyBorder="0" applyAlignment="0" applyProtection="0"/>
    <xf numFmtId="166" fontId="12" fillId="0" borderId="0" applyFont="0" applyFill="0" applyBorder="0" applyAlignment="0" applyProtection="0"/>
    <xf numFmtId="9" fontId="12" fillId="0" borderId="0" applyFont="0" applyFill="0" applyBorder="0" applyAlignment="0" applyProtection="0"/>
    <xf numFmtId="0" fontId="14" fillId="0" borderId="0" applyNumberFormat="0" applyFill="0" applyBorder="0" applyAlignment="0" applyProtection="0"/>
    <xf numFmtId="0" fontId="15" fillId="0" borderId="72" applyNumberFormat="0" applyFill="0" applyAlignment="0" applyProtection="0"/>
    <xf numFmtId="0" fontId="16" fillId="0" borderId="73" applyNumberFormat="0" applyFill="0" applyAlignment="0" applyProtection="0"/>
    <xf numFmtId="0" fontId="17" fillId="0" borderId="74" applyNumberFormat="0" applyFill="0" applyAlignment="0" applyProtection="0"/>
    <xf numFmtId="0" fontId="17" fillId="0" borderId="0" applyNumberFormat="0" applyFill="0" applyBorder="0" applyAlignment="0" applyProtection="0"/>
    <xf numFmtId="0" fontId="18" fillId="9" borderId="0" applyNumberFormat="0" applyBorder="0" applyAlignment="0" applyProtection="0"/>
    <xf numFmtId="0" fontId="19" fillId="10" borderId="0" applyNumberFormat="0" applyBorder="0" applyAlignment="0" applyProtection="0"/>
    <xf numFmtId="0" fontId="20" fillId="11" borderId="0" applyNumberFormat="0" applyBorder="0" applyAlignment="0" applyProtection="0"/>
    <xf numFmtId="0" fontId="21" fillId="12" borderId="75" applyNumberFormat="0" applyAlignment="0" applyProtection="0"/>
    <xf numFmtId="0" fontId="22" fillId="13" borderId="76" applyNumberFormat="0" applyAlignment="0" applyProtection="0"/>
    <xf numFmtId="0" fontId="23" fillId="13" borderId="75" applyNumberFormat="0" applyAlignment="0" applyProtection="0"/>
    <xf numFmtId="0" fontId="24" fillId="0" borderId="77" applyNumberFormat="0" applyFill="0" applyAlignment="0" applyProtection="0"/>
    <xf numFmtId="0" fontId="25" fillId="14" borderId="78" applyNumberFormat="0" applyAlignment="0" applyProtection="0"/>
    <xf numFmtId="0" fontId="26" fillId="0" borderId="0" applyNumberFormat="0" applyFill="0" applyBorder="0" applyAlignment="0" applyProtection="0"/>
    <xf numFmtId="0" fontId="12" fillId="15" borderId="79" applyNumberFormat="0" applyFont="0" applyAlignment="0" applyProtection="0"/>
    <xf numFmtId="0" fontId="27" fillId="0" borderId="0" applyNumberFormat="0" applyFill="0" applyBorder="0" applyAlignment="0" applyProtection="0"/>
    <xf numFmtId="0" fontId="28" fillId="0" borderId="80" applyNumberFormat="0" applyFill="0" applyAlignment="0" applyProtection="0"/>
    <xf numFmtId="0" fontId="29"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9"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9"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9"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9"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29"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cellStyleXfs>
  <cellXfs count="195">
    <xf numFmtId="0" fontId="0" fillId="0" borderId="0" xfId="0"/>
    <xf numFmtId="0" fontId="9" fillId="0" borderId="36" xfId="0" applyFont="1" applyBorder="1" applyAlignment="1" applyProtection="1">
      <alignment horizontal="left" vertical="center" indent="1" shrinkToFit="1"/>
    </xf>
    <xf numFmtId="0" fontId="9" fillId="0" borderId="20" xfId="0" applyFont="1" applyBorder="1" applyAlignment="1" applyProtection="1">
      <alignment horizontal="left" vertical="center" indent="1" shrinkToFit="1"/>
    </xf>
    <xf numFmtId="0" fontId="9" fillId="7" borderId="32" xfId="0" applyFont="1" applyFill="1" applyBorder="1" applyAlignment="1" applyProtection="1">
      <alignment horizontal="left" vertical="center" indent="1" shrinkToFit="1"/>
    </xf>
    <xf numFmtId="0" fontId="9" fillId="3" borderId="21" xfId="0" applyFont="1" applyFill="1" applyBorder="1" applyAlignment="1" applyProtection="1">
      <alignment horizontal="left" vertical="center" indent="1" shrinkToFit="1"/>
    </xf>
    <xf numFmtId="0" fontId="9" fillId="0" borderId="22" xfId="0" applyFont="1" applyBorder="1" applyAlignment="1" applyProtection="1">
      <alignment horizontal="left" vertical="center" indent="1" shrinkToFit="1"/>
    </xf>
    <xf numFmtId="0" fontId="9" fillId="3" borderId="15" xfId="0" applyFont="1" applyFill="1" applyBorder="1" applyAlignment="1" applyProtection="1">
      <alignment horizontal="left" vertical="center" indent="1" shrinkToFit="1"/>
    </xf>
    <xf numFmtId="0" fontId="9" fillId="0" borderId="21" xfId="0" applyFont="1" applyBorder="1" applyAlignment="1" applyProtection="1">
      <alignment horizontal="left" vertical="center" indent="1" shrinkToFit="1"/>
    </xf>
    <xf numFmtId="0" fontId="9" fillId="0" borderId="67" xfId="0" applyFont="1" applyBorder="1" applyAlignment="1" applyProtection="1">
      <alignment horizontal="left" vertical="center" indent="1" shrinkToFit="1"/>
    </xf>
    <xf numFmtId="0" fontId="9" fillId="7" borderId="66" xfId="0" applyFont="1" applyFill="1" applyBorder="1" applyAlignment="1" applyProtection="1">
      <alignment horizontal="left" vertical="center" indent="1" shrinkToFit="1"/>
    </xf>
    <xf numFmtId="0" fontId="9" fillId="7" borderId="33" xfId="0" applyFont="1" applyFill="1" applyBorder="1" applyAlignment="1" applyProtection="1">
      <alignment horizontal="left" vertical="center" indent="1" shrinkToFit="1"/>
    </xf>
    <xf numFmtId="0" fontId="9" fillId="0" borderId="33" xfId="0" applyFont="1" applyBorder="1" applyAlignment="1" applyProtection="1">
      <alignment horizontal="left" vertical="center" indent="1" shrinkToFit="1"/>
    </xf>
    <xf numFmtId="0" fontId="9" fillId="0" borderId="32" xfId="0" applyFont="1" applyBorder="1" applyAlignment="1" applyProtection="1">
      <alignment horizontal="left" vertical="center" indent="1" shrinkToFit="1"/>
    </xf>
    <xf numFmtId="0" fontId="9" fillId="0" borderId="15" xfId="0" applyFont="1" applyBorder="1" applyAlignment="1" applyProtection="1">
      <alignment horizontal="left" vertical="center" indent="1" shrinkToFit="1"/>
    </xf>
    <xf numFmtId="0" fontId="9" fillId="7" borderId="40" xfId="0" applyFont="1" applyFill="1" applyBorder="1" applyAlignment="1" applyProtection="1">
      <alignment horizontal="left" vertical="center" indent="1" shrinkToFit="1"/>
    </xf>
    <xf numFmtId="0" fontId="9" fillId="3" borderId="20" xfId="0" applyFont="1" applyFill="1" applyBorder="1" applyAlignment="1" applyProtection="1">
      <alignment horizontal="left" vertical="center" indent="1" shrinkToFit="1"/>
    </xf>
    <xf numFmtId="0" fontId="9" fillId="3" borderId="17" xfId="0" applyFont="1" applyFill="1" applyBorder="1" applyAlignment="1" applyProtection="1">
      <alignment horizontal="left" vertical="center" indent="1" shrinkToFit="1"/>
    </xf>
    <xf numFmtId="0" fontId="9" fillId="0" borderId="11" xfId="0" applyFont="1" applyBorder="1" applyAlignment="1" applyProtection="1">
      <alignment horizontal="left" vertical="center" indent="1" shrinkToFit="1"/>
    </xf>
    <xf numFmtId="0" fontId="9" fillId="7" borderId="50" xfId="0" applyFont="1" applyFill="1" applyBorder="1" applyAlignment="1" applyProtection="1">
      <alignment horizontal="left" vertical="center" indent="1" shrinkToFit="1"/>
    </xf>
    <xf numFmtId="0" fontId="9" fillId="0" borderId="28" xfId="0" applyFont="1" applyBorder="1" applyAlignment="1" applyProtection="1">
      <alignment horizontal="left" vertical="center" indent="1" shrinkToFit="1"/>
    </xf>
    <xf numFmtId="0" fontId="9" fillId="7" borderId="7" xfId="0" applyFont="1" applyFill="1" applyBorder="1" applyAlignment="1" applyProtection="1">
      <alignment horizontal="left" vertical="center" indent="1" shrinkToFit="1"/>
    </xf>
    <xf numFmtId="0" fontId="9" fillId="0" borderId="49" xfId="0" applyFont="1" applyBorder="1" applyAlignment="1" applyProtection="1">
      <alignment horizontal="left" vertical="center" indent="1" shrinkToFit="1"/>
    </xf>
    <xf numFmtId="0" fontId="9" fillId="0" borderId="43" xfId="0" applyFont="1" applyBorder="1" applyAlignment="1" applyProtection="1">
      <alignment horizontal="left" vertical="center" indent="1" shrinkToFit="1"/>
    </xf>
    <xf numFmtId="0" fontId="9" fillId="0" borderId="18" xfId="0" applyFont="1" applyBorder="1" applyAlignment="1" applyProtection="1">
      <alignment horizontal="left" vertical="center" indent="1" shrinkToFit="1"/>
    </xf>
    <xf numFmtId="0" fontId="9" fillId="0" borderId="37" xfId="0" applyFont="1" applyBorder="1" applyAlignment="1" applyProtection="1">
      <alignment horizontal="left" vertical="center" indent="1" shrinkToFit="1"/>
    </xf>
    <xf numFmtId="0" fontId="9" fillId="0" borderId="19" xfId="0" applyFont="1" applyBorder="1" applyAlignment="1" applyProtection="1">
      <alignment horizontal="left" vertical="center" indent="1" shrinkToFit="1"/>
    </xf>
    <xf numFmtId="0" fontId="9" fillId="0" borderId="40" xfId="0" applyFont="1" applyBorder="1" applyAlignment="1" applyProtection="1">
      <alignment horizontal="left" vertical="center" indent="1" shrinkToFit="1"/>
    </xf>
    <xf numFmtId="0" fontId="9" fillId="7" borderId="31" xfId="0" applyFont="1" applyFill="1" applyBorder="1" applyAlignment="1" applyProtection="1">
      <alignment horizontal="left" vertical="center" indent="1" shrinkToFit="1"/>
    </xf>
    <xf numFmtId="0" fontId="9" fillId="7" borderId="51" xfId="0" applyFont="1" applyFill="1" applyBorder="1" applyAlignment="1" applyProtection="1">
      <alignment horizontal="left" vertical="center" indent="1" shrinkToFit="1"/>
    </xf>
    <xf numFmtId="171" fontId="7" fillId="4" borderId="21" xfId="0" applyNumberFormat="1" applyFont="1" applyFill="1" applyBorder="1" applyAlignment="1" applyProtection="1">
      <alignment horizontal="right" vertical="center" indent="1"/>
    </xf>
    <xf numFmtId="0" fontId="9" fillId="6" borderId="6" xfId="0" applyFont="1" applyFill="1" applyBorder="1" applyAlignment="1" applyProtection="1">
      <alignment horizontal="left" vertical="center" wrapText="1" indent="1"/>
      <protection locked="0"/>
    </xf>
    <xf numFmtId="0" fontId="9" fillId="6" borderId="9" xfId="0" applyFont="1" applyFill="1" applyBorder="1" applyAlignment="1" applyProtection="1">
      <alignment horizontal="left" vertical="center" wrapText="1" indent="1"/>
      <protection locked="0"/>
    </xf>
    <xf numFmtId="0" fontId="9" fillId="7" borderId="53" xfId="0" applyFont="1" applyFill="1" applyBorder="1" applyAlignment="1" applyProtection="1">
      <alignment horizontal="left" vertical="center" wrapText="1" indent="1"/>
      <protection locked="0"/>
    </xf>
    <xf numFmtId="0" fontId="9" fillId="7" borderId="54" xfId="0" applyFont="1" applyFill="1" applyBorder="1" applyAlignment="1" applyProtection="1">
      <alignment horizontal="left" vertical="center" wrapText="1" indent="1"/>
      <protection locked="0"/>
    </xf>
    <xf numFmtId="0" fontId="3" fillId="6" borderId="55" xfId="0" applyFont="1" applyFill="1" applyBorder="1" applyAlignment="1" applyProtection="1">
      <alignment horizontal="left" vertical="center" wrapText="1" indent="1"/>
      <protection locked="0"/>
    </xf>
    <xf numFmtId="0" fontId="3" fillId="6" borderId="56" xfId="0" applyFont="1" applyFill="1" applyBorder="1" applyAlignment="1" applyProtection="1">
      <alignment horizontal="left" vertical="center" wrapText="1" indent="1"/>
      <protection locked="0"/>
    </xf>
    <xf numFmtId="0" fontId="3" fillId="7" borderId="53" xfId="0" applyFont="1" applyFill="1" applyBorder="1" applyAlignment="1" applyProtection="1">
      <alignment horizontal="left" vertical="center" wrapText="1" indent="1"/>
      <protection locked="0"/>
    </xf>
    <xf numFmtId="0" fontId="3" fillId="7" borderId="54" xfId="0" applyFont="1" applyFill="1" applyBorder="1" applyAlignment="1" applyProtection="1">
      <alignment horizontal="left" vertical="center" wrapText="1" indent="1"/>
      <protection locked="0"/>
    </xf>
    <xf numFmtId="0" fontId="8" fillId="5" borderId="2" xfId="0" applyFont="1" applyFill="1" applyBorder="1" applyAlignment="1" applyProtection="1">
      <alignment horizontal="left" vertical="center" indent="1"/>
    </xf>
    <xf numFmtId="0" fontId="8" fillId="5" borderId="0" xfId="0" applyFont="1" applyFill="1" applyAlignment="1" applyProtection="1">
      <alignment horizontal="left" vertical="center" indent="1"/>
    </xf>
    <xf numFmtId="0" fontId="8" fillId="5" borderId="14" xfId="0" applyFont="1" applyFill="1" applyBorder="1" applyAlignment="1" applyProtection="1">
      <alignment horizontal="left" vertical="center" indent="1"/>
    </xf>
    <xf numFmtId="171" fontId="9" fillId="6" borderId="6" xfId="1" applyNumberFormat="1" applyFont="1" applyFill="1" applyBorder="1" applyProtection="1">
      <alignment horizontal="left" vertical="center" indent="1"/>
      <protection locked="0"/>
    </xf>
    <xf numFmtId="171" fontId="3" fillId="6" borderId="63" xfId="1" applyNumberFormat="1" applyFont="1" applyFill="1" applyBorder="1" applyProtection="1">
      <alignment horizontal="left" vertical="center" indent="1"/>
      <protection locked="0"/>
    </xf>
    <xf numFmtId="171" fontId="9" fillId="7" borderId="8" xfId="1" applyNumberFormat="1" applyFont="1" applyFill="1" applyBorder="1" applyProtection="1">
      <alignment horizontal="left" vertical="center" indent="1"/>
      <protection locked="0"/>
    </xf>
    <xf numFmtId="171" fontId="3" fillId="6" borderId="0" xfId="1" applyNumberFormat="1" applyFont="1" applyFill="1" applyProtection="1">
      <alignment horizontal="left" vertical="center" indent="1"/>
      <protection locked="0"/>
    </xf>
    <xf numFmtId="171" fontId="3" fillId="7" borderId="8" xfId="1" applyNumberFormat="1" applyFont="1" applyFill="1" applyBorder="1" applyProtection="1">
      <alignment horizontal="left" vertical="center" indent="1"/>
      <protection locked="0"/>
    </xf>
    <xf numFmtId="171" fontId="9" fillId="0" borderId="41" xfId="0" applyNumberFormat="1" applyFont="1" applyBorder="1" applyAlignment="1" applyProtection="1">
      <alignment horizontal="right" vertical="center" indent="1"/>
      <protection locked="0"/>
    </xf>
    <xf numFmtId="171" fontId="9" fillId="0" borderId="0" xfId="0" applyNumberFormat="1" applyFont="1" applyAlignment="1" applyProtection="1">
      <alignment horizontal="right" vertical="center" indent="1"/>
      <protection locked="0"/>
    </xf>
    <xf numFmtId="171" fontId="9" fillId="0" borderId="20" xfId="0" applyNumberFormat="1" applyFont="1" applyBorder="1" applyAlignment="1" applyProtection="1">
      <alignment horizontal="right" vertical="center" indent="1"/>
      <protection locked="0"/>
    </xf>
    <xf numFmtId="171" fontId="9" fillId="7" borderId="32" xfId="0" applyNumberFormat="1" applyFont="1" applyFill="1" applyBorder="1" applyAlignment="1" applyProtection="1">
      <alignment horizontal="right" vertical="center" indent="1"/>
      <protection locked="0"/>
    </xf>
    <xf numFmtId="171" fontId="9" fillId="3" borderId="15" xfId="0" applyNumberFormat="1" applyFont="1" applyFill="1" applyBorder="1" applyAlignment="1" applyProtection="1">
      <alignment horizontal="right" vertical="center" indent="1"/>
      <protection locked="0"/>
    </xf>
    <xf numFmtId="171" fontId="9" fillId="0" borderId="32" xfId="0" applyNumberFormat="1" applyFont="1" applyBorder="1" applyAlignment="1" applyProtection="1">
      <alignment horizontal="right" vertical="center" indent="1"/>
      <protection locked="0"/>
    </xf>
    <xf numFmtId="171" fontId="9" fillId="0" borderId="36" xfId="0" applyNumberFormat="1" applyFont="1" applyBorder="1" applyAlignment="1" applyProtection="1">
      <alignment horizontal="right" vertical="center" indent="1"/>
      <protection locked="0"/>
    </xf>
    <xf numFmtId="171" fontId="9" fillId="0" borderId="15" xfId="0" applyNumberFormat="1" applyFont="1" applyBorder="1" applyAlignment="1" applyProtection="1">
      <alignment horizontal="right" vertical="center" indent="1"/>
      <protection locked="0"/>
    </xf>
    <xf numFmtId="171" fontId="9" fillId="7" borderId="34" xfId="0" applyNumberFormat="1" applyFont="1" applyFill="1" applyBorder="1" applyAlignment="1" applyProtection="1">
      <alignment horizontal="right" vertical="center" indent="1"/>
      <protection locked="0"/>
    </xf>
    <xf numFmtId="171" fontId="9" fillId="3" borderId="21" xfId="0" applyNumberFormat="1" applyFont="1" applyFill="1" applyBorder="1" applyAlignment="1" applyProtection="1">
      <alignment horizontal="right" vertical="center" indent="1"/>
      <protection locked="0"/>
    </xf>
    <xf numFmtId="171" fontId="9" fillId="7" borderId="33" xfId="0" applyNumberFormat="1" applyFont="1" applyFill="1" applyBorder="1" applyAlignment="1" applyProtection="1">
      <alignment horizontal="right" vertical="center" indent="1"/>
      <protection locked="0"/>
    </xf>
    <xf numFmtId="171" fontId="9" fillId="3" borderId="20" xfId="0" applyNumberFormat="1" applyFont="1" applyFill="1" applyBorder="1" applyAlignment="1" applyProtection="1">
      <alignment horizontal="right" vertical="center" indent="1"/>
      <protection locked="0"/>
    </xf>
    <xf numFmtId="171" fontId="9" fillId="0" borderId="21" xfId="0" applyNumberFormat="1" applyFont="1" applyBorder="1" applyAlignment="1" applyProtection="1">
      <alignment horizontal="right" vertical="center" indent="1"/>
      <protection locked="0"/>
    </xf>
    <xf numFmtId="171" fontId="9" fillId="0" borderId="17" xfId="0" applyNumberFormat="1" applyFont="1" applyBorder="1" applyAlignment="1" applyProtection="1">
      <alignment horizontal="right" vertical="center" indent="1"/>
      <protection locked="0"/>
    </xf>
    <xf numFmtId="171" fontId="9" fillId="7" borderId="36" xfId="0" applyNumberFormat="1" applyFont="1" applyFill="1" applyBorder="1" applyAlignment="1" applyProtection="1">
      <alignment horizontal="right" vertical="center" indent="1"/>
      <protection locked="0"/>
    </xf>
    <xf numFmtId="171" fontId="9" fillId="3" borderId="16" xfId="0" applyNumberFormat="1" applyFont="1" applyFill="1" applyBorder="1" applyAlignment="1" applyProtection="1">
      <alignment horizontal="right" vertical="center" indent="1"/>
      <protection locked="0"/>
    </xf>
    <xf numFmtId="171" fontId="9" fillId="0" borderId="67" xfId="0" applyNumberFormat="1" applyFont="1" applyBorder="1" applyAlignment="1" applyProtection="1">
      <alignment horizontal="right" vertical="center" indent="1"/>
      <protection locked="0"/>
    </xf>
    <xf numFmtId="171" fontId="9" fillId="7" borderId="66" xfId="0" applyNumberFormat="1" applyFont="1" applyFill="1" applyBorder="1" applyAlignment="1" applyProtection="1">
      <alignment horizontal="right" vertical="center" indent="1"/>
      <protection locked="0"/>
    </xf>
    <xf numFmtId="171" fontId="9" fillId="0" borderId="39" xfId="0" applyNumberFormat="1" applyFont="1" applyBorder="1" applyAlignment="1" applyProtection="1">
      <alignment horizontal="right" vertical="center" indent="1"/>
      <protection locked="0"/>
    </xf>
    <xf numFmtId="171" fontId="9" fillId="0" borderId="37" xfId="0" applyNumberFormat="1" applyFont="1" applyBorder="1" applyAlignment="1" applyProtection="1">
      <alignment horizontal="right" vertical="center" indent="1"/>
      <protection locked="0"/>
    </xf>
    <xf numFmtId="171" fontId="9" fillId="7" borderId="40" xfId="0" applyNumberFormat="1" applyFont="1" applyFill="1" applyBorder="1" applyAlignment="1" applyProtection="1">
      <alignment horizontal="right" vertical="center" indent="1"/>
      <protection locked="0"/>
    </xf>
    <xf numFmtId="171" fontId="9" fillId="0" borderId="22" xfId="0" applyNumberFormat="1" applyFont="1" applyBorder="1" applyAlignment="1" applyProtection="1">
      <alignment horizontal="right" vertical="center" indent="1"/>
      <protection locked="0"/>
    </xf>
    <xf numFmtId="171" fontId="9" fillId="3" borderId="22" xfId="0" applyNumberFormat="1" applyFont="1" applyFill="1" applyBorder="1" applyAlignment="1" applyProtection="1">
      <alignment horizontal="right" vertical="center" indent="1"/>
      <protection locked="0"/>
    </xf>
    <xf numFmtId="171" fontId="9" fillId="0" borderId="43" xfId="0" applyNumberFormat="1" applyFont="1" applyBorder="1" applyAlignment="1" applyProtection="1">
      <alignment horizontal="right" vertical="center" indent="1"/>
      <protection locked="0"/>
    </xf>
    <xf numFmtId="171" fontId="9" fillId="7" borderId="67" xfId="0" applyNumberFormat="1" applyFont="1" applyFill="1" applyBorder="1" applyAlignment="1" applyProtection="1">
      <alignment horizontal="right" vertical="center" indent="1"/>
      <protection locked="0"/>
    </xf>
    <xf numFmtId="171" fontId="9" fillId="0" borderId="34" xfId="0" applyNumberFormat="1" applyFont="1" applyBorder="1" applyAlignment="1" applyProtection="1">
      <alignment horizontal="right" vertical="center" indent="1"/>
      <protection locked="0"/>
    </xf>
    <xf numFmtId="171" fontId="9" fillId="7" borderId="43" xfId="0" applyNumberFormat="1" applyFont="1" applyFill="1" applyBorder="1" applyAlignment="1" applyProtection="1">
      <alignment horizontal="right" vertical="center" indent="1"/>
      <protection locked="0"/>
    </xf>
    <xf numFmtId="171" fontId="9" fillId="0" borderId="68" xfId="0" applyNumberFormat="1" applyFont="1" applyBorder="1" applyAlignment="1" applyProtection="1">
      <alignment horizontal="right" vertical="center" indent="1"/>
      <protection locked="0"/>
    </xf>
    <xf numFmtId="171" fontId="9" fillId="7" borderId="69" xfId="0" applyNumberFormat="1" applyFont="1" applyFill="1" applyBorder="1" applyAlignment="1" applyProtection="1">
      <alignment horizontal="right" vertical="center" indent="1"/>
      <protection locked="0"/>
    </xf>
    <xf numFmtId="171" fontId="9" fillId="0" borderId="40" xfId="0" applyNumberFormat="1" applyFont="1" applyBorder="1" applyAlignment="1" applyProtection="1">
      <alignment horizontal="right" vertical="center" indent="1"/>
      <protection locked="0"/>
    </xf>
    <xf numFmtId="171" fontId="9" fillId="0" borderId="70" xfId="0" applyNumberFormat="1" applyFont="1" applyBorder="1" applyAlignment="1" applyProtection="1">
      <alignment horizontal="right" vertical="center" indent="1"/>
      <protection locked="0"/>
    </xf>
    <xf numFmtId="171" fontId="9" fillId="0" borderId="0" xfId="1" applyNumberFormat="1" applyFont="1" applyProtection="1">
      <alignment horizontal="left" vertical="center" indent="1"/>
      <protection locked="0"/>
    </xf>
    <xf numFmtId="171" fontId="9" fillId="0" borderId="36" xfId="1" applyNumberFormat="1" applyFont="1" applyBorder="1" applyProtection="1">
      <alignment horizontal="left" vertical="center" indent="1"/>
      <protection locked="0"/>
    </xf>
    <xf numFmtId="171" fontId="9" fillId="7" borderId="28" xfId="1" applyNumberFormat="1" applyFont="1" applyFill="1" applyBorder="1" applyProtection="1">
      <alignment horizontal="left" vertical="center" indent="1"/>
      <protection locked="0"/>
    </xf>
    <xf numFmtId="171" fontId="9" fillId="7" borderId="32" xfId="1" applyNumberFormat="1" applyFont="1" applyFill="1" applyBorder="1" applyProtection="1">
      <alignment horizontal="left" vertical="center" indent="1"/>
      <protection locked="0"/>
    </xf>
    <xf numFmtId="171" fontId="9" fillId="7" borderId="52" xfId="1" applyNumberFormat="1" applyFont="1" applyFill="1" applyBorder="1" applyProtection="1">
      <alignment horizontal="left" vertical="center" indent="1"/>
      <protection locked="0"/>
    </xf>
    <xf numFmtId="171" fontId="9" fillId="7" borderId="33" xfId="1" applyNumberFormat="1" applyFont="1" applyFill="1" applyBorder="1" applyProtection="1">
      <alignment horizontal="left" vertical="center" indent="1"/>
      <protection locked="0"/>
    </xf>
    <xf numFmtId="0" fontId="3" fillId="0" borderId="1" xfId="0" applyFont="1" applyBorder="1" applyAlignment="1" applyProtection="1">
      <alignment horizontal="center" vertical="center" wrapText="1"/>
    </xf>
    <xf numFmtId="0" fontId="3" fillId="0" borderId="0" xfId="0" applyFont="1" applyAlignment="1" applyProtection="1">
      <alignment horizontal="center" vertical="center" wrapText="1"/>
    </xf>
    <xf numFmtId="0" fontId="3" fillId="0" borderId="0" xfId="0" applyFont="1" applyAlignment="1" applyProtection="1">
      <alignment horizontal="left"/>
    </xf>
    <xf numFmtId="0" fontId="0" fillId="0" borderId="0" xfId="0" applyProtection="1"/>
    <xf numFmtId="0" fontId="3" fillId="0" borderId="0" xfId="0" applyFont="1" applyAlignment="1" applyProtection="1">
      <alignment horizontal="left" vertical="center"/>
    </xf>
    <xf numFmtId="0" fontId="4" fillId="0" borderId="0" xfId="0" applyFont="1" applyAlignment="1" applyProtection="1">
      <alignment horizontal="left" vertical="center" wrapText="1" indent="1"/>
    </xf>
    <xf numFmtId="0" fontId="8" fillId="5" borderId="2" xfId="0" applyFont="1" applyFill="1" applyBorder="1" applyAlignment="1" applyProtection="1">
      <alignment horizontal="left" vertical="center" indent="1"/>
    </xf>
    <xf numFmtId="0" fontId="9" fillId="6" borderId="6" xfId="0" applyFont="1" applyFill="1" applyBorder="1" applyAlignment="1" applyProtection="1">
      <alignment horizontal="left" vertical="center" indent="1" shrinkToFit="1"/>
    </xf>
    <xf numFmtId="0" fontId="9" fillId="6" borderId="9" xfId="0" applyFont="1" applyFill="1" applyBorder="1" applyAlignment="1" applyProtection="1">
      <alignment horizontal="left" vertical="center" indent="1" shrinkToFit="1"/>
    </xf>
    <xf numFmtId="0" fontId="8" fillId="5" borderId="57" xfId="0" applyFont="1" applyFill="1" applyBorder="1" applyAlignment="1" applyProtection="1">
      <alignment horizontal="left" vertical="center" indent="1"/>
    </xf>
    <xf numFmtId="0" fontId="9" fillId="7" borderId="0" xfId="0" applyFont="1" applyFill="1" applyAlignment="1" applyProtection="1">
      <alignment horizontal="left" vertical="center" indent="1" shrinkToFit="1"/>
    </xf>
    <xf numFmtId="0" fontId="9" fillId="7" borderId="62" xfId="0" applyFont="1" applyFill="1" applyBorder="1" applyAlignment="1" applyProtection="1">
      <alignment horizontal="left" vertical="center" indent="1" shrinkToFit="1"/>
    </xf>
    <xf numFmtId="171" fontId="3" fillId="7" borderId="60" xfId="1" applyNumberFormat="1" applyFont="1" applyFill="1" applyBorder="1" applyProtection="1">
      <alignment horizontal="left" vertical="center" indent="1"/>
    </xf>
    <xf numFmtId="0" fontId="7" fillId="8" borderId="5" xfId="0" applyFont="1" applyFill="1" applyBorder="1" applyAlignment="1" applyProtection="1">
      <alignment horizontal="left" vertical="center" wrapText="1" indent="1"/>
    </xf>
    <xf numFmtId="0" fontId="7" fillId="8" borderId="10" xfId="0" applyFont="1" applyFill="1" applyBorder="1" applyAlignment="1" applyProtection="1">
      <alignment horizontal="left" vertical="center" wrapText="1" indent="1"/>
    </xf>
    <xf numFmtId="171" fontId="7" fillId="8" borderId="5" xfId="1" applyNumberFormat="1" applyFont="1" applyFill="1" applyBorder="1" applyProtection="1">
      <alignment horizontal="left" vertical="center" indent="1"/>
    </xf>
    <xf numFmtId="0" fontId="7" fillId="8" borderId="5" xfId="0" applyFont="1" applyFill="1" applyBorder="1" applyAlignment="1" applyProtection="1">
      <alignment horizontal="right" vertical="center" indent="1" shrinkToFit="1"/>
    </xf>
    <xf numFmtId="0" fontId="7" fillId="8" borderId="10" xfId="0" applyFont="1" applyFill="1" applyBorder="1" applyAlignment="1" applyProtection="1">
      <alignment horizontal="right" vertical="center" indent="1" shrinkToFit="1"/>
    </xf>
    <xf numFmtId="171" fontId="4" fillId="8" borderId="59" xfId="1" applyNumberFormat="1" applyFont="1" applyFill="1" applyBorder="1" applyProtection="1">
      <alignment horizontal="left" vertical="center" indent="1"/>
    </xf>
    <xf numFmtId="0" fontId="8" fillId="5" borderId="13" xfId="0" applyFont="1" applyFill="1" applyBorder="1" applyAlignment="1" applyProtection="1">
      <alignment horizontal="left" vertical="center" indent="1"/>
    </xf>
    <xf numFmtId="0" fontId="8" fillId="5" borderId="61" xfId="0" applyFont="1" applyFill="1" applyBorder="1" applyAlignment="1" applyProtection="1">
      <alignment horizontal="left" vertical="center" indent="1"/>
    </xf>
    <xf numFmtId="171" fontId="12" fillId="6" borderId="65" xfId="1" applyNumberFormat="1" applyFill="1" applyBorder="1" applyProtection="1">
      <alignment horizontal="left" vertical="center" indent="1"/>
    </xf>
    <xf numFmtId="0" fontId="8" fillId="5" borderId="64" xfId="0" applyFont="1" applyFill="1" applyBorder="1" applyAlignment="1" applyProtection="1">
      <alignment horizontal="left" vertical="center" indent="1"/>
    </xf>
    <xf numFmtId="171" fontId="12" fillId="7" borderId="0" xfId="1" applyNumberFormat="1" applyFill="1" applyProtection="1">
      <alignment horizontal="left" vertical="center" indent="1"/>
    </xf>
    <xf numFmtId="0" fontId="8" fillId="5" borderId="1" xfId="0" applyFont="1" applyFill="1" applyBorder="1" applyAlignment="1" applyProtection="1">
      <alignment horizontal="left" vertical="center" indent="1"/>
    </xf>
    <xf numFmtId="0" fontId="4" fillId="8" borderId="5" xfId="0" applyFont="1" applyFill="1" applyBorder="1" applyAlignment="1" applyProtection="1">
      <alignment horizontal="left" vertical="center" wrapText="1" indent="1"/>
    </xf>
    <xf numFmtId="0" fontId="4" fillId="8" borderId="10" xfId="0" applyFont="1" applyFill="1" applyBorder="1" applyAlignment="1" applyProtection="1">
      <alignment horizontal="left" vertical="center" wrapText="1" indent="1"/>
    </xf>
    <xf numFmtId="171" fontId="4" fillId="8" borderId="12" xfId="1" applyNumberFormat="1" applyFont="1" applyFill="1" applyBorder="1" applyProtection="1">
      <alignment horizontal="left" vertical="center" indent="1"/>
    </xf>
    <xf numFmtId="171" fontId="13" fillId="8" borderId="58" xfId="1" applyNumberFormat="1" applyFont="1" applyFill="1" applyBorder="1" applyProtection="1">
      <alignment horizontal="left" vertical="center" indent="1"/>
    </xf>
    <xf numFmtId="0" fontId="0" fillId="0" borderId="7" xfId="0" applyBorder="1" applyProtection="1"/>
    <xf numFmtId="0" fontId="0" fillId="0" borderId="5" xfId="0" applyBorder="1" applyProtection="1"/>
    <xf numFmtId="0" fontId="4" fillId="2" borderId="0" xfId="0" applyFont="1" applyFill="1" applyAlignment="1" applyProtection="1">
      <alignment vertical="center" wrapText="1"/>
    </xf>
    <xf numFmtId="0" fontId="4" fillId="2" borderId="11" xfId="0" applyFont="1" applyFill="1" applyBorder="1" applyAlignment="1" applyProtection="1">
      <alignment vertical="center" wrapText="1"/>
    </xf>
    <xf numFmtId="0" fontId="10" fillId="5" borderId="23" xfId="0" applyFont="1" applyFill="1" applyBorder="1" applyAlignment="1" applyProtection="1">
      <alignment horizontal="left" vertical="center" indent="1"/>
    </xf>
    <xf numFmtId="0" fontId="10" fillId="5" borderId="25" xfId="0" applyFont="1" applyFill="1" applyBorder="1" applyAlignment="1" applyProtection="1">
      <alignment horizontal="center" vertical="center"/>
    </xf>
    <xf numFmtId="0" fontId="10" fillId="5" borderId="24" xfId="0" applyFont="1" applyFill="1" applyBorder="1" applyAlignment="1" applyProtection="1">
      <alignment horizontal="center" vertical="center"/>
    </xf>
    <xf numFmtId="0" fontId="6" fillId="0" borderId="27" xfId="0" applyFont="1" applyBorder="1" applyAlignment="1" applyProtection="1">
      <alignment horizontal="left" vertical="center" wrapText="1"/>
    </xf>
    <xf numFmtId="0" fontId="9" fillId="0" borderId="0" xfId="0" applyFont="1" applyAlignment="1" applyProtection="1">
      <alignment horizontal="left" vertical="center" indent="1"/>
    </xf>
    <xf numFmtId="0" fontId="9" fillId="0" borderId="21" xfId="0" applyFont="1" applyBorder="1" applyAlignment="1" applyProtection="1">
      <alignment horizontal="center" vertical="center"/>
    </xf>
    <xf numFmtId="0" fontId="9" fillId="0" borderId="22" xfId="0" applyFont="1" applyBorder="1" applyAlignment="1" applyProtection="1">
      <alignment horizontal="center" vertical="center"/>
    </xf>
    <xf numFmtId="0" fontId="9" fillId="0" borderId="0" xfId="0" applyFont="1" applyAlignment="1" applyProtection="1">
      <alignment horizontal="center" vertical="center"/>
    </xf>
    <xf numFmtId="171" fontId="9" fillId="0" borderId="41" xfId="0" applyNumberFormat="1" applyFont="1" applyBorder="1" applyAlignment="1" applyProtection="1">
      <alignment horizontal="right" vertical="center" indent="1"/>
    </xf>
    <xf numFmtId="171" fontId="9" fillId="0" borderId="30" xfId="0" applyNumberFormat="1" applyFont="1" applyBorder="1" applyAlignment="1" applyProtection="1">
      <alignment horizontal="right" vertical="center" indent="1"/>
    </xf>
    <xf numFmtId="0" fontId="5" fillId="0" borderId="17" xfId="0" applyFont="1" applyBorder="1" applyAlignment="1" applyProtection="1">
      <alignment horizontal="left" vertical="center"/>
    </xf>
    <xf numFmtId="171" fontId="9" fillId="0" borderId="20" xfId="0" applyNumberFormat="1" applyFont="1" applyBorder="1" applyAlignment="1" applyProtection="1">
      <alignment horizontal="right" vertical="center" indent="1"/>
    </xf>
    <xf numFmtId="171" fontId="9" fillId="7" borderId="32" xfId="0" applyNumberFormat="1" applyFont="1" applyFill="1" applyBorder="1" applyAlignment="1" applyProtection="1">
      <alignment horizontal="right" vertical="center" indent="1"/>
    </xf>
    <xf numFmtId="0" fontId="5" fillId="0" borderId="0" xfId="0" applyFont="1" applyAlignment="1" applyProtection="1">
      <alignment horizontal="left" vertical="center"/>
    </xf>
    <xf numFmtId="171" fontId="9" fillId="3" borderId="15" xfId="0" applyNumberFormat="1" applyFont="1" applyFill="1" applyBorder="1" applyAlignment="1" applyProtection="1">
      <alignment horizontal="right" vertical="center" indent="1"/>
    </xf>
    <xf numFmtId="171" fontId="9" fillId="0" borderId="32" xfId="0" applyNumberFormat="1" applyFont="1" applyBorder="1" applyAlignment="1" applyProtection="1">
      <alignment horizontal="right" vertical="center" indent="1"/>
    </xf>
    <xf numFmtId="171" fontId="9" fillId="0" borderId="36" xfId="0" applyNumberFormat="1" applyFont="1" applyBorder="1" applyAlignment="1" applyProtection="1">
      <alignment horizontal="right" vertical="center" indent="1"/>
    </xf>
    <xf numFmtId="171" fontId="9" fillId="0" borderId="15" xfId="0" applyNumberFormat="1" applyFont="1" applyBorder="1" applyAlignment="1" applyProtection="1">
      <alignment horizontal="right" vertical="center" indent="1"/>
    </xf>
    <xf numFmtId="171" fontId="9" fillId="3" borderId="21" xfId="0" applyNumberFormat="1" applyFont="1" applyFill="1" applyBorder="1" applyAlignment="1" applyProtection="1">
      <alignment horizontal="right" vertical="center" indent="1"/>
    </xf>
    <xf numFmtId="171" fontId="9" fillId="0" borderId="16" xfId="0" applyNumberFormat="1" applyFont="1" applyBorder="1" applyAlignment="1" applyProtection="1">
      <alignment horizontal="right" vertical="center" indent="1"/>
    </xf>
    <xf numFmtId="171" fontId="9" fillId="3" borderId="20" xfId="0" applyNumberFormat="1" applyFont="1" applyFill="1" applyBorder="1" applyAlignment="1" applyProtection="1">
      <alignment horizontal="right" vertical="center" indent="1"/>
    </xf>
    <xf numFmtId="171" fontId="9" fillId="3" borderId="18" xfId="0" applyNumberFormat="1" applyFont="1" applyFill="1" applyBorder="1" applyAlignment="1" applyProtection="1">
      <alignment horizontal="right" vertical="center" indent="1"/>
    </xf>
    <xf numFmtId="171" fontId="9" fillId="0" borderId="21" xfId="0" applyNumberFormat="1" applyFont="1" applyBorder="1" applyAlignment="1" applyProtection="1">
      <alignment horizontal="right" vertical="center" indent="1"/>
    </xf>
    <xf numFmtId="171" fontId="9" fillId="0" borderId="17" xfId="0" applyNumberFormat="1" applyFont="1" applyBorder="1" applyAlignment="1" applyProtection="1">
      <alignment horizontal="right" vertical="center" indent="1"/>
    </xf>
    <xf numFmtId="171" fontId="9" fillId="3" borderId="16" xfId="0" applyNumberFormat="1" applyFont="1" applyFill="1" applyBorder="1" applyAlignment="1" applyProtection="1">
      <alignment horizontal="right" vertical="center" indent="1"/>
    </xf>
    <xf numFmtId="171" fontId="9" fillId="7" borderId="35" xfId="0" applyNumberFormat="1" applyFont="1" applyFill="1" applyBorder="1" applyAlignment="1" applyProtection="1">
      <alignment horizontal="right" vertical="center" indent="1"/>
    </xf>
    <xf numFmtId="0" fontId="9" fillId="4" borderId="17" xfId="0" applyFont="1" applyFill="1" applyBorder="1" applyAlignment="1" applyProtection="1">
      <alignment horizontal="left" vertical="center" indent="1"/>
    </xf>
    <xf numFmtId="171" fontId="9" fillId="4" borderId="21" xfId="0" applyNumberFormat="1" applyFont="1" applyFill="1" applyBorder="1" applyAlignment="1" applyProtection="1">
      <alignment horizontal="right" vertical="center" indent="1"/>
    </xf>
    <xf numFmtId="171" fontId="9" fillId="4" borderId="71" xfId="0" applyNumberFormat="1" applyFont="1" applyFill="1" applyBorder="1" applyAlignment="1" applyProtection="1">
      <alignment horizontal="right" vertical="center" indent="1"/>
    </xf>
    <xf numFmtId="0" fontId="10" fillId="5" borderId="47" xfId="0" applyFont="1" applyFill="1" applyBorder="1" applyAlignment="1" applyProtection="1">
      <alignment horizontal="left" vertical="center" indent="1"/>
    </xf>
    <xf numFmtId="171" fontId="10" fillId="5" borderId="45" xfId="1" applyNumberFormat="1" applyFont="1" applyFill="1" applyBorder="1" applyProtection="1">
      <alignment horizontal="left" vertical="center" indent="1"/>
    </xf>
    <xf numFmtId="171" fontId="10" fillId="5" borderId="38" xfId="1" applyNumberFormat="1" applyFont="1" applyFill="1" applyBorder="1" applyProtection="1">
      <alignment horizontal="left" vertical="center" indent="1"/>
    </xf>
    <xf numFmtId="171" fontId="10" fillId="5" borderId="44" xfId="1" applyNumberFormat="1" applyFont="1" applyFill="1" applyBorder="1" applyProtection="1">
      <alignment horizontal="left" vertical="center" indent="1"/>
    </xf>
    <xf numFmtId="0" fontId="5" fillId="0" borderId="7" xfId="0" applyFont="1" applyBorder="1" applyAlignment="1" applyProtection="1">
      <alignment horizontal="left" vertical="center"/>
    </xf>
    <xf numFmtId="0" fontId="5" fillId="0" borderId="11" xfId="0" applyFont="1" applyBorder="1" applyAlignment="1" applyProtection="1">
      <alignment horizontal="left" vertical="center"/>
    </xf>
    <xf numFmtId="0" fontId="10" fillId="5" borderId="3" xfId="0" applyFont="1" applyFill="1" applyBorder="1" applyAlignment="1" applyProtection="1">
      <alignment horizontal="left" vertical="center" indent="1"/>
    </xf>
    <xf numFmtId="0" fontId="10" fillId="5" borderId="45" xfId="0" applyFont="1" applyFill="1" applyBorder="1" applyAlignment="1" applyProtection="1">
      <alignment horizontal="center" vertical="center"/>
    </xf>
    <xf numFmtId="0" fontId="10" fillId="5" borderId="44" xfId="0" applyFont="1" applyFill="1" applyBorder="1" applyAlignment="1" applyProtection="1">
      <alignment horizontal="center" vertical="center"/>
    </xf>
    <xf numFmtId="0" fontId="9" fillId="0" borderId="17" xfId="0" applyFont="1" applyBorder="1" applyAlignment="1" applyProtection="1">
      <alignment horizontal="left" vertical="center" indent="1"/>
    </xf>
    <xf numFmtId="171" fontId="9" fillId="0" borderId="39" xfId="0" applyNumberFormat="1" applyFont="1" applyBorder="1" applyAlignment="1" applyProtection="1">
      <alignment horizontal="right" vertical="center" indent="1"/>
    </xf>
    <xf numFmtId="171" fontId="9" fillId="0" borderId="33" xfId="0" applyNumberFormat="1" applyFont="1" applyBorder="1" applyAlignment="1" applyProtection="1">
      <alignment horizontal="right" vertical="center" indent="1"/>
    </xf>
    <xf numFmtId="171" fontId="9" fillId="7" borderId="40" xfId="0" applyNumberFormat="1" applyFont="1" applyFill="1" applyBorder="1" applyAlignment="1" applyProtection="1">
      <alignment horizontal="right" vertical="center" indent="1"/>
    </xf>
    <xf numFmtId="171" fontId="10" fillId="5" borderId="45" xfId="0" applyNumberFormat="1" applyFont="1" applyFill="1" applyBorder="1" applyAlignment="1" applyProtection="1">
      <alignment horizontal="right" vertical="center" indent="1"/>
    </xf>
    <xf numFmtId="171" fontId="10" fillId="5" borderId="42" xfId="0" applyNumberFormat="1" applyFont="1" applyFill="1" applyBorder="1" applyAlignment="1" applyProtection="1">
      <alignment horizontal="right" vertical="center" indent="1"/>
    </xf>
    <xf numFmtId="171" fontId="10" fillId="5" borderId="46" xfId="0" applyNumberFormat="1" applyFont="1" applyFill="1" applyBorder="1" applyAlignment="1" applyProtection="1">
      <alignment horizontal="right" vertical="center" indent="1"/>
    </xf>
    <xf numFmtId="171" fontId="9" fillId="0" borderId="22" xfId="0" applyNumberFormat="1" applyFont="1" applyBorder="1" applyAlignment="1" applyProtection="1">
      <alignment horizontal="right" vertical="center" indent="1"/>
    </xf>
    <xf numFmtId="0" fontId="5" fillId="0" borderId="0" xfId="0" applyFont="1" applyAlignment="1" applyProtection="1">
      <alignment horizontal="left" vertical="center"/>
    </xf>
    <xf numFmtId="0" fontId="10" fillId="5" borderId="40" xfId="0" applyFont="1" applyFill="1" applyBorder="1" applyAlignment="1" applyProtection="1">
      <alignment horizontal="center" vertical="center"/>
    </xf>
    <xf numFmtId="0" fontId="10" fillId="5" borderId="29" xfId="0" applyFont="1" applyFill="1" applyBorder="1" applyAlignment="1" applyProtection="1">
      <alignment horizontal="center" vertical="center"/>
    </xf>
    <xf numFmtId="0" fontId="10" fillId="5" borderId="4" xfId="0" applyFont="1" applyFill="1" applyBorder="1" applyAlignment="1" applyProtection="1">
      <alignment horizontal="center" vertical="center"/>
    </xf>
    <xf numFmtId="171" fontId="9" fillId="3" borderId="22" xfId="0" applyNumberFormat="1" applyFont="1" applyFill="1" applyBorder="1" applyAlignment="1" applyProtection="1">
      <alignment horizontal="right" vertical="center" indent="1"/>
    </xf>
    <xf numFmtId="0" fontId="3" fillId="0" borderId="43" xfId="0" applyFont="1" applyBorder="1" applyAlignment="1" applyProtection="1">
      <alignment horizontal="left" vertical="center"/>
    </xf>
    <xf numFmtId="171" fontId="9" fillId="7" borderId="67" xfId="0" applyNumberFormat="1" applyFont="1" applyFill="1" applyBorder="1" applyAlignment="1" applyProtection="1">
      <alignment horizontal="right" vertical="center" indent="1"/>
    </xf>
    <xf numFmtId="171" fontId="10" fillId="5" borderId="41" xfId="0" applyNumberFormat="1" applyFont="1" applyFill="1" applyBorder="1" applyAlignment="1" applyProtection="1">
      <alignment horizontal="right" vertical="center" indent="1"/>
    </xf>
    <xf numFmtId="171" fontId="10" fillId="5" borderId="29" xfId="0" applyNumberFormat="1" applyFont="1" applyFill="1" applyBorder="1" applyAlignment="1" applyProtection="1">
      <alignment horizontal="right" vertical="center" indent="1"/>
    </xf>
    <xf numFmtId="171" fontId="10" fillId="5" borderId="4" xfId="0" applyNumberFormat="1" applyFont="1" applyFill="1" applyBorder="1" applyAlignment="1" applyProtection="1">
      <alignment horizontal="right" vertical="center" indent="1"/>
    </xf>
    <xf numFmtId="0" fontId="10" fillId="5" borderId="48" xfId="0" applyFont="1" applyFill="1" applyBorder="1" applyAlignment="1" applyProtection="1">
      <alignment horizontal="left" vertical="center" indent="1"/>
    </xf>
    <xf numFmtId="0" fontId="10" fillId="5" borderId="38" xfId="0" applyFont="1" applyFill="1" applyBorder="1" applyAlignment="1" applyProtection="1">
      <alignment horizontal="center" vertical="center"/>
    </xf>
    <xf numFmtId="0" fontId="10" fillId="5" borderId="26" xfId="0" applyFont="1" applyFill="1" applyBorder="1" applyAlignment="1" applyProtection="1">
      <alignment horizontal="center" vertical="center"/>
    </xf>
    <xf numFmtId="0" fontId="5" fillId="0" borderId="43" xfId="0" applyFont="1" applyBorder="1" applyAlignment="1" applyProtection="1">
      <alignment horizontal="left" vertical="center"/>
    </xf>
    <xf numFmtId="171" fontId="9" fillId="0" borderId="49" xfId="0" applyNumberFormat="1" applyFont="1" applyBorder="1" applyAlignment="1" applyProtection="1">
      <alignment horizontal="right" vertical="center" indent="1"/>
    </xf>
    <xf numFmtId="0" fontId="9" fillId="0" borderId="17" xfId="0" applyFont="1" applyBorder="1" applyAlignment="1" applyProtection="1">
      <alignment horizontal="center" vertical="center"/>
    </xf>
    <xf numFmtId="171" fontId="9" fillId="7" borderId="31" xfId="0" applyNumberFormat="1" applyFont="1" applyFill="1" applyBorder="1" applyAlignment="1" applyProtection="1">
      <alignment horizontal="right" vertical="center" indent="1"/>
    </xf>
    <xf numFmtId="171" fontId="9" fillId="0" borderId="35" xfId="0" applyNumberFormat="1" applyFont="1" applyBorder="1" applyAlignment="1" applyProtection="1">
      <alignment horizontal="right" vertical="center" indent="1"/>
    </xf>
    <xf numFmtId="171" fontId="10" fillId="5" borderId="38" xfId="0" applyNumberFormat="1" applyFont="1" applyFill="1" applyBorder="1" applyAlignment="1" applyProtection="1">
      <alignment horizontal="right" vertical="center" indent="1"/>
    </xf>
    <xf numFmtId="171" fontId="10" fillId="5" borderId="26" xfId="0" applyNumberFormat="1" applyFont="1" applyFill="1" applyBorder="1" applyAlignment="1" applyProtection="1">
      <alignment horizontal="right" vertical="center" indent="1"/>
    </xf>
    <xf numFmtId="171" fontId="9" fillId="4" borderId="17" xfId="0" applyNumberFormat="1" applyFont="1" applyFill="1" applyBorder="1" applyAlignment="1" applyProtection="1">
      <alignment horizontal="right" vertical="center" indent="1"/>
    </xf>
    <xf numFmtId="171" fontId="9" fillId="4" borderId="0" xfId="0" applyNumberFormat="1" applyFont="1" applyFill="1" applyAlignment="1" applyProtection="1">
      <alignment horizontal="right" vertical="center" indent="1"/>
    </xf>
    <xf numFmtId="171" fontId="9" fillId="0" borderId="36" xfId="1" applyNumberFormat="1" applyFont="1" applyBorder="1" applyProtection="1">
      <alignment horizontal="left" vertical="center" indent="1"/>
    </xf>
    <xf numFmtId="171" fontId="9" fillId="7" borderId="32" xfId="1" applyNumberFormat="1" applyFont="1" applyFill="1" applyBorder="1" applyProtection="1">
      <alignment horizontal="left" vertical="center" indent="1"/>
    </xf>
    <xf numFmtId="171" fontId="9" fillId="0" borderId="67" xfId="1" applyNumberFormat="1" applyFont="1" applyBorder="1" applyProtection="1">
      <alignment horizontal="left" vertical="center" indent="1"/>
    </xf>
    <xf numFmtId="0" fontId="9" fillId="0" borderId="22" xfId="0" applyFont="1" applyBorder="1" applyAlignment="1" applyProtection="1">
      <alignment horizontal="left" vertical="center" indent="1"/>
    </xf>
    <xf numFmtId="171" fontId="9" fillId="7" borderId="36" xfId="1" applyNumberFormat="1" applyFont="1" applyFill="1" applyBorder="1" applyProtection="1">
      <alignment horizontal="left" vertical="center" indent="1"/>
    </xf>
    <xf numFmtId="171" fontId="10" fillId="5" borderId="5" xfId="1" applyNumberFormat="1" applyFont="1" applyFill="1" applyBorder="1" applyProtection="1">
      <alignment horizontal="left" vertical="center" indent="1"/>
    </xf>
    <xf numFmtId="171" fontId="10" fillId="5" borderId="41" xfId="1" applyNumberFormat="1" applyFont="1" applyFill="1" applyBorder="1" applyProtection="1">
      <alignment horizontal="left" vertical="center" indent="1"/>
    </xf>
    <xf numFmtId="0" fontId="3" fillId="0" borderId="1" xfId="0" applyFont="1" applyBorder="1" applyAlignment="1" applyProtection="1">
      <alignment horizontal="left" vertical="center"/>
    </xf>
    <xf numFmtId="0" fontId="9" fillId="4" borderId="20" xfId="0" applyFont="1" applyFill="1" applyBorder="1" applyAlignment="1" applyProtection="1">
      <alignment horizontal="left" vertical="center" indent="1"/>
    </xf>
    <xf numFmtId="171" fontId="9" fillId="4" borderId="20" xfId="0" applyNumberFormat="1" applyFont="1" applyFill="1" applyBorder="1" applyAlignment="1" applyProtection="1">
      <alignment horizontal="right" vertical="center" indent="1"/>
    </xf>
    <xf numFmtId="0" fontId="11" fillId="4" borderId="0" xfId="0" applyFont="1" applyFill="1" applyAlignment="1" applyProtection="1">
      <alignment horizontal="center" vertical="center"/>
    </xf>
  </cellXfs>
  <cellStyles count="47">
    <cellStyle name="20% - Énfasis1" xfId="24" builtinId="30" customBuiltin="1"/>
    <cellStyle name="20% - Énfasis2" xfId="28" builtinId="34" customBuiltin="1"/>
    <cellStyle name="20% - Énfasis3" xfId="32" builtinId="38" customBuiltin="1"/>
    <cellStyle name="20% - Énfasis4" xfId="36" builtinId="42" customBuiltin="1"/>
    <cellStyle name="20% - Énfasis5" xfId="40" builtinId="46" customBuiltin="1"/>
    <cellStyle name="20% - Énfasis6" xfId="44" builtinId="50" customBuiltin="1"/>
    <cellStyle name="40% - Énfasis1" xfId="25" builtinId="31" customBuiltin="1"/>
    <cellStyle name="40% - Énfasis2" xfId="29" builtinId="35" customBuiltin="1"/>
    <cellStyle name="40% - Énfasis3" xfId="33" builtinId="39" customBuiltin="1"/>
    <cellStyle name="40% - Énfasis4" xfId="37" builtinId="43" customBuiltin="1"/>
    <cellStyle name="40% - Énfasis5" xfId="41" builtinId="47" customBuiltin="1"/>
    <cellStyle name="40% - Énfasis6" xfId="45" builtinId="51" customBuiltin="1"/>
    <cellStyle name="60% - Énfasis1" xfId="26" builtinId="32" customBuiltin="1"/>
    <cellStyle name="60% - Énfasis2" xfId="30" builtinId="36" customBuiltin="1"/>
    <cellStyle name="60% - Énfasis3" xfId="34" builtinId="40" customBuiltin="1"/>
    <cellStyle name="60% - Énfasis4" xfId="38" builtinId="44" customBuiltin="1"/>
    <cellStyle name="60% - Énfasis5" xfId="42" builtinId="48" customBuiltin="1"/>
    <cellStyle name="60% - Énfasis6" xfId="46" builtinId="52" customBuiltin="1"/>
    <cellStyle name="Bueno" xfId="11" builtinId="26" customBuiltin="1"/>
    <cellStyle name="Cálculo" xfId="16" builtinId="22" customBuiltin="1"/>
    <cellStyle name="Celda de comprobación" xfId="18" builtinId="23" customBuiltin="1"/>
    <cellStyle name="Celda vinculada" xfId="17" builtinId="24" customBuiltin="1"/>
    <cellStyle name="Encabezado 1" xfId="7" builtinId="16" customBuiltin="1"/>
    <cellStyle name="Encabezado 4" xfId="10" builtinId="19" customBuiltin="1"/>
    <cellStyle name="Énfasis1" xfId="23" builtinId="29" customBuiltin="1"/>
    <cellStyle name="Énfasis2" xfId="27" builtinId="33" customBuiltin="1"/>
    <cellStyle name="Énfasis3" xfId="31" builtinId="37" customBuiltin="1"/>
    <cellStyle name="Énfasis4" xfId="35" builtinId="41" customBuiltin="1"/>
    <cellStyle name="Énfasis5" xfId="39" builtinId="45" customBuiltin="1"/>
    <cellStyle name="Énfasis6" xfId="43" builtinId="49" customBuiltin="1"/>
    <cellStyle name="Entrada" xfId="14" builtinId="20" customBuiltin="1"/>
    <cellStyle name="Incorrecto" xfId="12" builtinId="27" customBuiltin="1"/>
    <cellStyle name="Millares" xfId="2" builtinId="3" customBuiltin="1"/>
    <cellStyle name="Millares [0]" xfId="3" builtinId="6" customBuiltin="1"/>
    <cellStyle name="Moneda" xfId="1" builtinId="4" customBuiltin="1"/>
    <cellStyle name="Moneda [0]" xfId="4" builtinId="7" customBuiltin="1"/>
    <cellStyle name="Neutral" xfId="13" builtinId="28" customBuiltin="1"/>
    <cellStyle name="Normal" xfId="0" builtinId="0" customBuiltin="1"/>
    <cellStyle name="Notas" xfId="20" builtinId="10" customBuiltin="1"/>
    <cellStyle name="Porcentaje" xfId="5" builtinId="5" customBuiltin="1"/>
    <cellStyle name="Salida" xfId="15" builtinId="21" customBuiltin="1"/>
    <cellStyle name="Texto de advertencia" xfId="19" builtinId="11" customBuiltin="1"/>
    <cellStyle name="Texto explicativo" xfId="21" builtinId="53" customBuiltin="1"/>
    <cellStyle name="Título" xfId="6" builtinId="15" customBuiltin="1"/>
    <cellStyle name="Título 2" xfId="8" builtinId="17" customBuiltin="1"/>
    <cellStyle name="Título 3" xfId="9" builtinId="18" customBuiltin="1"/>
    <cellStyle name="Total" xfId="22" builtinId="25" customBuiltin="1"/>
  </cellStyles>
  <dxfs count="162">
    <dxf>
      <font>
        <b val="0"/>
        <i val="0"/>
        <strike val="0"/>
        <condense val="0"/>
        <extend val="0"/>
        <outline val="0"/>
        <shadow val="0"/>
        <u val="none"/>
        <vertAlign val="baseline"/>
        <sz val="10"/>
        <color theme="4"/>
        <name val="Microsoft Sans Serif"/>
        <family val="2"/>
        <scheme val="minor"/>
      </font>
      <numFmt numFmtId="171" formatCode="_-[$$-80A]* #,##0.00_-;\-[$$-80A]* #,##0.00_-;_-[$$-80A]* &quot;-&quot;??_-;_-@_-"/>
      <fill>
        <patternFill patternType="solid">
          <fgColor indexed="64"/>
          <bgColor theme="3"/>
        </patternFill>
      </fill>
      <border diagonalUp="0" diagonalDown="0" outline="0">
        <left style="medium">
          <color theme="6" tint="0.79998168889431442"/>
        </left>
        <right style="medium">
          <color theme="6" tint="0.79998168889431442"/>
        </right>
        <top style="medium">
          <color theme="3"/>
        </top>
        <bottom style="medium">
          <color theme="6" tint="0.79998168889431442"/>
        </bottom>
      </border>
      <protection locked="1" hidden="0"/>
    </dxf>
    <dxf>
      <font>
        <b val="0"/>
        <i val="0"/>
        <strike val="0"/>
        <condense val="0"/>
        <extend val="0"/>
        <outline val="0"/>
        <shadow val="0"/>
        <u val="none"/>
        <vertAlign val="baseline"/>
        <sz val="10"/>
        <color theme="4"/>
        <name val="Microsoft Sans Serif"/>
        <family val="2"/>
        <scheme val="minor"/>
      </font>
      <numFmt numFmtId="171" formatCode="_-[$$-80A]* #,##0.00_-;\-[$$-80A]* #,##0.00_-;_-[$$-80A]* &quot;-&quot;??_-;_-@_-"/>
      <fill>
        <patternFill patternType="solid">
          <fgColor indexed="64"/>
          <bgColor theme="3"/>
        </patternFill>
      </fill>
      <border diagonalUp="0" diagonalDown="0" outline="0">
        <left style="medium">
          <color theme="6" tint="0.79998168889431442"/>
        </left>
        <right style="medium">
          <color theme="6" tint="0.79998168889431442"/>
        </right>
        <top style="medium">
          <color theme="3"/>
        </top>
        <bottom style="medium">
          <color theme="6" tint="0.79998168889431442"/>
        </bottom>
      </border>
      <protection locked="1" hidden="0"/>
    </dxf>
    <dxf>
      <font>
        <b val="0"/>
        <i val="0"/>
        <strike val="0"/>
        <condense val="0"/>
        <extend val="0"/>
        <outline val="0"/>
        <shadow val="0"/>
        <u val="none"/>
        <vertAlign val="baseline"/>
        <sz val="10"/>
        <color theme="4"/>
        <name val="Microsoft Sans Serif"/>
        <family val="2"/>
        <scheme val="minor"/>
      </font>
      <numFmt numFmtId="171" formatCode="_-[$$-80A]* #,##0.00_-;\-[$$-80A]* #,##0.00_-;_-[$$-80A]* &quot;-&quot;??_-;_-@_-"/>
      <fill>
        <patternFill patternType="solid">
          <fgColor indexed="64"/>
          <bgColor theme="3"/>
        </patternFill>
      </fill>
      <border diagonalUp="0" diagonalDown="0" outline="0">
        <left/>
        <right/>
        <top style="medium">
          <color theme="3"/>
        </top>
        <bottom style="medium">
          <color theme="3"/>
        </bottom>
      </border>
      <protection locked="1" hidden="0"/>
    </dxf>
    <dxf>
      <font>
        <b val="0"/>
        <i val="0"/>
        <strike val="0"/>
        <condense val="0"/>
        <extend val="0"/>
        <outline val="0"/>
        <shadow val="0"/>
        <u val="none"/>
        <vertAlign val="baseline"/>
        <sz val="10"/>
        <color theme="4"/>
        <name val="Microsoft Sans Serif"/>
        <family val="2"/>
        <scheme val="minor"/>
      </font>
      <fill>
        <patternFill patternType="solid">
          <fgColor indexed="64"/>
          <bgColor theme="3"/>
        </patternFill>
      </fill>
      <alignment horizontal="left" vertical="center" textRotation="0" wrapText="0" indent="1" justifyLastLine="0" shrinkToFit="0" readingOrder="0"/>
      <border diagonalUp="0" diagonalDown="0" outline="0">
        <left style="medium">
          <color theme="3"/>
        </left>
        <right style="medium">
          <color theme="6" tint="0.79998168889431442"/>
        </right>
        <top style="medium">
          <color theme="3"/>
        </top>
        <bottom style="medium">
          <color theme="3"/>
        </bottom>
      </border>
      <protection locked="1" hidden="0"/>
    </dxf>
    <dxf>
      <font>
        <b val="0"/>
        <i val="0"/>
        <strike val="0"/>
        <condense val="0"/>
        <extend val="0"/>
        <outline val="0"/>
        <shadow val="0"/>
        <u val="none"/>
        <vertAlign val="baseline"/>
        <sz val="10"/>
        <color theme="3"/>
        <name val="Microsoft Sans Serif"/>
        <family val="2"/>
        <scheme val="minor"/>
      </font>
      <numFmt numFmtId="171" formatCode="_-[$$-80A]* #,##0.00_-;\-[$$-80A]* #,##0.00_-;_-[$$-80A]* &quot;-&quot;??_-;_-@_-"/>
      <fill>
        <patternFill patternType="solid">
          <fgColor indexed="64"/>
          <bgColor theme="4"/>
        </patternFill>
      </fill>
      <alignment horizontal="right" vertical="center" textRotation="0" wrapText="0" indent="1" justifyLastLine="0" shrinkToFit="0" readingOrder="0"/>
      <protection locked="1" hidden="0"/>
    </dxf>
    <dxf>
      <font>
        <b val="0"/>
        <i val="0"/>
        <strike val="0"/>
        <condense val="0"/>
        <extend val="0"/>
        <outline val="0"/>
        <shadow val="0"/>
        <u val="none"/>
        <vertAlign val="baseline"/>
        <sz val="10"/>
        <color theme="3"/>
        <name val="Microsoft Sans Serif"/>
        <family val="2"/>
        <scheme val="minor"/>
      </font>
      <numFmt numFmtId="171" formatCode="_-[$$-80A]* #,##0.00_-;\-[$$-80A]* #,##0.00_-;_-[$$-80A]* &quot;-&quot;??_-;_-@_-"/>
      <fill>
        <patternFill patternType="solid">
          <fgColor indexed="64"/>
          <bgColor theme="4"/>
        </patternFill>
      </fill>
      <alignment horizontal="right" vertical="center" textRotation="0" wrapText="0" indent="1" justifyLastLine="0" shrinkToFit="0" readingOrder="0"/>
      <border diagonalUp="0" diagonalDown="0" outline="0">
        <left style="medium">
          <color theme="4" tint="0.79998168889431442"/>
        </left>
        <right style="medium">
          <color theme="4" tint="0.79998168889431442"/>
        </right>
        <top/>
        <bottom/>
      </border>
      <protection locked="1" hidden="0"/>
    </dxf>
    <dxf>
      <font>
        <b val="0"/>
        <i val="0"/>
        <strike val="0"/>
        <condense val="0"/>
        <extend val="0"/>
        <outline val="0"/>
        <shadow val="0"/>
        <u val="none"/>
        <vertAlign val="baseline"/>
        <sz val="10"/>
        <color theme="3"/>
        <name val="Microsoft Sans Serif"/>
        <family val="2"/>
        <scheme val="minor"/>
      </font>
      <numFmt numFmtId="171" formatCode="_-[$$-80A]* #,##0.00_-;\-[$$-80A]* #,##0.00_-;_-[$$-80A]* &quot;-&quot;??_-;_-@_-"/>
      <fill>
        <patternFill patternType="solid">
          <fgColor indexed="64"/>
          <bgColor theme="4"/>
        </patternFill>
      </fill>
      <alignment horizontal="right" vertical="center" textRotation="0" wrapText="0" indent="1" justifyLastLine="0" shrinkToFit="0" readingOrder="0"/>
      <border diagonalUp="0" diagonalDown="0" outline="0">
        <left/>
        <right style="medium">
          <color theme="4" tint="0.79998168889431442"/>
        </right>
        <top/>
        <bottom/>
      </border>
      <protection locked="1" hidden="0"/>
    </dxf>
    <dxf>
      <font>
        <b val="0"/>
        <i val="0"/>
        <strike val="0"/>
        <condense val="0"/>
        <extend val="0"/>
        <outline val="0"/>
        <shadow val="0"/>
        <u val="none"/>
        <vertAlign val="baseline"/>
        <sz val="10"/>
        <color theme="3"/>
        <name val="Microsoft Sans Serif"/>
        <family val="2"/>
        <scheme val="minor"/>
      </font>
      <fill>
        <patternFill patternType="solid">
          <fgColor indexed="64"/>
          <bgColor theme="4"/>
        </patternFill>
      </fill>
      <alignment horizontal="left" vertical="center" textRotation="0" wrapText="0" indent="1" justifyLastLine="0" shrinkToFit="0" readingOrder="0"/>
      <border diagonalUp="0" diagonalDown="0" outline="0">
        <left/>
        <right style="medium">
          <color theme="4" tint="0.79998168889431442"/>
        </right>
        <top/>
        <bottom/>
      </border>
      <protection locked="1" hidden="0"/>
    </dxf>
    <dxf>
      <font>
        <b val="0"/>
        <i val="0"/>
        <strike val="0"/>
        <condense val="0"/>
        <extend val="0"/>
        <outline val="0"/>
        <shadow val="0"/>
        <u val="none"/>
        <vertAlign val="baseline"/>
        <sz val="10"/>
        <color theme="4"/>
        <name val="Microsoft Sans Serif"/>
        <family val="2"/>
        <scheme val="minor"/>
      </font>
      <numFmt numFmtId="171" formatCode="_-[$$-80A]* #,##0.00_-;\-[$$-80A]* #,##0.00_-;_-[$$-80A]* &quot;-&quot;??_-;_-@_-"/>
      <fill>
        <patternFill patternType="solid">
          <fgColor indexed="64"/>
          <bgColor theme="3"/>
        </patternFill>
      </fill>
      <alignment horizontal="right" vertical="center" textRotation="0" wrapText="0" indent="1" justifyLastLine="0" shrinkToFit="0" readingOrder="0"/>
      <border diagonalUp="0" diagonalDown="0" outline="0">
        <left/>
        <right style="medium">
          <color theme="3"/>
        </right>
        <top style="medium">
          <color theme="3"/>
        </top>
        <bottom style="medium">
          <color theme="3"/>
        </bottom>
      </border>
      <protection locked="1" hidden="0"/>
    </dxf>
    <dxf>
      <font>
        <b val="0"/>
        <i val="0"/>
        <strike val="0"/>
        <condense val="0"/>
        <extend val="0"/>
        <outline val="0"/>
        <shadow val="0"/>
        <u val="none"/>
        <vertAlign val="baseline"/>
        <sz val="10"/>
        <color theme="4"/>
        <name val="Microsoft Sans Serif"/>
        <family val="2"/>
        <scheme val="minor"/>
      </font>
      <numFmt numFmtId="171" formatCode="_-[$$-80A]* #,##0.00_-;\-[$$-80A]* #,##0.00_-;_-[$$-80A]* &quot;-&quot;??_-;_-@_-"/>
      <fill>
        <patternFill patternType="solid">
          <fgColor indexed="64"/>
          <bgColor theme="3"/>
        </patternFill>
      </fill>
      <alignment horizontal="right" vertical="center" textRotation="0" wrapText="0" indent="1" justifyLastLine="0" shrinkToFit="0" readingOrder="0"/>
      <border diagonalUp="0" diagonalDown="0" outline="0">
        <left/>
        <right style="medium">
          <color theme="4" tint="0.79998168889431442"/>
        </right>
        <top style="medium">
          <color theme="3"/>
        </top>
        <bottom style="medium">
          <color theme="3"/>
        </bottom>
      </border>
      <protection locked="1" hidden="0"/>
    </dxf>
    <dxf>
      <font>
        <b val="0"/>
        <i val="0"/>
        <strike val="0"/>
        <condense val="0"/>
        <extend val="0"/>
        <outline val="0"/>
        <shadow val="0"/>
        <u val="none"/>
        <vertAlign val="baseline"/>
        <sz val="10"/>
        <color theme="4"/>
        <name val="Microsoft Sans Serif"/>
        <family val="2"/>
        <scheme val="minor"/>
      </font>
      <numFmt numFmtId="171" formatCode="_-[$$-80A]* #,##0.00_-;\-[$$-80A]* #,##0.00_-;_-[$$-80A]* &quot;-&quot;??_-;_-@_-"/>
      <fill>
        <patternFill patternType="solid">
          <fgColor indexed="64"/>
          <bgColor theme="3"/>
        </patternFill>
      </fill>
      <alignment horizontal="right" vertical="center" textRotation="0" wrapText="0" indent="1" justifyLastLine="0" shrinkToFit="0" readingOrder="0"/>
      <border diagonalUp="0" diagonalDown="0" outline="0">
        <left style="medium">
          <color theme="6" tint="0.79998168889431442"/>
        </left>
        <right style="medium">
          <color theme="6" tint="0.79998168889431442"/>
        </right>
        <top style="medium">
          <color theme="3"/>
        </top>
        <bottom style="medium">
          <color theme="3"/>
        </bottom>
      </border>
      <protection locked="1" hidden="0"/>
    </dxf>
    <dxf>
      <font>
        <b val="0"/>
        <i val="0"/>
        <strike val="0"/>
        <condense val="0"/>
        <extend val="0"/>
        <outline val="0"/>
        <shadow val="0"/>
        <u val="none"/>
        <vertAlign val="baseline"/>
        <sz val="10"/>
        <color theme="4"/>
        <name val="Microsoft Sans Serif"/>
        <family val="2"/>
        <scheme val="minor"/>
      </font>
      <fill>
        <patternFill patternType="solid">
          <fgColor indexed="64"/>
          <bgColor theme="3"/>
        </patternFill>
      </fill>
      <alignment horizontal="left" vertical="center" textRotation="0" wrapText="0" indent="1" justifyLastLine="0" shrinkToFit="0" readingOrder="0"/>
      <border diagonalUp="0" diagonalDown="0" outline="0">
        <left style="medium">
          <color theme="3"/>
        </left>
        <right style="medium">
          <color theme="6" tint="0.79998168889431442"/>
        </right>
        <top style="medium">
          <color theme="3"/>
        </top>
        <bottom style="medium">
          <color theme="3"/>
        </bottom>
      </border>
      <protection locked="1" hidden="0"/>
    </dxf>
    <dxf>
      <font>
        <b val="0"/>
        <i val="0"/>
        <strike val="0"/>
        <condense val="0"/>
        <extend val="0"/>
        <outline val="0"/>
        <shadow val="0"/>
        <u val="none"/>
        <vertAlign val="baseline"/>
        <sz val="10"/>
        <color theme="3"/>
        <name val="Microsoft Sans Serif"/>
        <family val="2"/>
        <scheme val="minor"/>
      </font>
      <numFmt numFmtId="171" formatCode="_-[$$-80A]* #,##0.00_-;\-[$$-80A]* #,##0.00_-;_-[$$-80A]* &quot;-&quot;??_-;_-@_-"/>
      <fill>
        <patternFill patternType="solid">
          <fgColor indexed="64"/>
          <bgColor theme="4"/>
        </patternFill>
      </fill>
      <alignment horizontal="right" vertical="center" textRotation="0" wrapText="0" indent="1" justifyLastLine="0" shrinkToFit="0" readingOrder="0"/>
      <border diagonalUp="0" diagonalDown="0" outline="0">
        <left style="medium">
          <color theme="4" tint="0.79998168889431442"/>
        </left>
        <right style="medium">
          <color theme="4" tint="0.79998168889431442"/>
        </right>
        <top/>
        <bottom/>
      </border>
      <protection locked="1" hidden="0"/>
    </dxf>
    <dxf>
      <font>
        <b val="0"/>
        <i val="0"/>
        <strike val="0"/>
        <condense val="0"/>
        <extend val="0"/>
        <outline val="0"/>
        <shadow val="0"/>
        <u val="none"/>
        <vertAlign val="baseline"/>
        <sz val="10"/>
        <color theme="3"/>
        <name val="Microsoft Sans Serif"/>
        <family val="2"/>
        <scheme val="minor"/>
      </font>
      <numFmt numFmtId="171" formatCode="_-[$$-80A]* #,##0.00_-;\-[$$-80A]* #,##0.00_-;_-[$$-80A]* &quot;-&quot;??_-;_-@_-"/>
      <fill>
        <patternFill patternType="solid">
          <fgColor indexed="64"/>
          <bgColor theme="4"/>
        </patternFill>
      </fill>
      <alignment horizontal="right" vertical="center" textRotation="0" wrapText="0" indent="1" justifyLastLine="0" shrinkToFit="0" readingOrder="0"/>
      <border diagonalUp="0" diagonalDown="0" outline="0">
        <left style="medium">
          <color theme="4" tint="0.79998168889431442"/>
        </left>
        <right style="medium">
          <color theme="4" tint="0.79998168889431442"/>
        </right>
        <top/>
        <bottom/>
      </border>
      <protection locked="1" hidden="0"/>
    </dxf>
    <dxf>
      <font>
        <b val="0"/>
        <i val="0"/>
        <strike val="0"/>
        <condense val="0"/>
        <extend val="0"/>
        <outline val="0"/>
        <shadow val="0"/>
        <u val="none"/>
        <vertAlign val="baseline"/>
        <sz val="10"/>
        <color theme="3"/>
        <name val="Microsoft Sans Serif"/>
        <family val="2"/>
        <scheme val="minor"/>
      </font>
      <numFmt numFmtId="171" formatCode="_-[$$-80A]* #,##0.00_-;\-[$$-80A]* #,##0.00_-;_-[$$-80A]* &quot;-&quot;??_-;_-@_-"/>
      <fill>
        <patternFill patternType="solid">
          <fgColor indexed="64"/>
          <bgColor theme="4"/>
        </patternFill>
      </fill>
      <alignment horizontal="right" vertical="center" textRotation="0" wrapText="0" indent="1" justifyLastLine="0" shrinkToFit="0" readingOrder="0"/>
      <border diagonalUp="0" diagonalDown="0" outline="0">
        <left style="medium">
          <color theme="4" tint="0.79998168889431442"/>
        </left>
        <right style="medium">
          <color theme="4" tint="0.79998168889431442"/>
        </right>
        <top/>
        <bottom/>
      </border>
      <protection locked="1" hidden="0"/>
    </dxf>
    <dxf>
      <font>
        <b val="0"/>
        <i val="0"/>
        <strike val="0"/>
        <condense val="0"/>
        <extend val="0"/>
        <outline val="0"/>
        <shadow val="0"/>
        <u val="none"/>
        <vertAlign val="baseline"/>
        <sz val="10"/>
        <color theme="3"/>
        <name val="Microsoft Sans Serif"/>
        <family val="2"/>
        <scheme val="minor"/>
      </font>
      <fill>
        <patternFill patternType="solid">
          <fgColor indexed="64"/>
          <bgColor theme="4"/>
        </patternFill>
      </fill>
      <alignment horizontal="left" vertical="center" textRotation="0" wrapText="0" indent="1" justifyLastLine="0" shrinkToFit="0" readingOrder="0"/>
      <border diagonalUp="0" diagonalDown="0" outline="0">
        <left/>
        <right style="medium">
          <color theme="4" tint="0.79998168889431442"/>
        </right>
        <top/>
        <bottom/>
      </border>
      <protection locked="1" hidden="0"/>
    </dxf>
    <dxf>
      <font>
        <b val="0"/>
        <i val="0"/>
        <strike val="0"/>
        <condense val="0"/>
        <extend val="0"/>
        <outline val="0"/>
        <shadow val="0"/>
        <u val="none"/>
        <vertAlign val="baseline"/>
        <sz val="10"/>
        <color theme="4"/>
        <name val="Microsoft Sans Serif"/>
        <family val="2"/>
        <scheme val="minor"/>
      </font>
      <numFmt numFmtId="171" formatCode="_-[$$-80A]* #,##0.00_-;\-[$$-80A]* #,##0.00_-;_-[$$-80A]* &quot;-&quot;??_-;_-@_-"/>
      <fill>
        <patternFill patternType="solid">
          <fgColor indexed="64"/>
          <bgColor theme="3"/>
        </patternFill>
      </fill>
      <alignment horizontal="right" vertical="center" textRotation="0" wrapText="0" indent="1" justifyLastLine="0" shrinkToFit="0" readingOrder="0"/>
      <border diagonalUp="0" diagonalDown="0" outline="0">
        <left style="medium">
          <color theme="4" tint="0.79998168889431442"/>
        </left>
        <right style="medium">
          <color theme="3"/>
        </right>
        <top style="medium">
          <color theme="3"/>
        </top>
        <bottom style="medium">
          <color theme="6" tint="0.79998168889431442"/>
        </bottom>
      </border>
      <protection locked="1" hidden="0"/>
    </dxf>
    <dxf>
      <font>
        <b val="0"/>
        <i val="0"/>
        <strike val="0"/>
        <condense val="0"/>
        <extend val="0"/>
        <outline val="0"/>
        <shadow val="0"/>
        <u val="none"/>
        <vertAlign val="baseline"/>
        <sz val="10"/>
        <color theme="4"/>
        <name val="Microsoft Sans Serif"/>
        <family val="2"/>
        <scheme val="minor"/>
      </font>
      <numFmt numFmtId="171" formatCode="_-[$$-80A]* #,##0.00_-;\-[$$-80A]* #,##0.00_-;_-[$$-80A]* &quot;-&quot;??_-;_-@_-"/>
      <fill>
        <patternFill patternType="solid">
          <fgColor indexed="64"/>
          <bgColor theme="3"/>
        </patternFill>
      </fill>
      <alignment horizontal="right" vertical="center" textRotation="0" wrapText="0" indent="1" justifyLastLine="0" shrinkToFit="0" readingOrder="0"/>
      <border diagonalUp="0" diagonalDown="0" outline="0">
        <left style="medium">
          <color theme="6" tint="0.79998168889431442"/>
        </left>
        <right style="medium">
          <color theme="4" tint="0.79998168889431442"/>
        </right>
        <top style="medium">
          <color theme="3"/>
        </top>
        <bottom style="medium">
          <color theme="3"/>
        </bottom>
      </border>
      <protection locked="1" hidden="0"/>
    </dxf>
    <dxf>
      <font>
        <b val="0"/>
        <i val="0"/>
        <strike val="0"/>
        <condense val="0"/>
        <extend val="0"/>
        <outline val="0"/>
        <shadow val="0"/>
        <u val="none"/>
        <vertAlign val="baseline"/>
        <sz val="10"/>
        <color theme="4"/>
        <name val="Microsoft Sans Serif"/>
        <family val="2"/>
        <scheme val="minor"/>
      </font>
      <numFmt numFmtId="171" formatCode="_-[$$-80A]* #,##0.00_-;\-[$$-80A]* #,##0.00_-;_-[$$-80A]* &quot;-&quot;??_-;_-@_-"/>
      <fill>
        <patternFill patternType="solid">
          <fgColor indexed="64"/>
          <bgColor theme="3"/>
        </patternFill>
      </fill>
      <alignment horizontal="right" vertical="center" textRotation="0" wrapText="0" indent="1" justifyLastLine="0" shrinkToFit="0" readingOrder="0"/>
      <border diagonalUp="0" diagonalDown="0" outline="0">
        <left style="medium">
          <color theme="6" tint="0.79998168889431442"/>
        </left>
        <right/>
        <top style="medium">
          <color theme="3"/>
        </top>
        <bottom style="medium">
          <color theme="3"/>
        </bottom>
      </border>
      <protection locked="1" hidden="0"/>
    </dxf>
    <dxf>
      <font>
        <b val="0"/>
        <i val="0"/>
        <strike val="0"/>
        <condense val="0"/>
        <extend val="0"/>
        <outline val="0"/>
        <shadow val="0"/>
        <u val="none"/>
        <vertAlign val="baseline"/>
        <sz val="10"/>
        <color theme="4"/>
        <name val="Microsoft Sans Serif"/>
        <family val="2"/>
        <scheme val="minor"/>
      </font>
      <fill>
        <patternFill patternType="solid">
          <fgColor indexed="64"/>
          <bgColor theme="3"/>
        </patternFill>
      </fill>
      <alignment horizontal="left" vertical="center" textRotation="0" wrapText="0" indent="1" justifyLastLine="0" shrinkToFit="0" readingOrder="0"/>
      <border diagonalUp="0" diagonalDown="0" outline="0">
        <left style="medium">
          <color theme="3"/>
        </left>
        <right/>
        <top style="medium">
          <color theme="3"/>
        </top>
        <bottom style="medium">
          <color theme="3"/>
        </bottom>
      </border>
      <protection locked="1" hidden="0"/>
    </dxf>
    <dxf>
      <font>
        <b val="0"/>
        <i val="0"/>
        <strike val="0"/>
        <condense val="0"/>
        <extend val="0"/>
        <outline val="0"/>
        <shadow val="0"/>
        <u val="none"/>
        <vertAlign val="baseline"/>
        <sz val="10"/>
        <color theme="3"/>
        <name val="Microsoft Sans Serif"/>
        <family val="2"/>
        <scheme val="minor"/>
      </font>
      <numFmt numFmtId="171" formatCode="_-[$$-80A]* #,##0.00_-;\-[$$-80A]* #,##0.00_-;_-[$$-80A]* &quot;-&quot;??_-;_-@_-"/>
      <fill>
        <patternFill patternType="solid">
          <fgColor indexed="64"/>
          <bgColor theme="4"/>
        </patternFill>
      </fill>
      <alignment horizontal="right" vertical="center" textRotation="0" wrapText="0" indent="1" justifyLastLine="0" shrinkToFit="0" readingOrder="0"/>
      <protection locked="1" hidden="0"/>
    </dxf>
    <dxf>
      <font>
        <b val="0"/>
        <i val="0"/>
        <strike val="0"/>
        <condense val="0"/>
        <extend val="0"/>
        <outline val="0"/>
        <shadow val="0"/>
        <u val="none"/>
        <vertAlign val="baseline"/>
        <sz val="10"/>
        <color theme="3"/>
        <name val="Microsoft Sans Serif"/>
        <family val="2"/>
        <scheme val="minor"/>
      </font>
      <numFmt numFmtId="171" formatCode="_-[$$-80A]* #,##0.00_-;\-[$$-80A]* #,##0.00_-;_-[$$-80A]* &quot;-&quot;??_-;_-@_-"/>
      <fill>
        <patternFill patternType="solid">
          <fgColor indexed="64"/>
          <bgColor theme="4"/>
        </patternFill>
      </fill>
      <alignment horizontal="right" vertical="center" textRotation="0" wrapText="0" indent="1" justifyLastLine="0" shrinkToFit="0" readingOrder="0"/>
      <border diagonalUp="0" diagonalDown="0" outline="0">
        <left style="medium">
          <color theme="4" tint="0.79998168889431442"/>
        </left>
        <right style="medium">
          <color theme="4" tint="0.79998168889431442"/>
        </right>
        <top/>
        <bottom style="medium">
          <color theme="4" tint="0.79998168889431442"/>
        </bottom>
      </border>
      <protection locked="1" hidden="0"/>
    </dxf>
    <dxf>
      <font>
        <b val="0"/>
        <i val="0"/>
        <strike val="0"/>
        <condense val="0"/>
        <extend val="0"/>
        <outline val="0"/>
        <shadow val="0"/>
        <u val="none"/>
        <vertAlign val="baseline"/>
        <sz val="10"/>
        <color theme="3"/>
        <name val="Microsoft Sans Serif"/>
        <family val="2"/>
        <scheme val="minor"/>
      </font>
      <numFmt numFmtId="171" formatCode="_-[$$-80A]* #,##0.00_-;\-[$$-80A]* #,##0.00_-;_-[$$-80A]* &quot;-&quot;??_-;_-@_-"/>
      <fill>
        <patternFill patternType="solid">
          <fgColor indexed="64"/>
          <bgColor theme="4"/>
        </patternFill>
      </fill>
      <alignment horizontal="right" vertical="center" textRotation="0" wrapText="0" indent="1" justifyLastLine="0" shrinkToFit="0" readingOrder="0"/>
      <protection locked="1" hidden="0"/>
    </dxf>
    <dxf>
      <font>
        <b val="0"/>
        <i val="0"/>
        <strike val="0"/>
        <condense val="0"/>
        <extend val="0"/>
        <outline val="0"/>
        <shadow val="0"/>
        <u val="none"/>
        <vertAlign val="baseline"/>
        <sz val="10"/>
        <color theme="3"/>
        <name val="Microsoft Sans Serif"/>
        <family val="2"/>
        <scheme val="minor"/>
      </font>
      <fill>
        <patternFill patternType="solid">
          <fgColor indexed="64"/>
          <bgColor theme="4"/>
        </patternFill>
      </fill>
      <alignment horizontal="left" vertical="center" textRotation="0" wrapText="0" indent="1" justifyLastLine="0" shrinkToFit="0" readingOrder="0"/>
      <border diagonalUp="0" diagonalDown="0" outline="0">
        <left style="medium">
          <color theme="4" tint="0.79998168889431442"/>
        </left>
        <right style="medium">
          <color theme="4" tint="0.79998168889431442"/>
        </right>
        <top/>
        <bottom style="medium">
          <color theme="4" tint="0.79998168889431442"/>
        </bottom>
      </border>
      <protection locked="1" hidden="0"/>
    </dxf>
    <dxf>
      <font>
        <b val="0"/>
        <i val="0"/>
        <strike val="0"/>
        <condense val="0"/>
        <extend val="0"/>
        <outline val="0"/>
        <shadow val="0"/>
        <u val="none"/>
        <vertAlign val="baseline"/>
        <sz val="10"/>
        <color theme="4"/>
        <name val="Microsoft Sans Serif"/>
        <family val="2"/>
        <scheme val="minor"/>
      </font>
      <numFmt numFmtId="171" formatCode="_-[$$-80A]* #,##0.00_-;\-[$$-80A]* #,##0.00_-;_-[$$-80A]* &quot;-&quot;??_-;_-@_-"/>
      <fill>
        <patternFill patternType="solid">
          <fgColor indexed="64"/>
          <bgColor theme="3"/>
        </patternFill>
      </fill>
      <alignment horizontal="right" vertical="center" textRotation="0" wrapText="0" indent="1" justifyLastLine="0" shrinkToFit="0" readingOrder="0"/>
      <border diagonalUp="0" diagonalDown="0" outline="0">
        <left style="medium">
          <color theme="6" tint="0.79998168889431442"/>
        </left>
        <right style="medium">
          <color theme="6" tint="0.79998168889431442"/>
        </right>
        <top style="medium">
          <color theme="3"/>
        </top>
        <bottom style="medium">
          <color theme="6" tint="0.79998168889431442"/>
        </bottom>
      </border>
      <protection locked="1" hidden="0"/>
    </dxf>
    <dxf>
      <font>
        <b val="0"/>
        <i val="0"/>
        <strike val="0"/>
        <condense val="0"/>
        <extend val="0"/>
        <outline val="0"/>
        <shadow val="0"/>
        <u val="none"/>
        <vertAlign val="baseline"/>
        <sz val="10"/>
        <color theme="4"/>
        <name val="Microsoft Sans Serif"/>
        <family val="2"/>
        <scheme val="minor"/>
      </font>
      <numFmt numFmtId="171" formatCode="_-[$$-80A]* #,##0.00_-;\-[$$-80A]* #,##0.00_-;_-[$$-80A]* &quot;-&quot;??_-;_-@_-"/>
      <fill>
        <patternFill patternType="solid">
          <fgColor indexed="64"/>
          <bgColor theme="3"/>
        </patternFill>
      </fill>
      <alignment horizontal="right" vertical="center" textRotation="0" wrapText="0" indent="1" justifyLastLine="0" shrinkToFit="0" readingOrder="0"/>
      <border diagonalUp="0" diagonalDown="0" outline="0">
        <left style="medium">
          <color theme="6" tint="0.79998168889431442"/>
        </left>
        <right style="medium">
          <color theme="6" tint="0.79998168889431442"/>
        </right>
        <top style="medium">
          <color theme="3"/>
        </top>
        <bottom style="medium">
          <color theme="6" tint="0.79998168889431442"/>
        </bottom>
      </border>
      <protection locked="1" hidden="0"/>
    </dxf>
    <dxf>
      <font>
        <b val="0"/>
        <i val="0"/>
        <strike val="0"/>
        <condense val="0"/>
        <extend val="0"/>
        <outline val="0"/>
        <shadow val="0"/>
        <u val="none"/>
        <vertAlign val="baseline"/>
        <sz val="10"/>
        <color theme="4"/>
        <name val="Microsoft Sans Serif"/>
        <family val="2"/>
        <scheme val="minor"/>
      </font>
      <numFmt numFmtId="171" formatCode="_-[$$-80A]* #,##0.00_-;\-[$$-80A]* #,##0.00_-;_-[$$-80A]* &quot;-&quot;??_-;_-@_-"/>
      <fill>
        <patternFill patternType="solid">
          <fgColor indexed="64"/>
          <bgColor theme="3"/>
        </patternFill>
      </fill>
      <alignment horizontal="right" vertical="center" textRotation="0" wrapText="0" indent="1" justifyLastLine="0" shrinkToFit="0" readingOrder="0"/>
      <border diagonalUp="0" diagonalDown="0" outline="0">
        <left style="medium">
          <color theme="6" tint="0.79998168889431442"/>
        </left>
        <right style="medium">
          <color theme="6" tint="0.79998168889431442"/>
        </right>
        <top style="medium">
          <color theme="3"/>
        </top>
        <bottom style="medium">
          <color theme="6" tint="0.79998168889431442"/>
        </bottom>
      </border>
      <protection locked="1" hidden="0"/>
    </dxf>
    <dxf>
      <font>
        <b val="0"/>
        <i val="0"/>
        <strike val="0"/>
        <condense val="0"/>
        <extend val="0"/>
        <outline val="0"/>
        <shadow val="0"/>
        <u val="none"/>
        <vertAlign val="baseline"/>
        <sz val="10"/>
        <color theme="4"/>
        <name val="Microsoft Sans Serif"/>
        <family val="2"/>
        <scheme val="minor"/>
      </font>
      <fill>
        <patternFill patternType="solid">
          <fgColor indexed="64"/>
          <bgColor theme="3"/>
        </patternFill>
      </fill>
      <alignment horizontal="left" vertical="center" textRotation="0" wrapText="0" indent="1" justifyLastLine="0" shrinkToFit="0" readingOrder="0"/>
      <border diagonalUp="0" diagonalDown="0" outline="0">
        <left style="medium">
          <color theme="3"/>
        </left>
        <right/>
        <top/>
        <bottom style="medium">
          <color theme="3"/>
        </bottom>
      </border>
      <protection locked="1" hidden="0"/>
    </dxf>
    <dxf>
      <font>
        <b val="0"/>
        <i val="0"/>
        <strike val="0"/>
        <condense val="0"/>
        <extend val="0"/>
        <outline val="0"/>
        <shadow val="0"/>
        <u val="none"/>
        <vertAlign val="baseline"/>
        <sz val="10"/>
        <color theme="3"/>
        <name val="Microsoft Sans Serif"/>
        <family val="2"/>
        <scheme val="minor"/>
      </font>
      <numFmt numFmtId="171" formatCode="_-[$$-80A]* #,##0.00_-;\-[$$-80A]* #,##0.00_-;_-[$$-80A]* &quot;-&quot;??_-;_-@_-"/>
      <fill>
        <patternFill patternType="solid">
          <fgColor indexed="64"/>
          <bgColor theme="4"/>
        </patternFill>
      </fill>
      <alignment horizontal="right" vertical="center" textRotation="0" wrapText="0" indent="1" justifyLastLine="0" shrinkToFit="0" readingOrder="0"/>
      <border diagonalUp="0" diagonalDown="0" outline="0">
        <left style="medium">
          <color theme="4" tint="0.79998168889431442"/>
        </left>
        <right style="medium">
          <color theme="4" tint="0.79998168889431442"/>
        </right>
        <top/>
        <bottom/>
      </border>
      <protection locked="1" hidden="0"/>
    </dxf>
    <dxf>
      <font>
        <b val="0"/>
        <i val="0"/>
        <strike val="0"/>
        <condense val="0"/>
        <extend val="0"/>
        <outline val="0"/>
        <shadow val="0"/>
        <u val="none"/>
        <vertAlign val="baseline"/>
        <sz val="10"/>
        <color theme="3"/>
        <name val="Microsoft Sans Serif"/>
        <family val="2"/>
        <scheme val="minor"/>
      </font>
      <numFmt numFmtId="171" formatCode="_-[$$-80A]* #,##0.00_-;\-[$$-80A]* #,##0.00_-;_-[$$-80A]* &quot;-&quot;??_-;_-@_-"/>
      <fill>
        <patternFill patternType="solid">
          <fgColor indexed="64"/>
          <bgColor theme="4"/>
        </patternFill>
      </fill>
      <alignment horizontal="right" vertical="center" textRotation="0" wrapText="0" indent="1" justifyLastLine="0" shrinkToFit="0" readingOrder="0"/>
      <border diagonalUp="0" diagonalDown="0" outline="0">
        <left style="medium">
          <color theme="4" tint="0.79998168889431442"/>
        </left>
        <right style="medium">
          <color theme="4" tint="0.79998168889431442"/>
        </right>
        <top/>
        <bottom/>
      </border>
      <protection locked="1" hidden="0"/>
    </dxf>
    <dxf>
      <font>
        <b val="0"/>
        <i val="0"/>
        <strike val="0"/>
        <condense val="0"/>
        <extend val="0"/>
        <outline val="0"/>
        <shadow val="0"/>
        <u val="none"/>
        <vertAlign val="baseline"/>
        <sz val="10"/>
        <color theme="3"/>
        <name val="Microsoft Sans Serif"/>
        <family val="2"/>
        <scheme val="minor"/>
      </font>
      <numFmt numFmtId="171" formatCode="_-[$$-80A]* #,##0.00_-;\-[$$-80A]* #,##0.00_-;_-[$$-80A]* &quot;-&quot;??_-;_-@_-"/>
      <fill>
        <patternFill patternType="solid">
          <fgColor indexed="64"/>
          <bgColor theme="4"/>
        </patternFill>
      </fill>
      <alignment horizontal="right" vertical="center" textRotation="0" wrapText="0" indent="1" justifyLastLine="0" shrinkToFit="0" readingOrder="0"/>
      <border diagonalUp="0" diagonalDown="0" outline="0">
        <left/>
        <right style="medium">
          <color theme="4" tint="0.79998168889431442"/>
        </right>
        <top/>
        <bottom/>
      </border>
      <protection locked="1" hidden="0"/>
    </dxf>
    <dxf>
      <font>
        <b val="0"/>
        <i val="0"/>
        <strike val="0"/>
        <condense val="0"/>
        <extend val="0"/>
        <outline val="0"/>
        <shadow val="0"/>
        <u val="none"/>
        <vertAlign val="baseline"/>
        <sz val="10"/>
        <color theme="3"/>
        <name val="Microsoft Sans Serif"/>
        <family val="2"/>
        <scheme val="minor"/>
      </font>
      <fill>
        <patternFill patternType="solid">
          <fgColor indexed="64"/>
          <bgColor theme="4"/>
        </patternFill>
      </fill>
      <alignment horizontal="left" vertical="center" textRotation="0" wrapText="0" indent="1" justifyLastLine="0" shrinkToFit="0" readingOrder="0"/>
      <border diagonalUp="0" diagonalDown="0" outline="0">
        <left/>
        <right style="medium">
          <color theme="4" tint="0.79998168889431442"/>
        </right>
        <top/>
        <bottom/>
      </border>
      <protection locked="1" hidden="0"/>
    </dxf>
    <dxf>
      <font>
        <b val="0"/>
        <i val="0"/>
        <strike val="0"/>
        <condense val="0"/>
        <extend val="0"/>
        <outline val="0"/>
        <shadow val="0"/>
        <u val="none"/>
        <vertAlign val="baseline"/>
        <sz val="10"/>
        <color theme="4"/>
        <name val="Microsoft Sans Serif"/>
        <family val="2"/>
        <scheme val="minor"/>
      </font>
      <numFmt numFmtId="171" formatCode="_-[$$-80A]* #,##0.00_-;\-[$$-80A]* #,##0.00_-;_-[$$-80A]* &quot;-&quot;??_-;_-@_-"/>
      <fill>
        <patternFill patternType="solid">
          <fgColor indexed="64"/>
          <bgColor theme="3"/>
        </patternFill>
      </fill>
      <alignment horizontal="right" vertical="center" textRotation="0" wrapText="0" indent="1" justifyLastLine="0" shrinkToFit="0" readingOrder="0"/>
      <border diagonalUp="0" diagonalDown="0" outline="0">
        <left/>
        <right style="medium">
          <color theme="3"/>
        </right>
        <top style="medium">
          <color theme="3"/>
        </top>
        <bottom style="medium">
          <color theme="3"/>
        </bottom>
      </border>
      <protection locked="1" hidden="0"/>
    </dxf>
    <dxf>
      <font>
        <b val="0"/>
        <i val="0"/>
        <strike val="0"/>
        <condense val="0"/>
        <extend val="0"/>
        <outline val="0"/>
        <shadow val="0"/>
        <u val="none"/>
        <vertAlign val="baseline"/>
        <sz val="10"/>
        <color theme="4"/>
        <name val="Microsoft Sans Serif"/>
        <family val="2"/>
        <scheme val="minor"/>
      </font>
      <numFmt numFmtId="171" formatCode="_-[$$-80A]* #,##0.00_-;\-[$$-80A]* #,##0.00_-;_-[$$-80A]* &quot;-&quot;??_-;_-@_-"/>
      <fill>
        <patternFill patternType="solid">
          <fgColor indexed="64"/>
          <bgColor theme="3"/>
        </patternFill>
      </fill>
      <alignment horizontal="right" vertical="center" textRotation="0" wrapText="0" indent="1" justifyLastLine="0" shrinkToFit="0" readingOrder="0"/>
      <border diagonalUp="0" diagonalDown="0" outline="0">
        <left/>
        <right style="medium">
          <color theme="6" tint="0.79998168889431442"/>
        </right>
        <top style="medium">
          <color theme="3"/>
        </top>
        <bottom style="medium">
          <color theme="3"/>
        </bottom>
      </border>
      <protection locked="1" hidden="0"/>
    </dxf>
    <dxf>
      <font>
        <b val="0"/>
        <i val="0"/>
        <strike val="0"/>
        <condense val="0"/>
        <extend val="0"/>
        <outline val="0"/>
        <shadow val="0"/>
        <u val="none"/>
        <vertAlign val="baseline"/>
        <sz val="10"/>
        <color theme="4"/>
        <name val="Microsoft Sans Serif"/>
        <family val="2"/>
        <scheme val="minor"/>
      </font>
      <numFmt numFmtId="171" formatCode="_-[$$-80A]* #,##0.00_-;\-[$$-80A]* #,##0.00_-;_-[$$-80A]* &quot;-&quot;??_-;_-@_-"/>
      <fill>
        <patternFill patternType="solid">
          <fgColor indexed="64"/>
          <bgColor theme="3"/>
        </patternFill>
      </fill>
      <alignment horizontal="right" vertical="center" textRotation="0" wrapText="0" indent="1" justifyLastLine="0" shrinkToFit="0" readingOrder="0"/>
      <border diagonalUp="0" diagonalDown="0" outline="0">
        <left style="medium">
          <color theme="6" tint="0.79998168889431442"/>
        </left>
        <right style="medium">
          <color theme="6" tint="0.79998168889431442"/>
        </right>
        <top style="medium">
          <color theme="3"/>
        </top>
        <bottom style="medium">
          <color theme="6" tint="0.79998168889431442"/>
        </bottom>
      </border>
      <protection locked="1" hidden="0"/>
    </dxf>
    <dxf>
      <font>
        <b val="0"/>
        <i val="0"/>
        <strike val="0"/>
        <condense val="0"/>
        <extend val="0"/>
        <outline val="0"/>
        <shadow val="0"/>
        <u val="none"/>
        <vertAlign val="baseline"/>
        <sz val="10"/>
        <color theme="4"/>
        <name val="Microsoft Sans Serif"/>
        <family val="2"/>
        <scheme val="minor"/>
      </font>
      <fill>
        <patternFill patternType="solid">
          <fgColor indexed="64"/>
          <bgColor theme="3"/>
        </patternFill>
      </fill>
      <alignment horizontal="left" vertical="center" textRotation="0" wrapText="0" indent="1" justifyLastLine="0" shrinkToFit="0" readingOrder="0"/>
      <border diagonalUp="0" diagonalDown="0" outline="0">
        <left style="medium">
          <color theme="3"/>
        </left>
        <right/>
        <top style="medium">
          <color theme="3"/>
        </top>
        <bottom style="medium">
          <color theme="3"/>
        </bottom>
      </border>
      <protection locked="1" hidden="0"/>
    </dxf>
    <dxf>
      <font>
        <b val="0"/>
        <i val="0"/>
        <strike val="0"/>
        <condense val="0"/>
        <extend val="0"/>
        <outline val="0"/>
        <shadow val="0"/>
        <u val="none"/>
        <vertAlign val="baseline"/>
        <sz val="10"/>
        <color theme="3"/>
        <name val="Microsoft Sans Serif"/>
        <family val="2"/>
        <scheme val="minor"/>
      </font>
      <numFmt numFmtId="171" formatCode="_-[$$-80A]* #,##0.00_-;\-[$$-80A]* #,##0.00_-;_-[$$-80A]* &quot;-&quot;??_-;_-@_-"/>
      <fill>
        <patternFill patternType="solid">
          <fgColor indexed="64"/>
          <bgColor theme="4"/>
        </patternFill>
      </fill>
      <alignment horizontal="right" vertical="center" textRotation="0" wrapText="0" indent="1" justifyLastLine="0" shrinkToFit="0" readingOrder="0"/>
      <border diagonalUp="0" diagonalDown="0" outline="0">
        <left style="medium">
          <color theme="4" tint="0.79998168889431442"/>
        </left>
        <right style="medium">
          <color theme="4" tint="0.79998168889431442"/>
        </right>
        <top/>
        <bottom/>
      </border>
      <protection locked="1" hidden="0"/>
    </dxf>
    <dxf>
      <font>
        <b val="0"/>
        <i val="0"/>
        <strike val="0"/>
        <condense val="0"/>
        <extend val="0"/>
        <outline val="0"/>
        <shadow val="0"/>
        <u val="none"/>
        <vertAlign val="baseline"/>
        <sz val="10"/>
        <color theme="3"/>
        <name val="Microsoft Sans Serif"/>
        <family val="2"/>
        <scheme val="minor"/>
      </font>
      <numFmt numFmtId="171" formatCode="_-[$$-80A]* #,##0.00_-;\-[$$-80A]* #,##0.00_-;_-[$$-80A]* &quot;-&quot;??_-;_-@_-"/>
      <fill>
        <patternFill patternType="solid">
          <fgColor indexed="64"/>
          <bgColor theme="4"/>
        </patternFill>
      </fill>
      <alignment horizontal="right" vertical="center" textRotation="0" wrapText="0" indent="1" justifyLastLine="0" shrinkToFit="0" readingOrder="0"/>
      <border diagonalUp="0" diagonalDown="0" outline="0">
        <left style="medium">
          <color theme="4" tint="0.79998168889431442"/>
        </left>
        <right style="medium">
          <color theme="4" tint="0.79998168889431442"/>
        </right>
        <top/>
        <bottom/>
      </border>
      <protection locked="1" hidden="0"/>
    </dxf>
    <dxf>
      <font>
        <b val="0"/>
        <i val="0"/>
        <strike val="0"/>
        <condense val="0"/>
        <extend val="0"/>
        <outline val="0"/>
        <shadow val="0"/>
        <u val="none"/>
        <vertAlign val="baseline"/>
        <sz val="10"/>
        <color theme="3"/>
        <name val="Microsoft Sans Serif"/>
        <family val="2"/>
        <scheme val="minor"/>
      </font>
      <numFmt numFmtId="171" formatCode="_-[$$-80A]* #,##0.00_-;\-[$$-80A]* #,##0.00_-;_-[$$-80A]* &quot;-&quot;??_-;_-@_-"/>
      <fill>
        <patternFill patternType="solid">
          <fgColor indexed="64"/>
          <bgColor theme="4"/>
        </patternFill>
      </fill>
      <alignment horizontal="right" vertical="center" textRotation="0" wrapText="0" indent="1" justifyLastLine="0" shrinkToFit="0" readingOrder="0"/>
      <border diagonalUp="0" diagonalDown="0" outline="0">
        <left style="medium">
          <color theme="4" tint="0.79998168889431442"/>
        </left>
        <right style="medium">
          <color theme="4" tint="0.79998168889431442"/>
        </right>
        <top/>
        <bottom/>
      </border>
      <protection locked="1" hidden="0"/>
    </dxf>
    <dxf>
      <font>
        <b val="0"/>
        <i val="0"/>
        <strike val="0"/>
        <condense val="0"/>
        <extend val="0"/>
        <outline val="0"/>
        <shadow val="0"/>
        <u val="none"/>
        <vertAlign val="baseline"/>
        <sz val="10"/>
        <color theme="3"/>
        <name val="Microsoft Sans Serif"/>
        <family val="2"/>
        <scheme val="minor"/>
      </font>
      <fill>
        <patternFill patternType="solid">
          <fgColor indexed="64"/>
          <bgColor theme="4"/>
        </patternFill>
      </fill>
      <alignment horizontal="left" vertical="center" textRotation="0" wrapText="0" indent="1" justifyLastLine="0" shrinkToFit="0" readingOrder="0"/>
      <border diagonalUp="0" diagonalDown="0" outline="0">
        <left/>
        <right style="medium">
          <color theme="4" tint="0.79998168889431442"/>
        </right>
        <top/>
        <bottom/>
      </border>
      <protection locked="1" hidden="0"/>
    </dxf>
    <dxf>
      <font>
        <b val="0"/>
        <i val="0"/>
        <strike val="0"/>
        <condense val="0"/>
        <extend val="0"/>
        <outline val="0"/>
        <shadow val="0"/>
        <u val="none"/>
        <vertAlign val="baseline"/>
        <sz val="10"/>
        <color theme="4"/>
        <name val="Microsoft Sans Serif"/>
        <family val="2"/>
        <scheme val="minor"/>
      </font>
      <numFmt numFmtId="171" formatCode="_-[$$-80A]* #,##0.00_-;\-[$$-80A]* #,##0.00_-;_-[$$-80A]* &quot;-&quot;??_-;_-@_-"/>
      <fill>
        <patternFill patternType="solid">
          <fgColor indexed="64"/>
          <bgColor theme="3"/>
        </patternFill>
      </fill>
      <border diagonalUp="0" diagonalDown="0" outline="0">
        <left style="medium">
          <color theme="6" tint="0.79998168889431442"/>
        </left>
        <right style="medium">
          <color theme="3"/>
        </right>
        <top style="medium">
          <color theme="3"/>
        </top>
        <bottom style="medium">
          <color theme="3"/>
        </bottom>
      </border>
      <protection locked="1" hidden="0"/>
    </dxf>
    <dxf>
      <font>
        <b val="0"/>
        <i val="0"/>
        <strike val="0"/>
        <condense val="0"/>
        <extend val="0"/>
        <outline val="0"/>
        <shadow val="0"/>
        <u val="none"/>
        <vertAlign val="baseline"/>
        <sz val="10"/>
        <color theme="4"/>
        <name val="Microsoft Sans Serif"/>
        <family val="2"/>
        <scheme val="minor"/>
      </font>
      <numFmt numFmtId="171" formatCode="_-[$$-80A]* #,##0.00_-;\-[$$-80A]* #,##0.00_-;_-[$$-80A]* &quot;-&quot;??_-;_-@_-"/>
      <fill>
        <patternFill patternType="solid">
          <fgColor indexed="64"/>
          <bgColor theme="3"/>
        </patternFill>
      </fill>
      <border diagonalUp="0" diagonalDown="0" outline="0">
        <left style="medium">
          <color theme="6" tint="0.79998168889431442"/>
        </left>
        <right style="medium">
          <color theme="6" tint="0.79998168889431442"/>
        </right>
        <top style="medium">
          <color theme="3"/>
        </top>
        <bottom style="medium">
          <color theme="3"/>
        </bottom>
      </border>
      <protection locked="1" hidden="0"/>
    </dxf>
    <dxf>
      <font>
        <b val="0"/>
        <i val="0"/>
        <strike val="0"/>
        <condense val="0"/>
        <extend val="0"/>
        <outline val="0"/>
        <shadow val="0"/>
        <u val="none"/>
        <vertAlign val="baseline"/>
        <sz val="10"/>
        <color theme="4"/>
        <name val="Microsoft Sans Serif"/>
        <family val="2"/>
        <scheme val="minor"/>
      </font>
      <numFmt numFmtId="171" formatCode="_-[$$-80A]* #,##0.00_-;\-[$$-80A]* #,##0.00_-;_-[$$-80A]* &quot;-&quot;??_-;_-@_-"/>
      <fill>
        <patternFill patternType="solid">
          <fgColor indexed="64"/>
          <bgColor theme="3"/>
        </patternFill>
      </fill>
      <border diagonalUp="0" diagonalDown="0" outline="0">
        <left style="medium">
          <color theme="6" tint="0.79998168889431442"/>
        </left>
        <right/>
        <top style="medium">
          <color theme="3"/>
        </top>
        <bottom style="medium">
          <color theme="3"/>
        </bottom>
      </border>
      <protection locked="1" hidden="0"/>
    </dxf>
    <dxf>
      <font>
        <b val="0"/>
        <i val="0"/>
        <strike val="0"/>
        <condense val="0"/>
        <extend val="0"/>
        <outline val="0"/>
        <shadow val="0"/>
        <u val="none"/>
        <vertAlign val="baseline"/>
        <sz val="10"/>
        <color theme="4"/>
        <name val="Microsoft Sans Serif"/>
        <family val="2"/>
        <scheme val="minor"/>
      </font>
      <fill>
        <patternFill patternType="solid">
          <fgColor indexed="64"/>
          <bgColor theme="3"/>
        </patternFill>
      </fill>
      <alignment horizontal="left" vertical="center" textRotation="0" wrapText="0" indent="1" justifyLastLine="0" shrinkToFit="0" readingOrder="0"/>
      <border diagonalUp="0" diagonalDown="0" outline="0">
        <left style="medium">
          <color theme="3"/>
        </left>
        <right/>
        <top/>
        <bottom style="medium">
          <color theme="3"/>
        </bottom>
      </border>
      <protection locked="1" hidden="0"/>
    </dxf>
    <dxf>
      <font>
        <b val="0"/>
        <i val="0"/>
        <strike val="0"/>
        <condense val="0"/>
        <extend val="0"/>
        <outline val="0"/>
        <shadow val="0"/>
        <u val="none"/>
        <vertAlign val="baseline"/>
        <sz val="10"/>
        <color theme="3"/>
        <name val="Microsoft Sans Serif"/>
        <family val="2"/>
        <scheme val="minor"/>
      </font>
      <numFmt numFmtId="171" formatCode="_-[$$-80A]* #,##0.00_-;\-[$$-80A]* #,##0.00_-;_-[$$-80A]* &quot;-&quot;??_-;_-@_-"/>
      <fill>
        <patternFill patternType="solid">
          <fgColor indexed="64"/>
          <bgColor theme="4"/>
        </patternFill>
      </fill>
      <alignment horizontal="right" vertical="center" textRotation="0" wrapText="0" indent="1" justifyLastLine="0" shrinkToFit="0" readingOrder="0"/>
      <border diagonalUp="0" diagonalDown="0" outline="0">
        <left style="medium">
          <color theme="4" tint="0.79998168889431442"/>
        </left>
        <right/>
        <top/>
        <bottom/>
      </border>
      <protection locked="1" hidden="0"/>
    </dxf>
    <dxf>
      <font>
        <b val="0"/>
        <i val="0"/>
        <strike val="0"/>
        <condense val="0"/>
        <extend val="0"/>
        <outline val="0"/>
        <shadow val="0"/>
        <u val="none"/>
        <vertAlign val="baseline"/>
        <sz val="10"/>
        <color theme="3"/>
        <name val="Microsoft Sans Serif"/>
        <family val="2"/>
        <scheme val="minor"/>
      </font>
      <numFmt numFmtId="171" formatCode="_-[$$-80A]* #,##0.00_-;\-[$$-80A]* #,##0.00_-;_-[$$-80A]* &quot;-&quot;??_-;_-@_-"/>
      <fill>
        <patternFill patternType="solid">
          <fgColor indexed="64"/>
          <bgColor theme="4"/>
        </patternFill>
      </fill>
      <alignment horizontal="right" vertical="center" textRotation="0" wrapText="0" indent="1" justifyLastLine="0" shrinkToFit="0" readingOrder="0"/>
      <border diagonalUp="0" diagonalDown="0" outline="0">
        <left style="medium">
          <color theme="4" tint="0.79998168889431442"/>
        </left>
        <right style="medium">
          <color theme="4" tint="0.79998168889431442"/>
        </right>
        <top/>
        <bottom/>
      </border>
      <protection locked="1" hidden="0"/>
    </dxf>
    <dxf>
      <font>
        <b/>
        <i val="0"/>
        <strike val="0"/>
        <condense val="0"/>
        <extend val="0"/>
        <outline val="0"/>
        <shadow val="0"/>
        <u val="none"/>
        <vertAlign val="baseline"/>
        <sz val="10"/>
        <color theme="3"/>
        <name val="Microsoft Sans Serif"/>
        <family val="2"/>
        <scheme val="minor"/>
      </font>
      <numFmt numFmtId="171" formatCode="_-[$$-80A]* #,##0.00_-;\-[$$-80A]* #,##0.00_-;_-[$$-80A]* &quot;-&quot;??_-;_-@_-"/>
      <fill>
        <patternFill patternType="solid">
          <fgColor indexed="64"/>
          <bgColor theme="4"/>
        </patternFill>
      </fill>
      <alignment horizontal="right" vertical="center" textRotation="0" wrapText="0" indent="1" justifyLastLine="0" shrinkToFit="0" readingOrder="0"/>
      <border diagonalUp="0" diagonalDown="0" outline="0">
        <left style="medium">
          <color theme="4" tint="0.79998168889431442"/>
        </left>
        <right style="medium">
          <color theme="4" tint="0.79998168889431442"/>
        </right>
        <top/>
        <bottom/>
      </border>
      <protection locked="1" hidden="0"/>
    </dxf>
    <dxf>
      <font>
        <b val="0"/>
        <i val="0"/>
        <strike val="0"/>
        <condense val="0"/>
        <extend val="0"/>
        <outline val="0"/>
        <shadow val="0"/>
        <u val="none"/>
        <vertAlign val="baseline"/>
        <sz val="10"/>
        <color theme="3"/>
        <name val="Microsoft Sans Serif"/>
        <family val="2"/>
        <scheme val="minor"/>
      </font>
      <fill>
        <patternFill patternType="solid">
          <fgColor indexed="64"/>
          <bgColor theme="4"/>
        </patternFill>
      </fill>
      <alignment horizontal="left" vertical="center" textRotation="0" wrapText="0" indent="1" justifyLastLine="0" shrinkToFit="0" readingOrder="0"/>
      <border diagonalUp="0" diagonalDown="0" outline="0">
        <left/>
        <right style="medium">
          <color theme="4" tint="0.79998168889431442"/>
        </right>
        <top/>
        <bottom/>
      </border>
      <protection locked="1" hidden="0"/>
    </dxf>
    <dxf>
      <font>
        <strike val="0"/>
        <outline val="0"/>
        <shadow val="0"/>
        <u val="none"/>
        <vertAlign val="baseline"/>
        <sz val="10"/>
        <color theme="3"/>
        <name val="Microsoft Sans Serif"/>
        <scheme val="minor"/>
      </font>
      <numFmt numFmtId="171" formatCode="_-[$$-80A]* #,##0.00_-;\-[$$-80A]* #,##0.00_-;_-[$$-80A]* &quot;-&quot;??_-;_-@_-"/>
      <fill>
        <patternFill patternType="none">
          <fgColor indexed="64"/>
          <bgColor indexed="65"/>
        </patternFill>
      </fill>
      <border diagonalUp="0" diagonalDown="0">
        <left style="medium">
          <color theme="6" tint="0.79998168889431442"/>
        </left>
        <right style="medium">
          <color theme="6" tint="0.79998168889431442"/>
        </right>
        <top/>
        <bottom/>
      </border>
      <protection locked="0" hidden="0"/>
    </dxf>
    <dxf>
      <font>
        <strike val="0"/>
        <outline val="0"/>
        <shadow val="0"/>
        <u val="none"/>
        <vertAlign val="baseline"/>
        <sz val="10"/>
        <color theme="3"/>
        <name val="Microsoft Sans Serif"/>
        <scheme val="minor"/>
      </font>
      <numFmt numFmtId="171" formatCode="_-[$$-80A]* #,##0.00_-;\-[$$-80A]* #,##0.00_-;_-[$$-80A]* &quot;-&quot;??_-;_-@_-"/>
      <fill>
        <patternFill patternType="none">
          <fgColor indexed="64"/>
          <bgColor indexed="65"/>
        </patternFill>
      </fill>
      <border>
        <left/>
        <right style="thin">
          <color theme="4" tint="0.39994506668294322"/>
        </right>
      </border>
      <protection locked="0" hidden="0"/>
    </dxf>
    <dxf>
      <font>
        <strike val="0"/>
        <outline val="0"/>
        <shadow val="0"/>
        <u val="none"/>
        <vertAlign val="baseline"/>
        <sz val="10"/>
        <color theme="3"/>
        <name val="Microsoft Sans Serif"/>
        <scheme val="minor"/>
      </font>
      <numFmt numFmtId="171" formatCode="_-[$$-80A]* #,##0.00_-;\-[$$-80A]* #,##0.00_-;_-[$$-80A]* &quot;-&quot;??_-;_-@_-"/>
      <fill>
        <patternFill patternType="none">
          <fgColor indexed="64"/>
          <bgColor indexed="65"/>
        </patternFill>
      </fill>
      <alignment horizontal="right" vertical="center" textRotation="0" wrapText="0" indent="1" justifyLastLine="0" shrinkToFit="0" readingOrder="0"/>
      <border diagonalUp="0" diagonalDown="0">
        <left style="medium">
          <color theme="4" tint="0.79998168889431442"/>
        </left>
        <right style="medium">
          <color theme="4" tint="0.79998168889431442"/>
        </right>
      </border>
      <protection locked="0" hidden="0"/>
    </dxf>
    <dxf>
      <font>
        <strike val="0"/>
        <outline val="0"/>
        <shadow val="0"/>
        <u val="none"/>
        <vertAlign val="baseline"/>
        <sz val="10"/>
        <color theme="3"/>
        <name val="Microsoft Sans Serif"/>
        <scheme val="minor"/>
      </font>
      <numFmt numFmtId="171" formatCode="_-[$$-80A]* #,##0.00_-;\-[$$-80A]* #,##0.00_-;_-[$$-80A]* &quot;-&quot;??_-;_-@_-"/>
      <fill>
        <patternFill patternType="none">
          <fgColor indexed="64"/>
          <bgColor indexed="65"/>
        </patternFill>
      </fill>
      <alignment horizontal="right" vertical="center" textRotation="0" wrapText="0" indent="1" justifyLastLine="0" shrinkToFit="0" readingOrder="0"/>
      <border diagonalUp="0" diagonalDown="0">
        <left/>
        <right style="medium">
          <color theme="4" tint="0.79998168889431442"/>
        </right>
      </border>
      <protection locked="0" hidden="0"/>
    </dxf>
    <dxf>
      <font>
        <strike val="0"/>
        <outline val="0"/>
        <shadow val="0"/>
        <u val="none"/>
        <vertAlign val="baseline"/>
        <sz val="10"/>
        <color theme="3"/>
        <name val="Microsoft Sans Serif"/>
        <scheme val="minor"/>
      </font>
      <numFmt numFmtId="171" formatCode="_-[$$-80A]* #,##0.00_-;\-[$$-80A]* #,##0.00_-;_-[$$-80A]* &quot;-&quot;??_-;_-@_-"/>
      <fill>
        <patternFill patternType="none">
          <fgColor indexed="64"/>
          <bgColor indexed="65"/>
        </patternFill>
      </fill>
      <alignment horizontal="right" vertical="center" textRotation="0" wrapText="0" indent="1" justifyLastLine="0" shrinkToFit="0" readingOrder="0"/>
      <border diagonalUp="0" diagonalDown="0">
        <left style="medium">
          <color theme="6" tint="0.79998168889431442"/>
        </left>
        <right style="medium">
          <color theme="6" tint="0.79995117038483843"/>
        </right>
        <top/>
        <bottom/>
      </border>
      <protection locked="0" hidden="0"/>
    </dxf>
    <dxf>
      <font>
        <strike val="0"/>
        <outline val="0"/>
        <shadow val="0"/>
        <u val="none"/>
        <vertAlign val="baseline"/>
        <sz val="10"/>
        <color theme="3"/>
        <name val="Microsoft Sans Serif"/>
        <scheme val="minor"/>
      </font>
      <numFmt numFmtId="171" formatCode="_-[$$-80A]* #,##0.00_-;\-[$$-80A]* #,##0.00_-;_-[$$-80A]* &quot;-&quot;??_-;_-@_-"/>
      <fill>
        <patternFill patternType="none">
          <fgColor indexed="64"/>
          <bgColor indexed="65"/>
        </patternFill>
      </fill>
      <alignment horizontal="right" vertical="center" textRotation="0" wrapText="0" indent="1" justifyLastLine="0" shrinkToFit="0" readingOrder="0"/>
      <border diagonalUp="0" diagonalDown="0">
        <left style="medium">
          <color theme="6" tint="0.79998168889431442"/>
        </left>
        <right style="medium">
          <color theme="6" tint="0.79998168889431442"/>
        </right>
        <top/>
        <bottom/>
      </border>
      <protection locked="0" hidden="0"/>
    </dxf>
    <dxf>
      <font>
        <strike val="0"/>
        <outline val="0"/>
        <shadow val="0"/>
        <u val="none"/>
        <vertAlign val="baseline"/>
        <sz val="10"/>
        <color theme="3"/>
        <name val="Microsoft Sans Serif"/>
        <scheme val="minor"/>
      </font>
      <numFmt numFmtId="171" formatCode="_-[$$-80A]* #,##0.00_-;\-[$$-80A]* #,##0.00_-;_-[$$-80A]* &quot;-&quot;??_-;_-@_-"/>
      <fill>
        <patternFill patternType="none">
          <fgColor indexed="64"/>
          <bgColor indexed="65"/>
        </patternFill>
      </fill>
      <alignment horizontal="right" vertical="center" textRotation="0" wrapText="0" indent="1" justifyLastLine="0" shrinkToFit="0" readingOrder="0"/>
      <border diagonalUp="0" diagonalDown="0">
        <left style="medium">
          <color theme="4" tint="0.79998168889431442"/>
        </left>
        <right style="medium">
          <color theme="4" tint="0.79998168889431442"/>
        </right>
        <top/>
        <bottom/>
      </border>
      <protection locked="0" hidden="0"/>
    </dxf>
    <dxf>
      <font>
        <strike val="0"/>
        <outline val="0"/>
        <shadow val="0"/>
        <u val="none"/>
        <vertAlign val="baseline"/>
        <sz val="10"/>
        <color theme="3"/>
        <name val="Microsoft Sans Serif"/>
        <scheme val="minor"/>
      </font>
      <numFmt numFmtId="171" formatCode="_-[$$-80A]* #,##0.00_-;\-[$$-80A]* #,##0.00_-;_-[$$-80A]* &quot;-&quot;??_-;_-@_-"/>
      <fill>
        <patternFill patternType="none">
          <fgColor indexed="64"/>
          <bgColor indexed="65"/>
        </patternFill>
      </fill>
      <alignment horizontal="right" vertical="center" textRotation="0" wrapText="0" indent="1" justifyLastLine="0" shrinkToFit="0" readingOrder="0"/>
      <border diagonalUp="0" diagonalDown="0">
        <left style="medium">
          <color theme="4" tint="0.79998168889431442"/>
        </left>
        <right style="medium">
          <color theme="4" tint="0.79998168889431442"/>
        </right>
        <top/>
        <bottom/>
      </border>
      <protection locked="0" hidden="0"/>
    </dxf>
    <dxf>
      <font>
        <strike val="0"/>
        <outline val="0"/>
        <shadow val="0"/>
        <u val="none"/>
        <vertAlign val="baseline"/>
        <sz val="10"/>
        <color theme="3"/>
        <name val="Microsoft Sans Serif"/>
        <scheme val="minor"/>
      </font>
      <numFmt numFmtId="171" formatCode="_-[$$-80A]* #,##0.00_-;\-[$$-80A]* #,##0.00_-;_-[$$-80A]* &quot;-&quot;??_-;_-@_-"/>
      <fill>
        <patternFill patternType="none">
          <fgColor indexed="64"/>
          <bgColor indexed="65"/>
        </patternFill>
      </fill>
      <alignment horizontal="right" vertical="center" textRotation="0" wrapText="0" indent="1" justifyLastLine="0" shrinkToFit="0" readingOrder="0"/>
      <border diagonalUp="0" diagonalDown="0">
        <left style="medium">
          <color theme="6" tint="0.79998168889431442"/>
        </left>
        <right style="medium">
          <color theme="6" tint="0.79998168889431442"/>
        </right>
        <top/>
        <bottom/>
      </border>
      <protection locked="0" hidden="0"/>
    </dxf>
    <dxf>
      <font>
        <strike val="0"/>
        <outline val="0"/>
        <shadow val="0"/>
        <u val="none"/>
        <vertAlign val="baseline"/>
        <sz val="10"/>
        <color theme="3"/>
        <name val="Microsoft Sans Serif"/>
        <scheme val="minor"/>
      </font>
      <numFmt numFmtId="171" formatCode="_-[$$-80A]* #,##0.00_-;\-[$$-80A]* #,##0.00_-;_-[$$-80A]* &quot;-&quot;??_-;_-@_-"/>
      <fill>
        <patternFill patternType="none">
          <fgColor indexed="64"/>
          <bgColor indexed="65"/>
        </patternFill>
      </fill>
      <alignment horizontal="right" vertical="center" textRotation="0" wrapText="0" indent="1" justifyLastLine="0" shrinkToFit="0" readingOrder="0"/>
      <border diagonalUp="0" diagonalDown="0">
        <left style="medium">
          <color theme="4" tint="0.79998168889431442"/>
        </left>
        <right style="medium">
          <color theme="4" tint="0.79998168889431442"/>
        </right>
        <top/>
        <bottom/>
      </border>
      <protection locked="0" hidden="0"/>
    </dxf>
    <dxf>
      <font>
        <strike val="0"/>
        <outline val="0"/>
        <shadow val="0"/>
        <u val="none"/>
        <vertAlign val="baseline"/>
        <sz val="10"/>
        <color theme="3"/>
        <name val="Microsoft Sans Serif"/>
        <scheme val="minor"/>
      </font>
      <numFmt numFmtId="171" formatCode="_-[$$-80A]* #,##0.00_-;\-[$$-80A]* #,##0.00_-;_-[$$-80A]* &quot;-&quot;??_-;_-@_-"/>
      <protection locked="0" hidden="0"/>
    </dxf>
    <dxf>
      <font>
        <strike val="0"/>
        <outline val="0"/>
        <shadow val="0"/>
        <u val="none"/>
        <vertAlign val="baseline"/>
        <sz val="10"/>
        <color theme="3"/>
        <name val="Microsoft Sans Serif"/>
        <scheme val="minor"/>
      </font>
      <numFmt numFmtId="171" formatCode="_-[$$-80A]* #,##0.00_-;\-[$$-80A]* #,##0.00_-;_-[$$-80A]* &quot;-&quot;??_-;_-@_-"/>
      <protection locked="0" hidden="0"/>
    </dxf>
    <dxf>
      <font>
        <strike val="0"/>
        <outline val="0"/>
        <shadow val="0"/>
        <u val="none"/>
        <vertAlign val="baseline"/>
        <sz val="10"/>
        <color theme="3"/>
        <name val="Microsoft Sans Serif"/>
        <scheme val="minor"/>
      </font>
      <numFmt numFmtId="171" formatCode="_-[$$-80A]* #,##0.00_-;\-[$$-80A]* #,##0.00_-;_-[$$-80A]* &quot;-&quot;??_-;_-@_-"/>
      <alignment horizontal="right" vertical="center" textRotation="0" wrapText="0" indent="1" justifyLastLine="0" shrinkToFit="0" readingOrder="0"/>
      <border diagonalUp="0" diagonalDown="0">
        <left style="medium">
          <color theme="4" tint="0.79998168889431442"/>
        </left>
        <right style="medium">
          <color theme="4" tint="0.79998168889431442"/>
        </right>
        <top/>
        <bottom/>
      </border>
      <protection locked="0" hidden="0"/>
    </dxf>
    <dxf>
      <font>
        <strike val="0"/>
        <outline val="0"/>
        <shadow val="0"/>
        <u val="none"/>
        <vertAlign val="baseline"/>
        <sz val="10"/>
        <color theme="3"/>
        <name val="Microsoft Sans Serif"/>
        <scheme val="minor"/>
      </font>
      <numFmt numFmtId="171" formatCode="_-[$$-80A]* #,##0.00_-;\-[$$-80A]* #,##0.00_-;_-[$$-80A]* &quot;-&quot;??_-;_-@_-"/>
      <fill>
        <patternFill patternType="none">
          <fgColor indexed="64"/>
          <bgColor indexed="65"/>
        </patternFill>
      </fill>
      <alignment horizontal="right" vertical="center" textRotation="0" wrapText="0" indent="1" justifyLastLine="0" shrinkToFit="0" readingOrder="0"/>
      <border>
        <left/>
        <right style="thin">
          <color theme="4" tint="0.39994506668294322"/>
        </right>
      </border>
      <protection locked="0" hidden="0"/>
    </dxf>
    <dxf>
      <font>
        <strike val="0"/>
        <outline val="0"/>
        <shadow val="0"/>
        <u val="none"/>
        <vertAlign val="baseline"/>
        <sz val="10"/>
        <color theme="3"/>
        <name val="Microsoft Sans Serif"/>
        <scheme val="minor"/>
      </font>
      <numFmt numFmtId="171" formatCode="_-[$$-80A]* #,##0.00_-;\-[$$-80A]* #,##0.00_-;_-[$$-80A]* &quot;-&quot;??_-;_-@_-"/>
      <fill>
        <patternFill patternType="none">
          <fgColor indexed="64"/>
          <bgColor indexed="65"/>
        </patternFill>
      </fill>
      <alignment horizontal="right" vertical="center" textRotation="0" wrapText="0" indent="1" justifyLastLine="0" shrinkToFit="0" readingOrder="0"/>
      <border diagonalUp="0" diagonalDown="0">
        <left style="medium">
          <color theme="6" tint="0.79998168889431442"/>
        </left>
        <right style="medium">
          <color theme="6" tint="0.79998168889431442"/>
        </right>
        <top/>
        <bottom/>
      </border>
      <protection locked="0" hidden="0"/>
    </dxf>
    <dxf>
      <font>
        <strike val="0"/>
        <outline val="0"/>
        <shadow val="0"/>
        <u val="none"/>
        <vertAlign val="baseline"/>
        <sz val="10"/>
        <color theme="3"/>
        <name val="Microsoft Sans Serif"/>
        <scheme val="minor"/>
      </font>
      <numFmt numFmtId="171" formatCode="_-[$$-80A]* #,##0.00_-;\-[$$-80A]* #,##0.00_-;_-[$$-80A]* &quot;-&quot;??_-;_-@_-"/>
      <fill>
        <patternFill patternType="none">
          <fgColor indexed="64"/>
          <bgColor indexed="65"/>
        </patternFill>
      </fill>
      <alignment horizontal="right" vertical="center" textRotation="0" wrapText="0" indent="1" justifyLastLine="0" shrinkToFit="0" readingOrder="0"/>
      <border diagonalUp="0" diagonalDown="0">
        <left style="medium">
          <color theme="6" tint="0.79998168889431442"/>
        </left>
        <right style="medium">
          <color theme="6" tint="0.79998168889431442"/>
        </right>
        <top/>
        <bottom/>
      </border>
      <protection locked="0" hidden="0"/>
    </dxf>
    <dxf>
      <font>
        <strike val="0"/>
        <outline val="0"/>
        <shadow val="0"/>
        <u val="none"/>
        <vertAlign val="baseline"/>
        <sz val="10"/>
        <color theme="3"/>
        <name val="Microsoft Sans Serif"/>
        <scheme val="minor"/>
      </font>
      <numFmt numFmtId="171" formatCode="_-[$$-80A]* #,##0.00_-;\-[$$-80A]* #,##0.00_-;_-[$$-80A]* &quot;-&quot;??_-;_-@_-"/>
      <fill>
        <patternFill patternType="none">
          <fgColor indexed="64"/>
          <bgColor indexed="65"/>
        </patternFill>
      </fill>
      <alignment horizontal="right" vertical="center" textRotation="0" wrapText="0" indent="1" justifyLastLine="0" shrinkToFit="0" readingOrder="0"/>
      <border diagonalUp="0" diagonalDown="0">
        <left style="medium">
          <color theme="4" tint="0.79998168889431442"/>
        </left>
        <right style="medium">
          <color theme="4" tint="0.79998168889431442"/>
        </right>
      </border>
      <protection locked="0" hidden="0"/>
    </dxf>
    <dxf>
      <font>
        <strike val="0"/>
        <outline val="0"/>
        <shadow val="0"/>
        <u val="none"/>
        <vertAlign val="baseline"/>
        <sz val="10"/>
        <color theme="3"/>
        <name val="Microsoft Sans Serif"/>
        <scheme val="minor"/>
      </font>
      <numFmt numFmtId="171" formatCode="_-[$$-80A]* #,##0.00_-;\-[$$-80A]* #,##0.00_-;_-[$$-80A]* &quot;-&quot;??_-;_-@_-"/>
      <fill>
        <patternFill patternType="none">
          <fgColor indexed="64"/>
          <bgColor indexed="65"/>
        </patternFill>
      </fill>
      <alignment horizontal="right" vertical="center" textRotation="0" wrapText="0" indent="1" justifyLastLine="0" shrinkToFit="0" readingOrder="0"/>
      <border diagonalUp="0" diagonalDown="0">
        <left/>
        <right style="medium">
          <color theme="4" tint="0.79998168889431442"/>
        </right>
      </border>
      <protection locked="0" hidden="0"/>
    </dxf>
    <dxf>
      <font>
        <strike val="0"/>
        <outline val="0"/>
        <shadow val="0"/>
        <u val="none"/>
        <vertAlign val="baseline"/>
        <sz val="10"/>
        <color theme="3"/>
        <name val="Microsoft Sans Serif"/>
        <scheme val="minor"/>
      </font>
      <numFmt numFmtId="171" formatCode="_-[$$-80A]* #,##0.00_-;\-[$$-80A]* #,##0.00_-;_-[$$-80A]* &quot;-&quot;??_-;_-@_-"/>
      <fill>
        <patternFill patternType="none">
          <fgColor indexed="64"/>
          <bgColor indexed="65"/>
        </patternFill>
      </fill>
      <alignment horizontal="right" vertical="center" textRotation="0" wrapText="0" indent="1" justifyLastLine="0" shrinkToFit="0" readingOrder="0"/>
      <border diagonalUp="0" diagonalDown="0">
        <left style="thin">
          <color theme="4" tint="0.39994506668294322"/>
        </left>
        <right style="medium">
          <color theme="6" tint="0.79998168889431442"/>
        </right>
      </border>
      <protection locked="0" hidden="0"/>
    </dxf>
    <dxf>
      <font>
        <strike val="0"/>
        <outline val="0"/>
        <shadow val="0"/>
        <u val="none"/>
        <vertAlign val="baseline"/>
        <sz val="10"/>
        <color theme="3"/>
        <name val="Microsoft Sans Serif"/>
        <scheme val="minor"/>
      </font>
      <numFmt numFmtId="171" formatCode="_-[$$-80A]* #,##0.00_-;\-[$$-80A]* #,##0.00_-;_-[$$-80A]* &quot;-&quot;??_-;_-@_-"/>
      <fill>
        <patternFill patternType="none">
          <fgColor indexed="64"/>
          <bgColor indexed="65"/>
        </patternFill>
      </fill>
      <alignment horizontal="right" vertical="center" textRotation="0" wrapText="0" indent="1" justifyLastLine="0" shrinkToFit="0" readingOrder="0"/>
      <border diagonalUp="0" diagonalDown="0">
        <left style="medium">
          <color theme="6" tint="0.79998168889431442"/>
        </left>
        <right style="medium">
          <color theme="6" tint="0.79998168889431442"/>
        </right>
      </border>
      <protection locked="0" hidden="0"/>
    </dxf>
    <dxf>
      <font>
        <strike val="0"/>
        <outline val="0"/>
        <shadow val="0"/>
        <u val="none"/>
        <vertAlign val="baseline"/>
        <sz val="10"/>
        <color theme="3"/>
        <name val="Microsoft Sans Serif"/>
        <scheme val="minor"/>
      </font>
      <numFmt numFmtId="171" formatCode="_-[$$-80A]* #,##0.00_-;\-[$$-80A]* #,##0.00_-;_-[$$-80A]* &quot;-&quot;??_-;_-@_-"/>
      <fill>
        <patternFill patternType="none">
          <fgColor indexed="64"/>
          <bgColor indexed="65"/>
        </patternFill>
      </fill>
      <alignment horizontal="right" vertical="center" textRotation="0" wrapText="0" indent="1" justifyLastLine="0" shrinkToFit="0" readingOrder="0"/>
      <border diagonalUp="0" diagonalDown="0">
        <left style="medium">
          <color theme="4" tint="0.79998168889431442"/>
        </left>
        <right style="medium">
          <color theme="4" tint="0.79998168889431442"/>
        </right>
        <top/>
        <bottom/>
      </border>
      <protection locked="0" hidden="0"/>
    </dxf>
    <dxf>
      <font>
        <strike val="0"/>
        <outline val="0"/>
        <shadow val="0"/>
        <u val="none"/>
        <vertAlign val="baseline"/>
        <sz val="10"/>
        <color theme="3"/>
        <name val="Microsoft Sans Serif"/>
        <scheme val="minor"/>
      </font>
      <numFmt numFmtId="171" formatCode="_-[$$-80A]* #,##0.00_-;\-[$$-80A]* #,##0.00_-;_-[$$-80A]* &quot;-&quot;??_-;_-@_-"/>
      <fill>
        <patternFill patternType="none">
          <fgColor indexed="64"/>
          <bgColor indexed="65"/>
        </patternFill>
      </fill>
      <alignment horizontal="right" vertical="center" textRotation="0" wrapText="0" indent="1" justifyLastLine="0" shrinkToFit="0" readingOrder="0"/>
      <border diagonalUp="0" diagonalDown="0">
        <left style="medium">
          <color theme="4" tint="0.79998168889431442"/>
        </left>
        <right style="medium">
          <color theme="4" tint="0.79998168889431442"/>
        </right>
        <top/>
        <bottom/>
      </border>
      <protection locked="0" hidden="0"/>
    </dxf>
    <dxf>
      <font>
        <strike val="0"/>
        <outline val="0"/>
        <shadow val="0"/>
        <u val="none"/>
        <vertAlign val="baseline"/>
        <sz val="10"/>
        <color theme="3"/>
        <name val="Microsoft Sans Serif"/>
        <scheme val="minor"/>
      </font>
      <numFmt numFmtId="171" formatCode="_-[$$-80A]* #,##0.00_-;\-[$$-80A]* #,##0.00_-;_-[$$-80A]* &quot;-&quot;??_-;_-@_-"/>
      <alignment horizontal="right" vertical="center" textRotation="0" wrapText="0" relativeIndent="1" justifyLastLine="0" shrinkToFit="0" readingOrder="0"/>
      <protection locked="0" hidden="0"/>
    </dxf>
    <dxf>
      <font>
        <strike val="0"/>
        <outline val="0"/>
        <shadow val="0"/>
        <u val="none"/>
        <vertAlign val="baseline"/>
        <sz val="10"/>
        <color theme="3"/>
        <name val="Microsoft Sans Serif"/>
        <scheme val="minor"/>
      </font>
      <numFmt numFmtId="171" formatCode="_-[$$-80A]* #,##0.00_-;\-[$$-80A]* #,##0.00_-;_-[$$-80A]* &quot;-&quot;??_-;_-@_-"/>
      <alignment horizontal="right" vertical="center" textRotation="0" wrapText="0" relativeIndent="1" justifyLastLine="0" shrinkToFit="0" readingOrder="0"/>
      <border diagonalUp="0" diagonalDown="0">
        <left/>
        <right style="medium">
          <color theme="6" tint="0.79998168889431442"/>
        </right>
      </border>
      <protection locked="0" hidden="0"/>
    </dxf>
    <dxf>
      <font>
        <strike val="0"/>
        <outline val="0"/>
        <shadow val="0"/>
        <u val="none"/>
        <vertAlign val="baseline"/>
        <sz val="10"/>
        <color theme="3"/>
        <name val="Microsoft Sans Serif"/>
        <scheme val="minor"/>
      </font>
      <numFmt numFmtId="171" formatCode="_-[$$-80A]* #,##0.00_-;\-[$$-80A]* #,##0.00_-;_-[$$-80A]* &quot;-&quot;??_-;_-@_-"/>
      <alignment horizontal="right" vertical="center" textRotation="0" wrapText="0" relativeIndent="1" justifyLastLine="0" shrinkToFit="0" readingOrder="0"/>
      <border diagonalUp="0" diagonalDown="0">
        <right style="medium">
          <color theme="6" tint="0.79998168889431442"/>
        </right>
      </border>
      <protection locked="1" hidden="0"/>
    </dxf>
    <dxf>
      <font>
        <strike val="0"/>
        <outline val="0"/>
        <shadow val="0"/>
        <u val="none"/>
        <vertAlign val="baseline"/>
        <sz val="10"/>
        <color theme="3"/>
        <name val="Microsoft Sans Serif"/>
        <scheme val="minor"/>
      </font>
      <fill>
        <patternFill patternType="none">
          <fgColor indexed="64"/>
          <bgColor indexed="65"/>
        </patternFill>
      </fill>
      <alignment horizontal="left" vertical="center" textRotation="0" indent="0" justifyLastLine="0" readingOrder="0"/>
      <protection locked="1" hidden="0"/>
    </dxf>
    <dxf>
      <font>
        <strike val="0"/>
        <outline val="0"/>
        <shadow val="0"/>
        <u val="none"/>
        <vertAlign val="baseline"/>
        <sz val="10"/>
        <color theme="3"/>
        <name val="Microsoft Sans Serif"/>
        <scheme val="minor"/>
      </font>
      <fill>
        <patternFill patternType="solid">
          <fgColor indexed="64"/>
          <bgColor theme="4"/>
        </patternFill>
      </fill>
      <alignment horizontal="left" vertical="center" textRotation="0" indent="0" justifyLastLine="0" readingOrder="0"/>
      <protection locked="1" hidden="0"/>
    </dxf>
    <dxf>
      <font>
        <strike val="0"/>
        <outline val="0"/>
        <shadow val="0"/>
        <u val="none"/>
        <vertAlign val="baseline"/>
        <sz val="10"/>
        <color theme="3"/>
        <name val="Microsoft Sans Serif"/>
        <scheme val="minor"/>
      </font>
      <fill>
        <patternFill patternType="none">
          <fgColor indexed="64"/>
          <bgColor indexed="65"/>
        </patternFill>
      </fill>
      <alignment horizontal="left" vertical="center" textRotation="0" indent="0" justifyLastLine="0" readingOrder="0"/>
      <protection locked="1" hidden="0"/>
    </dxf>
    <dxf>
      <font>
        <strike val="0"/>
        <outline val="0"/>
        <shadow val="0"/>
        <u val="none"/>
        <vertAlign val="baseline"/>
        <sz val="10"/>
        <color theme="3"/>
        <name val="Microsoft Sans Serif"/>
        <scheme val="minor"/>
      </font>
      <numFmt numFmtId="171" formatCode="_-[$$-80A]* #,##0.00_-;\-[$$-80A]* #,##0.00_-;_-[$$-80A]* &quot;-&quot;??_-;_-@_-"/>
      <protection locked="1" hidden="0"/>
    </dxf>
    <dxf>
      <font>
        <strike val="0"/>
        <outline val="0"/>
        <shadow val="0"/>
        <u val="none"/>
        <vertAlign val="baseline"/>
        <sz val="10"/>
        <color theme="3"/>
        <name val="Microsoft Sans Serif"/>
        <scheme val="minor"/>
      </font>
      <protection locked="1" hidden="0"/>
    </dxf>
    <dxf>
      <font>
        <strike val="0"/>
        <outline val="0"/>
        <shadow val="0"/>
        <u val="none"/>
        <vertAlign val="baseline"/>
        <sz val="10"/>
        <color theme="3"/>
        <name val="Microsoft Sans Serif"/>
        <scheme val="minor"/>
      </font>
      <alignment horizontal="left" vertical="center" textRotation="0" indent="0" justifyLastLine="0" readingOrder="0"/>
      <protection locked="1" hidden="0"/>
    </dxf>
    <dxf>
      <font>
        <strike val="0"/>
        <outline val="0"/>
        <shadow val="0"/>
        <u val="none"/>
        <vertAlign val="baseline"/>
        <sz val="10"/>
        <color theme="3"/>
        <name val="Microsoft Sans Serif"/>
        <scheme val="minor"/>
      </font>
      <fill>
        <patternFill patternType="solid">
          <fgColor indexed="64"/>
          <bgColor theme="4"/>
        </patternFill>
      </fill>
      <alignment horizontal="left" vertical="center" textRotation="0" indent="0" justifyLastLine="0" readingOrder="0"/>
      <protection locked="1" hidden="0"/>
    </dxf>
    <dxf>
      <font>
        <strike val="0"/>
        <outline val="0"/>
        <shadow val="0"/>
        <u val="none"/>
        <vertAlign val="baseline"/>
        <sz val="10"/>
        <color theme="3"/>
        <name val="Microsoft Sans Serif"/>
        <scheme val="minor"/>
      </font>
      <alignment horizontal="left" vertical="center" textRotation="0" indent="0" justifyLastLine="0" readingOrder="0"/>
      <protection locked="1" hidden="0"/>
    </dxf>
    <dxf>
      <font>
        <strike val="0"/>
        <outline val="0"/>
        <shadow val="0"/>
        <u val="none"/>
        <vertAlign val="baseline"/>
        <sz val="10"/>
        <color theme="3"/>
        <name val="Microsoft Sans Serif"/>
        <scheme val="minor"/>
      </font>
      <numFmt numFmtId="171" formatCode="_-[$$-80A]* #,##0.00_-;\-[$$-80A]* #,##0.00_-;_-[$$-80A]* &quot;-&quot;??_-;_-@_-"/>
      <fill>
        <patternFill patternType="none">
          <fgColor indexed="64"/>
          <bgColor indexed="65"/>
        </patternFill>
      </fill>
      <alignment horizontal="right" vertical="center" textRotation="0" wrapText="0" indent="1" justifyLastLine="0" shrinkToFit="0" readingOrder="0"/>
      <border diagonalUp="0" diagonalDown="0">
        <left style="medium">
          <color theme="4" tint="0.79998168889431442"/>
        </left>
        <right style="medium">
          <color theme="4" tint="0.79998168889431442"/>
        </right>
        <top/>
        <bottom/>
      </border>
      <protection locked="1" hidden="0"/>
    </dxf>
    <dxf>
      <font>
        <strike val="0"/>
        <outline val="0"/>
        <shadow val="0"/>
        <u val="none"/>
        <vertAlign val="baseline"/>
        <sz val="10"/>
        <color theme="3"/>
        <name val="Microsoft Sans Serif"/>
        <scheme val="minor"/>
      </font>
      <alignment horizontal="left" vertical="center" textRotation="0" wrapText="0" relativeIndent="1" justifyLastLine="0" shrinkToFit="1" readingOrder="0"/>
      <border diagonalUp="0" diagonalDown="0">
        <left style="medium">
          <color theme="4" tint="0.79998168889431442"/>
        </left>
        <right style="medium">
          <color theme="4" tint="0.79998168889431442"/>
        </right>
        <top/>
        <bottom/>
      </border>
      <protection locked="1" hidden="0"/>
    </dxf>
    <dxf>
      <font>
        <strike val="0"/>
        <outline val="0"/>
        <shadow val="0"/>
        <u val="none"/>
        <vertAlign val="baseline"/>
        <sz val="10"/>
        <color theme="3"/>
        <name val="Microsoft Sans Serif"/>
        <scheme val="minor"/>
      </font>
      <fill>
        <patternFill patternType="none">
          <fgColor indexed="64"/>
          <bgColor indexed="65"/>
        </patternFill>
      </fill>
      <alignment horizontal="left" vertical="center" textRotation="0" indent="0" justifyLastLine="0" readingOrder="0"/>
      <protection locked="1" hidden="0"/>
    </dxf>
    <dxf>
      <font>
        <strike val="0"/>
        <outline val="0"/>
        <shadow val="0"/>
        <u val="none"/>
        <vertAlign val="baseline"/>
        <sz val="10"/>
        <color theme="4"/>
        <name val="Microsoft Sans Serif"/>
        <scheme val="minor"/>
      </font>
      <fill>
        <patternFill patternType="solid">
          <fgColor indexed="64"/>
          <bgColor theme="3"/>
        </patternFill>
      </fill>
      <alignment horizontal="left" vertical="center" textRotation="0" indent="0" justifyLastLine="0" readingOrder="0"/>
      <protection locked="1" hidden="0"/>
    </dxf>
    <dxf>
      <font>
        <strike val="0"/>
        <outline val="0"/>
        <shadow val="0"/>
        <u val="none"/>
        <vertAlign val="baseline"/>
        <sz val="10"/>
        <color theme="4"/>
        <name val="Microsoft Sans Serif"/>
        <scheme val="minor"/>
      </font>
      <fill>
        <patternFill patternType="solid">
          <fgColor indexed="64"/>
          <bgColor theme="3"/>
        </patternFill>
      </fill>
      <alignment horizontal="left" vertical="center" textRotation="0" indent="0" justifyLastLine="0" readingOrder="0"/>
      <protection locked="1" hidden="0"/>
    </dxf>
    <dxf>
      <font>
        <strike val="0"/>
        <outline val="0"/>
        <shadow val="0"/>
        <u val="none"/>
        <vertAlign val="baseline"/>
        <sz val="10"/>
        <color theme="3"/>
        <name val="Microsoft Sans Serif"/>
        <scheme val="minor"/>
      </font>
      <numFmt numFmtId="171" formatCode="_-[$$-80A]* #,##0.00_-;\-[$$-80A]* #,##0.00_-;_-[$$-80A]* &quot;-&quot;??_-;_-@_-"/>
      <fill>
        <patternFill patternType="none">
          <fgColor indexed="64"/>
          <bgColor indexed="65"/>
        </patternFill>
      </fill>
      <alignment horizontal="right" vertical="center" textRotation="0" wrapText="0" indent="1" justifyLastLine="0" shrinkToFit="0" readingOrder="0"/>
      <border diagonalUp="0" diagonalDown="0">
        <left style="medium">
          <color theme="4" tint="0.79998168889431442"/>
        </left>
        <right style="medium">
          <color theme="6" tint="0.79998168889431442"/>
        </right>
        <top/>
        <bottom/>
      </border>
      <protection locked="1" hidden="0"/>
    </dxf>
    <dxf>
      <font>
        <strike val="0"/>
        <outline val="0"/>
        <shadow val="0"/>
        <u val="none"/>
        <vertAlign val="baseline"/>
        <sz val="10"/>
        <color theme="3"/>
        <name val="Microsoft Sans Serif"/>
        <scheme val="minor"/>
      </font>
      <fill>
        <patternFill patternType="none">
          <fgColor indexed="64"/>
          <bgColor indexed="65"/>
        </patternFill>
      </fill>
      <alignment horizontal="left" vertical="center" textRotation="0" wrapText="0" relativeIndent="1" justifyLastLine="0" shrinkToFit="1" readingOrder="0"/>
      <border diagonalUp="0" diagonalDown="0">
        <left/>
        <right style="medium">
          <color theme="6" tint="0.79998168889431442"/>
        </right>
        <top/>
        <bottom/>
      </border>
      <protection locked="1" hidden="0"/>
    </dxf>
    <dxf>
      <font>
        <strike val="0"/>
        <outline val="0"/>
        <shadow val="0"/>
        <u val="none"/>
        <vertAlign val="baseline"/>
        <sz val="10"/>
        <color theme="3"/>
        <name val="Microsoft Sans Serif"/>
        <scheme val="minor"/>
      </font>
      <fill>
        <patternFill patternType="none">
          <fgColor indexed="64"/>
          <bgColor indexed="65"/>
        </patternFill>
      </fill>
      <alignment horizontal="left" vertical="center" textRotation="0" indent="0" justifyLastLine="0" readingOrder="0"/>
      <protection locked="1" hidden="0"/>
    </dxf>
    <dxf>
      <font>
        <strike val="0"/>
        <outline val="0"/>
        <shadow val="0"/>
        <u val="none"/>
        <vertAlign val="baseline"/>
        <sz val="10"/>
        <color theme="4"/>
        <name val="Microsoft Sans Serif"/>
        <scheme val="minor"/>
      </font>
      <fill>
        <patternFill patternType="solid">
          <fgColor indexed="64"/>
          <bgColor theme="3"/>
        </patternFill>
      </fill>
      <alignment horizontal="left" vertical="center" textRotation="0" indent="0" justifyLastLine="0" readingOrder="0"/>
      <protection locked="1" hidden="0"/>
    </dxf>
    <dxf>
      <font>
        <strike val="0"/>
        <outline val="0"/>
        <shadow val="0"/>
        <u val="none"/>
        <vertAlign val="baseline"/>
        <sz val="10"/>
        <color theme="4"/>
        <name val="Microsoft Sans Serif"/>
        <scheme val="minor"/>
      </font>
      <fill>
        <patternFill patternType="solid">
          <fgColor indexed="64"/>
          <bgColor theme="3"/>
        </patternFill>
      </fill>
      <alignment horizontal="left" vertical="center" textRotation="0" indent="0" justifyLastLine="0" readingOrder="0"/>
      <border diagonalUp="0" diagonalDown="0">
        <left style="medium">
          <color theme="4" tint="0.79998168889431442"/>
        </left>
        <right style="medium">
          <color theme="4" tint="0.79998168889431442"/>
        </right>
        <top/>
        <bottom/>
        <vertical style="medium">
          <color theme="4" tint="0.79998168889431442"/>
        </vertical>
        <horizontal/>
      </border>
      <protection locked="1" hidden="0"/>
    </dxf>
    <dxf>
      <font>
        <strike val="0"/>
        <outline val="0"/>
        <shadow val="0"/>
        <u val="none"/>
        <vertAlign val="baseline"/>
        <sz val="10"/>
        <color theme="3"/>
        <name val="Microsoft Sans Serif"/>
        <scheme val="minor"/>
      </font>
      <numFmt numFmtId="171" formatCode="_-[$$-80A]* #,##0.00_-;\-[$$-80A]* #,##0.00_-;_-[$$-80A]* &quot;-&quot;??_-;_-@_-"/>
      <fill>
        <patternFill patternType="none">
          <fgColor indexed="64"/>
          <bgColor indexed="65"/>
        </patternFill>
      </fill>
      <alignment horizontal="right" vertical="center" textRotation="0" wrapText="0" indent="1" justifyLastLine="0" shrinkToFit="0" readingOrder="0"/>
      <border diagonalUp="0" diagonalDown="0">
        <left style="medium">
          <color theme="6" tint="0.79998168889431442"/>
        </left>
        <right style="medium">
          <color theme="6" tint="0.79998168889431442"/>
        </right>
        <top/>
        <bottom/>
      </border>
      <protection locked="1" hidden="0"/>
    </dxf>
    <dxf>
      <font>
        <strike val="0"/>
        <outline val="0"/>
        <shadow val="0"/>
        <u val="none"/>
        <vertAlign val="baseline"/>
        <sz val="10"/>
        <color theme="3"/>
        <name val="Microsoft Sans Serif"/>
        <scheme val="minor"/>
      </font>
      <fill>
        <patternFill patternType="none">
          <fgColor indexed="64"/>
          <bgColor indexed="65"/>
        </patternFill>
      </fill>
      <alignment horizontal="left" vertical="center" textRotation="0" wrapText="0" relativeIndent="1" justifyLastLine="0" shrinkToFit="1" readingOrder="0"/>
      <border diagonalUp="0" diagonalDown="0">
        <left style="medium">
          <color theme="4" tint="0.79998168889431442"/>
        </left>
        <right style="medium">
          <color theme="4" tint="0.79998168889431442"/>
        </right>
        <top/>
        <bottom/>
      </border>
      <protection locked="1" hidden="0"/>
    </dxf>
    <dxf>
      <font>
        <strike val="0"/>
        <outline val="0"/>
        <shadow val="0"/>
        <u val="none"/>
        <vertAlign val="baseline"/>
        <sz val="10"/>
        <color theme="3"/>
        <name val="Microsoft Sans Serif"/>
        <scheme val="minor"/>
      </font>
      <fill>
        <patternFill patternType="none">
          <fgColor indexed="64"/>
          <bgColor indexed="65"/>
        </patternFill>
      </fill>
      <alignment horizontal="left" vertical="center" textRotation="0" indent="0" justifyLastLine="0" readingOrder="0"/>
      <protection locked="1" hidden="0"/>
    </dxf>
    <dxf>
      <font>
        <strike val="0"/>
        <outline val="0"/>
        <shadow val="0"/>
        <u val="none"/>
        <vertAlign val="baseline"/>
        <sz val="10"/>
        <color theme="3"/>
        <name val="Microsoft Sans Serif"/>
        <scheme val="minor"/>
      </font>
      <fill>
        <patternFill patternType="solid">
          <fgColor indexed="64"/>
          <bgColor theme="4"/>
        </patternFill>
      </fill>
      <alignment horizontal="left" vertical="center" textRotation="0" indent="0" justifyLastLine="0" readingOrder="0"/>
      <protection locked="1" hidden="0"/>
    </dxf>
    <dxf>
      <font>
        <strike val="0"/>
        <outline val="0"/>
        <shadow val="0"/>
        <u val="none"/>
        <vertAlign val="baseline"/>
        <sz val="10"/>
        <color theme="3"/>
        <name val="Microsoft Sans Serif"/>
        <scheme val="minor"/>
      </font>
      <fill>
        <patternFill patternType="none">
          <fgColor indexed="64"/>
          <bgColor indexed="65"/>
        </patternFill>
      </fill>
      <alignment horizontal="left" vertical="center" textRotation="0" indent="0" justifyLastLine="0" readingOrder="0"/>
      <protection locked="1" hidden="0"/>
    </dxf>
    <dxf>
      <font>
        <strike val="0"/>
        <outline val="0"/>
        <shadow val="0"/>
        <u val="none"/>
        <vertAlign val="baseline"/>
        <sz val="10"/>
        <color theme="3"/>
        <name val="Microsoft Sans Serif"/>
        <scheme val="minor"/>
      </font>
      <numFmt numFmtId="171" formatCode="_-[$$-80A]* #,##0.00_-;\-[$$-80A]* #,##0.00_-;_-[$$-80A]* &quot;-&quot;??_-;_-@_-"/>
      <fill>
        <patternFill patternType="none">
          <fgColor indexed="64"/>
          <bgColor indexed="65"/>
        </patternFill>
      </fill>
      <alignment horizontal="right" vertical="center" textRotation="0" wrapText="0" indent="1" justifyLastLine="0" shrinkToFit="0" readingOrder="0"/>
      <border diagonalUp="0" diagonalDown="0">
        <left style="medium">
          <color theme="4" tint="0.79998168889431442"/>
        </left>
        <right style="medium">
          <color theme="4" tint="0.79998168889431442"/>
        </right>
        <top/>
        <bottom/>
      </border>
      <protection locked="1" hidden="0"/>
    </dxf>
    <dxf>
      <font>
        <strike val="0"/>
        <outline val="0"/>
        <shadow val="0"/>
        <u val="none"/>
        <vertAlign val="baseline"/>
        <sz val="10"/>
        <color theme="3"/>
        <name val="Microsoft Sans Serif"/>
        <scheme val="minor"/>
      </font>
      <fill>
        <patternFill patternType="none">
          <fgColor indexed="64"/>
          <bgColor indexed="65"/>
        </patternFill>
      </fill>
      <alignment horizontal="left" vertical="center" textRotation="0" wrapText="0" relativeIndent="1" justifyLastLine="0" shrinkToFit="1" readingOrder="0"/>
      <border diagonalUp="0" diagonalDown="0">
        <left style="medium">
          <color theme="4" tint="0.79998168889431442"/>
        </left>
        <right style="medium">
          <color theme="4" tint="0.79998168889431442"/>
        </right>
        <top/>
        <bottom/>
      </border>
      <protection locked="1" hidden="0"/>
    </dxf>
    <dxf>
      <font>
        <strike val="0"/>
        <outline val="0"/>
        <shadow val="0"/>
        <u val="none"/>
        <vertAlign val="baseline"/>
        <sz val="10"/>
        <color theme="3"/>
        <name val="Microsoft Sans Serif"/>
        <scheme val="minor"/>
      </font>
      <fill>
        <patternFill patternType="none">
          <fgColor indexed="64"/>
          <bgColor indexed="65"/>
        </patternFill>
      </fill>
      <alignment horizontal="left" vertical="center" textRotation="0" indent="0" justifyLastLine="0" readingOrder="0"/>
      <protection locked="1" hidden="0"/>
    </dxf>
    <dxf>
      <font>
        <strike val="0"/>
        <outline val="0"/>
        <shadow val="0"/>
        <u val="none"/>
        <vertAlign val="baseline"/>
        <sz val="10"/>
        <color theme="3"/>
        <name val="Microsoft Sans Serif"/>
        <scheme val="minor"/>
      </font>
      <fill>
        <patternFill patternType="solid">
          <fgColor indexed="64"/>
          <bgColor theme="4"/>
        </patternFill>
      </fill>
      <alignment horizontal="left" vertical="center" textRotation="0" indent="0" justifyLastLine="0" readingOrder="0"/>
      <protection locked="1" hidden="0"/>
    </dxf>
    <dxf>
      <font>
        <strike val="0"/>
        <outline val="0"/>
        <shadow val="0"/>
        <u val="none"/>
        <vertAlign val="baseline"/>
        <sz val="10"/>
        <color theme="3"/>
        <name val="Microsoft Sans Serif"/>
        <scheme val="minor"/>
      </font>
      <fill>
        <patternFill patternType="none">
          <fgColor indexed="64"/>
          <bgColor indexed="65"/>
        </patternFill>
      </fill>
      <alignment horizontal="left" vertical="center" textRotation="0" indent="0" justifyLastLine="0" readingOrder="0"/>
      <protection locked="1" hidden="0"/>
    </dxf>
    <dxf>
      <font>
        <strike val="0"/>
        <outline val="0"/>
        <shadow val="0"/>
        <u val="none"/>
        <vertAlign val="baseline"/>
        <sz val="10"/>
        <color theme="3"/>
        <name val="Microsoft Sans Serif"/>
        <scheme val="minor"/>
      </font>
      <numFmt numFmtId="171" formatCode="_-[$$-80A]* #,##0.00_-;\-[$$-80A]* #,##0.00_-;_-[$$-80A]* &quot;-&quot;??_-;_-@_-"/>
      <fill>
        <patternFill patternType="none">
          <fgColor indexed="64"/>
          <bgColor indexed="65"/>
        </patternFill>
      </fill>
      <alignment horizontal="right" vertical="center" textRotation="0" wrapText="0" indent="1" justifyLastLine="0" shrinkToFit="0" readingOrder="0"/>
      <border diagonalUp="0" diagonalDown="0">
        <left style="medium">
          <color theme="4" tint="0.79998168889431442"/>
        </left>
        <right style="medium">
          <color theme="4" tint="0.79998168889431442"/>
        </right>
        <top/>
        <bottom/>
      </border>
      <protection locked="1" hidden="0"/>
    </dxf>
    <dxf>
      <font>
        <strike val="0"/>
        <outline val="0"/>
        <shadow val="0"/>
        <u val="none"/>
        <vertAlign val="baseline"/>
        <sz val="10"/>
        <color theme="3"/>
        <name val="Microsoft Sans Serif"/>
        <scheme val="minor"/>
      </font>
      <fill>
        <patternFill patternType="none">
          <fgColor indexed="64"/>
          <bgColor indexed="65"/>
        </patternFill>
      </fill>
      <alignment horizontal="left" vertical="center" textRotation="0" wrapText="0" relativeIndent="1" justifyLastLine="0" shrinkToFit="1" readingOrder="0"/>
      <border diagonalUp="0" diagonalDown="0">
        <left/>
        <right style="medium">
          <color theme="4" tint="0.79998168889431442"/>
        </right>
        <top/>
        <bottom/>
      </border>
      <protection locked="1" hidden="0"/>
    </dxf>
    <dxf>
      <font>
        <strike val="0"/>
        <outline val="0"/>
        <shadow val="0"/>
        <u val="none"/>
        <vertAlign val="baseline"/>
        <sz val="10"/>
        <color theme="3"/>
        <name val="Microsoft Sans Serif"/>
        <scheme val="minor"/>
      </font>
      <fill>
        <patternFill patternType="none">
          <fgColor indexed="64"/>
          <bgColor indexed="65"/>
        </patternFill>
      </fill>
      <alignment horizontal="left" vertical="center" textRotation="0" indent="0" justifyLastLine="0" readingOrder="0"/>
      <protection locked="1" hidden="0"/>
    </dxf>
    <dxf>
      <font>
        <strike val="0"/>
        <outline val="0"/>
        <shadow val="0"/>
        <u val="none"/>
        <vertAlign val="baseline"/>
        <sz val="10"/>
        <color theme="3"/>
        <name val="Microsoft Sans Serif"/>
        <scheme val="minor"/>
      </font>
      <fill>
        <patternFill patternType="solid">
          <fgColor indexed="64"/>
          <bgColor theme="4"/>
        </patternFill>
      </fill>
      <alignment horizontal="left" vertical="center" textRotation="0" indent="0" justifyLastLine="0" readingOrder="0"/>
      <protection locked="1" hidden="0"/>
    </dxf>
    <dxf>
      <font>
        <strike val="0"/>
        <outline val="0"/>
        <shadow val="0"/>
        <u val="none"/>
        <vertAlign val="baseline"/>
        <sz val="10"/>
        <color theme="3"/>
        <name val="Microsoft Sans Serif"/>
        <scheme val="minor"/>
      </font>
      <fill>
        <patternFill patternType="none">
          <fgColor indexed="64"/>
          <bgColor indexed="65"/>
        </patternFill>
      </fill>
      <alignment horizontal="left" vertical="center" textRotation="0" indent="0" justifyLastLine="0" readingOrder="0"/>
      <protection locked="1" hidden="0"/>
    </dxf>
    <dxf>
      <font>
        <strike val="0"/>
        <outline val="0"/>
        <shadow val="0"/>
        <u val="none"/>
        <vertAlign val="baseline"/>
        <sz val="10"/>
        <color theme="3"/>
        <name val="Microsoft Sans Serif"/>
        <scheme val="minor"/>
      </font>
      <numFmt numFmtId="171" formatCode="_-[$$-80A]* #,##0.00_-;\-[$$-80A]* #,##0.00_-;_-[$$-80A]* &quot;-&quot;??_-;_-@_-"/>
      <fill>
        <patternFill patternType="none">
          <fgColor indexed="64"/>
          <bgColor indexed="65"/>
        </patternFill>
      </fill>
      <alignment horizontal="right" vertical="center" textRotation="0" wrapText="0" indent="1" justifyLastLine="0" shrinkToFit="0" readingOrder="0"/>
      <border diagonalUp="0" diagonalDown="0">
        <left style="medium">
          <color theme="4" tint="0.79998168889431442"/>
        </left>
        <right style="medium">
          <color theme="4" tint="0.79998168889431442"/>
        </right>
        <top/>
        <bottom/>
      </border>
      <protection locked="1" hidden="0"/>
    </dxf>
    <dxf>
      <font>
        <strike val="0"/>
        <outline val="0"/>
        <shadow val="0"/>
        <u val="none"/>
        <vertAlign val="baseline"/>
        <sz val="10"/>
        <color theme="3"/>
        <name val="Microsoft Sans Serif"/>
        <scheme val="minor"/>
      </font>
      <fill>
        <patternFill patternType="none">
          <fgColor indexed="64"/>
          <bgColor indexed="65"/>
        </patternFill>
      </fill>
      <alignment horizontal="left" vertical="center" textRotation="0" wrapText="0" relativeIndent="1" justifyLastLine="0" shrinkToFit="1" readingOrder="0"/>
      <border diagonalUp="0" diagonalDown="0">
        <left style="medium">
          <color theme="4" tint="0.79998168889431442"/>
        </left>
        <right style="medium">
          <color theme="4" tint="0.79998168889431442"/>
        </right>
        <top/>
        <bottom/>
      </border>
      <protection locked="1" hidden="0"/>
    </dxf>
    <dxf>
      <font>
        <strike val="0"/>
        <outline val="0"/>
        <shadow val="0"/>
        <u val="none"/>
        <vertAlign val="baseline"/>
        <sz val="10"/>
        <color theme="3"/>
        <name val="Microsoft Sans Serif"/>
        <scheme val="minor"/>
      </font>
      <fill>
        <patternFill patternType="none">
          <fgColor indexed="64"/>
          <bgColor indexed="65"/>
        </patternFill>
      </fill>
      <alignment horizontal="left" vertical="center" textRotation="0" indent="0" justifyLastLine="0" readingOrder="0"/>
      <protection locked="1" hidden="0"/>
    </dxf>
    <dxf>
      <font>
        <strike val="0"/>
        <outline val="0"/>
        <shadow val="0"/>
        <u val="none"/>
        <vertAlign val="baseline"/>
        <sz val="10"/>
        <color theme="3"/>
        <name val="Microsoft Sans Serif"/>
        <scheme val="minor"/>
      </font>
      <fill>
        <patternFill patternType="solid">
          <fgColor indexed="64"/>
          <bgColor theme="4"/>
        </patternFill>
      </fill>
      <alignment horizontal="left" vertical="center" textRotation="0" indent="0" justifyLastLine="0" readingOrder="0"/>
      <protection locked="1" hidden="0"/>
    </dxf>
    <dxf>
      <font>
        <strike val="0"/>
        <outline val="0"/>
        <shadow val="0"/>
        <u val="none"/>
        <vertAlign val="baseline"/>
        <sz val="10"/>
        <color theme="3"/>
        <name val="Microsoft Sans Serif"/>
        <scheme val="minor"/>
      </font>
      <fill>
        <patternFill patternType="none">
          <fgColor indexed="64"/>
          <bgColor indexed="65"/>
        </patternFill>
      </fill>
      <alignment horizontal="left" vertical="center" textRotation="0" indent="0" justifyLastLine="0" readingOrder="0"/>
      <protection locked="1" hidden="0"/>
    </dxf>
    <dxf>
      <font>
        <strike val="0"/>
        <outline val="0"/>
        <shadow val="0"/>
        <u val="none"/>
        <vertAlign val="baseline"/>
        <sz val="10"/>
        <color theme="3"/>
        <name val="Microsoft Sans Serif"/>
        <scheme val="minor"/>
      </font>
      <numFmt numFmtId="171" formatCode="_-[$$-80A]* #,##0.00_-;\-[$$-80A]* #,##0.00_-;_-[$$-80A]* &quot;-&quot;??_-;_-@_-"/>
      <fill>
        <patternFill patternType="none">
          <fgColor indexed="64"/>
          <bgColor indexed="65"/>
        </patternFill>
      </fill>
      <alignment horizontal="right" vertical="center" textRotation="0" wrapText="0" indent="1" justifyLastLine="0" shrinkToFit="0" readingOrder="0"/>
      <border diagonalUp="0" diagonalDown="0">
        <left style="thin">
          <color theme="4" tint="0.39994506668294322"/>
        </left>
        <right style="medium">
          <color theme="4" tint="0.79998168889431442"/>
        </right>
        <top/>
        <bottom/>
      </border>
      <protection locked="1" hidden="0"/>
    </dxf>
    <dxf>
      <font>
        <strike val="0"/>
        <outline val="0"/>
        <shadow val="0"/>
        <u val="none"/>
        <vertAlign val="baseline"/>
        <sz val="10"/>
        <color theme="3"/>
        <name val="Microsoft Sans Serif"/>
        <scheme val="minor"/>
      </font>
      <fill>
        <patternFill patternType="none">
          <fgColor indexed="64"/>
          <bgColor indexed="65"/>
        </patternFill>
      </fill>
      <alignment horizontal="left" vertical="center" textRotation="0" wrapText="0" relativeIndent="1" justifyLastLine="0" shrinkToFit="1" readingOrder="0"/>
      <border diagonalUp="0" diagonalDown="0">
        <left/>
        <right style="medium">
          <color theme="4" tint="0.79998168889431442"/>
        </right>
        <top/>
        <bottom/>
      </border>
      <protection locked="1" hidden="0"/>
    </dxf>
    <dxf>
      <font>
        <strike val="0"/>
        <outline val="0"/>
        <shadow val="0"/>
        <u val="none"/>
        <vertAlign val="baseline"/>
        <sz val="10"/>
        <color theme="3"/>
        <name val="Microsoft Sans Serif"/>
        <scheme val="minor"/>
      </font>
      <fill>
        <patternFill patternType="none">
          <fgColor indexed="64"/>
          <bgColor indexed="65"/>
        </patternFill>
      </fill>
      <alignment horizontal="left" vertical="center" textRotation="0" indent="0" justifyLastLine="0" readingOrder="0"/>
      <protection locked="1" hidden="0"/>
    </dxf>
    <dxf>
      <font>
        <strike val="0"/>
        <outline val="0"/>
        <shadow val="0"/>
        <u val="none"/>
        <vertAlign val="baseline"/>
        <sz val="10"/>
        <color theme="4"/>
        <name val="Microsoft Sans Serif"/>
        <scheme val="minor"/>
      </font>
      <fill>
        <patternFill patternType="solid">
          <fgColor indexed="64"/>
          <bgColor theme="3"/>
        </patternFill>
      </fill>
      <alignment horizontal="left" vertical="center" textRotation="0" indent="0" justifyLastLine="0" readingOrder="0"/>
      <protection locked="1" hidden="0"/>
    </dxf>
    <dxf>
      <font>
        <strike val="0"/>
        <outline val="0"/>
        <shadow val="0"/>
        <u val="none"/>
        <vertAlign val="baseline"/>
        <sz val="10"/>
        <color theme="4"/>
        <name val="Microsoft Sans Serif"/>
        <scheme val="minor"/>
      </font>
      <fill>
        <patternFill patternType="solid">
          <fgColor indexed="64"/>
          <bgColor theme="3"/>
        </patternFill>
      </fill>
      <alignment horizontal="left" vertical="center" textRotation="0" indent="0" justifyLastLine="0" readingOrder="0"/>
      <protection locked="1" hidden="0"/>
    </dxf>
    <dxf>
      <font>
        <strike val="0"/>
        <outline val="0"/>
        <shadow val="0"/>
        <u val="none"/>
        <vertAlign val="baseline"/>
        <sz val="10"/>
        <color theme="3"/>
        <name val="Microsoft Sans Serif"/>
        <scheme val="minor"/>
      </font>
      <numFmt numFmtId="171" formatCode="_-[$$-80A]* #,##0.00_-;\-[$$-80A]* #,##0.00_-;_-[$$-80A]* &quot;-&quot;??_-;_-@_-"/>
      <fill>
        <patternFill patternType="none">
          <fgColor indexed="64"/>
          <bgColor indexed="65"/>
        </patternFill>
      </fill>
      <alignment horizontal="right" vertical="center" textRotation="0" wrapText="0" indent="1" justifyLastLine="0" shrinkToFit="0" readingOrder="0"/>
      <border diagonalUp="0" diagonalDown="0">
        <left style="medium">
          <color theme="6" tint="0.79998168889431442"/>
        </left>
        <right style="medium">
          <color theme="6" tint="0.79998168889431442"/>
        </right>
        <top/>
        <bottom/>
      </border>
      <protection locked="1" hidden="0"/>
    </dxf>
    <dxf>
      <font>
        <strike val="0"/>
        <outline val="0"/>
        <shadow val="0"/>
        <u val="none"/>
        <vertAlign val="baseline"/>
        <sz val="10"/>
        <color theme="3"/>
        <name val="Microsoft Sans Serif"/>
        <scheme val="minor"/>
      </font>
      <fill>
        <patternFill patternType="none">
          <fgColor indexed="64"/>
          <bgColor indexed="65"/>
        </patternFill>
      </fill>
      <alignment horizontal="left" vertical="center" textRotation="0" wrapText="0" relativeIndent="1" justifyLastLine="0" shrinkToFit="1" readingOrder="0"/>
      <border diagonalUp="0" diagonalDown="0">
        <left style="medium">
          <color theme="6" tint="0.79998168889431442"/>
        </left>
        <right style="medium">
          <color theme="6" tint="0.79998168889431442"/>
        </right>
        <top/>
        <bottom/>
      </border>
      <protection locked="1" hidden="0"/>
    </dxf>
    <dxf>
      <font>
        <strike val="0"/>
        <outline val="0"/>
        <shadow val="0"/>
        <u val="none"/>
        <vertAlign val="baseline"/>
        <sz val="10"/>
        <color theme="3"/>
        <name val="Microsoft Sans Serif"/>
        <scheme val="minor"/>
      </font>
      <fill>
        <patternFill patternType="none">
          <fgColor indexed="64"/>
          <bgColor indexed="65"/>
        </patternFill>
      </fill>
      <alignment horizontal="left" vertical="center" textRotation="0" indent="0" justifyLastLine="0" readingOrder="0"/>
      <protection locked="1" hidden="0"/>
    </dxf>
    <dxf>
      <font>
        <strike val="0"/>
        <outline val="0"/>
        <shadow val="0"/>
        <u val="none"/>
        <vertAlign val="baseline"/>
        <sz val="10"/>
        <color theme="4"/>
        <name val="Microsoft Sans Serif"/>
        <scheme val="minor"/>
      </font>
      <fill>
        <patternFill patternType="solid">
          <fgColor indexed="64"/>
          <bgColor theme="3"/>
        </patternFill>
      </fill>
      <alignment horizontal="left" vertical="center" textRotation="0" indent="0" justifyLastLine="0" readingOrder="0"/>
      <protection locked="1" hidden="0"/>
    </dxf>
    <dxf>
      <font>
        <strike val="0"/>
        <outline val="0"/>
        <shadow val="0"/>
        <u val="none"/>
        <vertAlign val="baseline"/>
        <sz val="10"/>
        <color theme="4"/>
        <name val="Microsoft Sans Serif"/>
        <scheme val="minor"/>
      </font>
      <fill>
        <patternFill patternType="solid">
          <fgColor indexed="64"/>
          <bgColor theme="3"/>
        </patternFill>
      </fill>
      <alignment horizontal="left" vertical="center" textRotation="0" indent="0" justifyLastLine="0" readingOrder="0"/>
      <protection locked="1" hidden="0"/>
    </dxf>
    <dxf>
      <font>
        <strike val="0"/>
        <outline val="0"/>
        <shadow val="0"/>
        <u val="none"/>
        <vertAlign val="baseline"/>
        <sz val="10"/>
        <color theme="3"/>
        <name val="Microsoft Sans Serif"/>
        <scheme val="minor"/>
      </font>
      <numFmt numFmtId="171" formatCode="_-[$$-80A]* #,##0.00_-;\-[$$-80A]* #,##0.00_-;_-[$$-80A]* &quot;-&quot;??_-;_-@_-"/>
      <fill>
        <patternFill patternType="none">
          <fgColor indexed="64"/>
          <bgColor indexed="65"/>
        </patternFill>
      </fill>
      <border diagonalUp="0" diagonalDown="0">
        <left style="medium">
          <color theme="6" tint="0.79998168889431442"/>
        </left>
        <right style="medium">
          <color theme="6" tint="0.79998168889431442"/>
        </right>
        <top/>
        <bottom/>
      </border>
      <protection locked="1" hidden="0"/>
    </dxf>
    <dxf>
      <protection locked="1" hidden="0"/>
    </dxf>
    <dxf>
      <font>
        <strike val="0"/>
        <outline val="0"/>
        <shadow val="0"/>
        <u val="none"/>
        <vertAlign val="baseline"/>
        <sz val="10"/>
        <color theme="3"/>
        <name val="Microsoft Sans Serif"/>
        <scheme val="minor"/>
      </font>
      <fill>
        <patternFill patternType="none">
          <fgColor indexed="64"/>
          <bgColor indexed="65"/>
        </patternFill>
      </fill>
      <alignment horizontal="left" vertical="center" textRotation="0" indent="0" justifyLastLine="0" readingOrder="0"/>
      <protection locked="1" hidden="0"/>
    </dxf>
    <dxf>
      <font>
        <strike val="0"/>
        <outline val="0"/>
        <shadow val="0"/>
        <u val="none"/>
        <vertAlign val="baseline"/>
        <sz val="10"/>
        <color theme="4"/>
        <name val="Microsoft Sans Serif"/>
        <scheme val="minor"/>
      </font>
      <fill>
        <patternFill patternType="solid">
          <fgColor indexed="64"/>
          <bgColor theme="3"/>
        </patternFill>
      </fill>
      <alignment horizontal="left" vertical="center" textRotation="0" indent="0" justifyLastLine="0" readingOrder="0"/>
      <protection locked="1" hidden="0"/>
    </dxf>
    <dxf>
      <font>
        <strike val="0"/>
        <outline val="0"/>
        <shadow val="0"/>
        <u val="none"/>
        <vertAlign val="baseline"/>
        <sz val="10"/>
        <color theme="4"/>
        <name val="Microsoft Sans Serif"/>
        <scheme val="minor"/>
      </font>
      <fill>
        <patternFill patternType="solid">
          <fgColor indexed="64"/>
          <bgColor theme="3"/>
        </patternFill>
      </fill>
      <alignment horizontal="left" vertical="center" textRotation="0" indent="0" justifyLastLine="0" readingOrder="0"/>
      <protection locked="1" hidden="0"/>
    </dxf>
    <dxf>
      <font>
        <strike val="0"/>
        <outline val="0"/>
        <shadow val="0"/>
        <u val="none"/>
        <vertAlign val="baseline"/>
        <sz val="10"/>
        <color theme="3"/>
        <name val="Microsoft Sans Serif"/>
        <scheme val="minor"/>
      </font>
      <numFmt numFmtId="171" formatCode="_-[$$-80A]* #,##0.00_-;\-[$$-80A]* #,##0.00_-;_-[$$-80A]* &quot;-&quot;??_-;_-@_-"/>
      <fill>
        <patternFill patternType="none">
          <fgColor indexed="64"/>
          <bgColor indexed="65"/>
        </patternFill>
      </fill>
      <alignment horizontal="right" vertical="center" textRotation="0" wrapText="0" indent="1" justifyLastLine="0" shrinkToFit="0" readingOrder="0"/>
      <border diagonalUp="0" diagonalDown="0">
        <left style="medium">
          <color theme="6" tint="0.79998168889431442"/>
        </left>
        <right style="medium">
          <color theme="6" tint="0.79998168889431442"/>
        </right>
        <top/>
        <bottom/>
      </border>
      <protection locked="1" hidden="0"/>
    </dxf>
    <dxf>
      <font>
        <strike val="0"/>
        <outline val="0"/>
        <shadow val="0"/>
        <u val="none"/>
        <vertAlign val="baseline"/>
        <sz val="10"/>
        <color theme="3"/>
        <name val="Microsoft Sans Serif"/>
        <scheme val="minor"/>
      </font>
      <fill>
        <patternFill patternType="none">
          <fgColor indexed="64"/>
          <bgColor indexed="65"/>
        </patternFill>
      </fill>
      <alignment horizontal="left" vertical="center" textRotation="0" wrapText="0" relativeIndent="1" justifyLastLine="0" shrinkToFit="1" readingOrder="0"/>
      <border diagonalUp="0" diagonalDown="0">
        <left style="medium">
          <color theme="4" tint="0.79998168889431442"/>
        </left>
        <right style="medium">
          <color theme="6" tint="0.79998168889431442"/>
        </right>
        <top/>
        <bottom/>
      </border>
      <protection locked="1" hidden="0"/>
    </dxf>
    <dxf>
      <font>
        <strike val="0"/>
        <outline val="0"/>
        <shadow val="0"/>
        <u val="none"/>
        <vertAlign val="baseline"/>
        <sz val="10"/>
        <color theme="3"/>
        <name val="Microsoft Sans Serif"/>
        <scheme val="minor"/>
      </font>
      <fill>
        <patternFill patternType="none">
          <fgColor indexed="64"/>
          <bgColor indexed="65"/>
        </patternFill>
      </fill>
      <alignment horizontal="left" vertical="center" textRotation="0" indent="0" justifyLastLine="0" readingOrder="0"/>
      <protection locked="1" hidden="0"/>
    </dxf>
    <dxf>
      <font>
        <strike val="0"/>
        <outline val="0"/>
        <shadow val="0"/>
        <u val="none"/>
        <vertAlign val="baseline"/>
        <sz val="10"/>
        <color theme="4"/>
        <name val="Microsoft Sans Serif"/>
        <scheme val="minor"/>
      </font>
      <fill>
        <patternFill patternType="solid">
          <fgColor indexed="64"/>
          <bgColor theme="3"/>
        </patternFill>
      </fill>
      <alignment horizontal="left" vertical="center" textRotation="0" indent="0" justifyLastLine="0" readingOrder="0"/>
      <border diagonalUp="0" diagonalDown="0">
        <left style="medium">
          <color theme="4" tint="0.79998168889431442"/>
        </left>
        <right style="medium">
          <color theme="4" tint="0.79998168889431442"/>
        </right>
        <top/>
        <bottom/>
        <vertical style="medium">
          <color theme="4" tint="0.79998168889431442"/>
        </vertical>
        <horizontal/>
      </border>
      <protection locked="1" hidden="0"/>
    </dxf>
    <dxf>
      <font>
        <strike val="0"/>
        <outline val="0"/>
        <shadow val="0"/>
        <u val="none"/>
        <vertAlign val="baseline"/>
        <sz val="10"/>
        <color theme="4"/>
        <name val="Microsoft Sans Serif"/>
        <scheme val="minor"/>
      </font>
      <fill>
        <patternFill patternType="solid">
          <fgColor indexed="64"/>
          <bgColor theme="3"/>
        </patternFill>
      </fill>
      <alignment horizontal="left" vertical="center" textRotation="0" indent="0" justifyLastLine="0" readingOrder="0"/>
      <border diagonalUp="0" diagonalDown="0">
        <left style="thin">
          <color theme="4" tint="0.39994506668294322"/>
        </left>
        <right style="thin">
          <color theme="4" tint="0.39994506668294322"/>
        </right>
        <top/>
        <bottom/>
      </border>
      <protection locked="1" hidden="0"/>
    </dxf>
    <dxf>
      <font>
        <b val="0"/>
        <strike val="0"/>
        <outline val="0"/>
        <shadow val="0"/>
        <u val="none"/>
        <vertAlign val="baseline"/>
        <sz val="10"/>
        <color theme="3"/>
        <name val="Microsoft Sans Serif"/>
        <scheme val="minor"/>
      </font>
      <border diagonalUp="0" diagonalDown="0">
        <left style="medium">
          <color theme="6" tint="0.79998168889431442"/>
        </left>
        <right style="medium">
          <color theme="6" tint="0.79998168889431442"/>
        </right>
      </border>
      <protection locked="1" hidden="0"/>
    </dxf>
    <dxf>
      <border diagonalUp="0" diagonalDown="0">
        <left/>
        <right/>
        <top style="thin">
          <color theme="4" tint="0.39994506668294322"/>
        </top>
        <bottom style="thin">
          <color theme="4" tint="0.39994506668294322"/>
        </bottom>
      </border>
    </dxf>
    <dxf>
      <border diagonalUp="0" diagonalDown="0">
        <left/>
        <right/>
        <top style="thin">
          <color theme="4" tint="0.39994506668294322"/>
        </top>
        <bottom style="thin">
          <color theme="4" tint="0.39994506668294322"/>
        </bottom>
      </border>
    </dxf>
    <dxf>
      <border>
        <top style="medium">
          <color theme="3"/>
        </top>
      </border>
    </dxf>
    <dxf>
      <border diagonalUp="0" diagonalDown="0">
        <left/>
        <right/>
        <top style="thin">
          <color theme="4" tint="0.39994506668294322"/>
        </top>
        <bottom style="thin">
          <color theme="4" tint="0.39994506668294322"/>
        </bottom>
      </border>
    </dxf>
    <dxf>
      <border>
        <bottom style="medium">
          <color theme="3"/>
        </bottom>
      </border>
    </dxf>
    <dxf>
      <border>
        <top style="medium">
          <color theme="3"/>
        </top>
      </border>
    </dxf>
    <dxf>
      <border diagonalUp="0" diagonalDown="0">
        <left/>
        <right/>
        <top style="thin">
          <color theme="4" tint="0.39994506668294322"/>
        </top>
        <bottom style="thin">
          <color theme="4" tint="0.39994506668294322"/>
        </bottom>
      </border>
    </dxf>
    <dxf>
      <border>
        <bottom style="medium">
          <color theme="3"/>
        </bottom>
      </border>
    </dxf>
    <dxf>
      <border diagonalUp="0" diagonalDown="0">
        <left/>
        <right/>
        <top style="thin">
          <color theme="4" tint="0.39994506668294322"/>
        </top>
        <bottom style="thin">
          <color theme="4" tint="0.39994506668294322"/>
        </bottom>
      </border>
    </dxf>
    <dxf>
      <border diagonalUp="0" diagonalDown="0">
        <left/>
        <right/>
        <top style="thin">
          <color theme="4" tint="0.39994506668294322"/>
        </top>
        <bottom style="thin">
          <color theme="4" tint="0.39994506668294322"/>
        </bottom>
      </border>
    </dxf>
    <dxf>
      <border diagonalUp="0" diagonalDown="0">
        <left/>
        <right/>
        <top style="thin">
          <color theme="4" tint="0.39994506668294322"/>
        </top>
        <bottom style="thin">
          <color theme="4" tint="0.39994506668294322"/>
        </bottom>
      </border>
    </dxf>
    <dxf>
      <border diagonalUp="0" diagonalDown="0">
        <left/>
        <right/>
        <top style="thin">
          <color theme="4" tint="0.39994506668294322"/>
        </top>
        <bottom style="thin">
          <color theme="4" tint="0.39994506668294322"/>
        </bottom>
      </border>
    </dxf>
    <dxf>
      <border>
        <top style="medium">
          <color theme="3"/>
        </top>
      </border>
    </dxf>
    <dxf>
      <border diagonalUp="0" diagonalDown="0">
        <left/>
        <right/>
        <top style="thin">
          <color theme="4" tint="0.39994506668294322"/>
        </top>
        <bottom style="thin">
          <color theme="4" tint="0.39994506668294322"/>
        </bottom>
      </border>
    </dxf>
    <dxf>
      <border>
        <bottom style="medium">
          <color theme="3"/>
        </bottom>
      </border>
    </dxf>
    <dxf>
      <border>
        <top style="medium">
          <color theme="3"/>
        </top>
      </border>
    </dxf>
    <dxf>
      <border diagonalUp="0" diagonalDown="0">
        <left/>
        <right/>
        <top style="thin">
          <color theme="4" tint="0.39994506668294322"/>
        </top>
        <bottom style="thin">
          <color theme="4" tint="0.39994506668294322"/>
        </bottom>
      </border>
    </dxf>
    <dxf>
      <border>
        <bottom style="medium">
          <color theme="3"/>
        </bottom>
      </border>
    </dxf>
    <dxf>
      <border>
        <top style="medium">
          <color theme="3"/>
        </top>
      </border>
    </dxf>
    <dxf>
      <border diagonalUp="0" diagonalDown="0">
        <left/>
        <right/>
        <top style="thin">
          <color theme="4" tint="0.39994506668294322"/>
        </top>
        <bottom style="thin">
          <color theme="4" tint="0.39994506668294322"/>
        </bottom>
      </border>
    </dxf>
    <dxf>
      <border>
        <bottom style="medium">
          <color theme="3"/>
        </bottom>
      </border>
    </dxf>
    <dxf>
      <border>
        <top style="medium">
          <color theme="3"/>
        </top>
      </border>
    </dxf>
    <dxf>
      <border diagonalUp="0" diagonalDown="0">
        <left/>
        <right/>
        <top style="thin">
          <color theme="4" tint="0.39994506668294322"/>
        </top>
        <bottom style="thin">
          <color theme="4" tint="0.39994506668294322"/>
        </bottom>
      </border>
    </dxf>
    <dxf>
      <border>
        <bottom style="medium">
          <color theme="3"/>
        </bottom>
      </border>
    </dxf>
    <dxf>
      <font>
        <b val="0"/>
        <i val="0"/>
      </font>
    </dxf>
    <dxf>
      <font>
        <b/>
        <i val="0"/>
      </font>
    </dxf>
    <dxf>
      <font>
        <b/>
        <i val="0"/>
        <color theme="3"/>
      </font>
      <fill>
        <patternFill>
          <bgColor theme="4"/>
        </patternFill>
      </fill>
    </dxf>
    <dxf>
      <font>
        <b val="0"/>
        <i val="0"/>
      </font>
    </dxf>
    <dxf>
      <font>
        <b/>
        <i val="0"/>
      </font>
    </dxf>
    <dxf>
      <font>
        <b/>
        <i val="0"/>
      </font>
    </dxf>
  </dxfs>
  <tableStyles count="2" defaultTableStyle="TableStyleMedium9">
    <tableStyle name="Presupuesto" pivot="0" count="3" xr9:uid="{00000000-0011-0000-FFFF-FFFF00000000}">
      <tableStyleElement type="headerRow" dxfId="161"/>
      <tableStyleElement type="totalRow" dxfId="160"/>
      <tableStyleElement type="firstColumn" dxfId="159"/>
    </tableStyle>
    <tableStyle name="Transporte" pivot="0" count="3" xr9:uid="{00000000-0011-0000-FFFF-FFFF01000000}">
      <tableStyleElement type="headerRow" dxfId="158"/>
      <tableStyleElement type="totalRow" dxfId="157"/>
      <tableStyleElement type="firstColumn" dxfId="156"/>
    </tableStyle>
  </tableStyles>
  <colors>
    <indexedColors>
      <rgbColor rgb="FF000000"/>
      <rgbColor rgb="FFFFFFFF"/>
      <rgbColor rgb="FFFF0000"/>
      <rgbColor rgb="FF00FF00"/>
      <rgbColor rgb="FF0000FF"/>
      <rgbColor rgb="FFFFFF00"/>
      <rgbColor rgb="FFFF00FF"/>
      <rgbColor rgb="FF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lojamiento" displayName="Alojamiento" ref="B10:E21" totalsRowCount="1" headerRowDxfId="130" dataDxfId="128" totalsRowDxfId="129" headerRowBorderDxfId="155" tableBorderDxfId="154" totalsRowBorderDxfId="153">
  <autoFilter ref="B10:E20" xr:uid="{00000000-0009-0000-0100-000001000000}">
    <filterColumn colId="0" hiddenButton="1"/>
    <filterColumn colId="1" hiddenButton="1"/>
    <filterColumn colId="2" hiddenButton="1"/>
    <filterColumn colId="3" hiddenButton="1"/>
  </autoFilter>
  <tableColumns count="4">
    <tableColumn id="1" xr3:uid="{00000000-0010-0000-0000-000001000000}" name="ALOJAMIENTO" totalsRowLabel="Total" dataDxfId="131" totalsRowDxfId="43"/>
    <tableColumn id="2" xr3:uid="{00000000-0010-0000-0000-000002000000}" name="Costo previsto" totalsRowFunction="sum" dataDxfId="71" totalsRowDxfId="42" totalsRowCellStyle="Moneda"/>
    <tableColumn id="3" xr3:uid="{00000000-0010-0000-0000-000003000000}" name="Costo real" totalsRowFunction="sum" dataDxfId="70" totalsRowDxfId="41" totalsRowCellStyle="Moneda"/>
    <tableColumn id="4" xr3:uid="{00000000-0010-0000-0000-000004000000}" name="Diferencia" totalsRowFunction="sum" dataDxfId="72" totalsRowDxfId="40" totalsRowCellStyle="Moneda">
      <calculatedColumnFormula>Alojamiento[[#This Row],[Costo previsto]]-Alojamiento[[#This Row],[Costo real]]</calculatedColumnFormula>
    </tableColumn>
  </tableColumns>
  <tableStyleInfo name="Presupuesto" showFirstColumn="1" showLastColumn="0" showRowStripes="1" showColumnStripes="0"/>
  <extLst>
    <ext xmlns:x14="http://schemas.microsoft.com/office/spreadsheetml/2009/9/main" uri="{504A1905-F514-4f6f-8877-14C23A59335A}">
      <x14:table altTextSummary="Escriba los costes previstos y reales de Alojamiento en esta tabla. La diferencia se calcula automáticamente y los iconos se actualizan solos."/>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AhorrosOInversiones" displayName="AhorrosOInversiones" ref="G38:J42" totalsRowCount="1" headerRowDxfId="85" dataDxfId="83" totalsRowDxfId="84" headerRowBorderDxfId="136" tableBorderDxfId="135" totalsRowBorderDxfId="134">
  <autoFilter ref="G38:J41" xr:uid="{00000000-0009-0000-0100-00000A000000}">
    <filterColumn colId="0" hiddenButton="1"/>
    <filterColumn colId="1" hiddenButton="1"/>
    <filterColumn colId="2" hiddenButton="1"/>
    <filterColumn colId="3" hiddenButton="1"/>
  </autoFilter>
  <tableColumns count="4">
    <tableColumn id="1" xr3:uid="{00000000-0010-0000-0900-000001000000}" name="AHORROS O INVERSIONES" totalsRowLabel="Total" dataDxfId="87" totalsRowDxfId="11"/>
    <tableColumn id="2" xr3:uid="{00000000-0010-0000-0900-000002000000}" name="Costo previsto" totalsRowFunction="sum" dataDxfId="53" totalsRowDxfId="10"/>
    <tableColumn id="3" xr3:uid="{00000000-0010-0000-0900-000003000000}" name="Costo real" totalsRowFunction="sum" dataDxfId="52" totalsRowDxfId="9"/>
    <tableColumn id="4" xr3:uid="{00000000-0010-0000-0900-000004000000}" name="Diferencia" totalsRowFunction="sum" dataDxfId="86" totalsRowDxfId="8">
      <calculatedColumnFormula>AhorrosOInversiones[[#This Row],[Costo previsto]]-AhorrosOInversiones[[#This Row],[Costo real]]</calculatedColumnFormula>
    </tableColumn>
  </tableColumns>
  <tableStyleInfo name="Presupuesto" showFirstColumn="1" showLastColumn="0" showRowStripes="1" showColumnStripes="0"/>
  <extLst>
    <ext xmlns:x14="http://schemas.microsoft.com/office/spreadsheetml/2009/9/main" uri="{504A1905-F514-4f6f-8877-14C23A59335A}">
      <x14:table altTextSummary="Escriba los costes previstos y reales de Ahorros o inversiones en esta tabla. La diferencia se calcula automáticamente y los iconos se actualizan solos."/>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A000000}" name="CuidadoPersonal" displayName="CuidadoPersonal" ref="B54:E62" totalsRowCount="1" headerRowDxfId="80" dataDxfId="78" totalsRowDxfId="79" tableBorderDxfId="133">
  <autoFilter ref="B54:E61" xr:uid="{00000000-0009-0000-0100-000007000000}">
    <filterColumn colId="0" hiddenButton="1"/>
    <filterColumn colId="1" hiddenButton="1"/>
    <filterColumn colId="2" hiddenButton="1"/>
    <filterColumn colId="3" hiddenButton="1"/>
  </autoFilter>
  <tableColumns count="4">
    <tableColumn id="1" xr3:uid="{00000000-0010-0000-0A00-000001000000}" name="CUIDADO PERSONAL" totalsRowLabel="Total" dataDxfId="82" totalsRowDxfId="23"/>
    <tableColumn id="2" xr3:uid="{00000000-0010-0000-0A00-000002000000}" name="Costo previsto" totalsRowFunction="sum" dataDxfId="61" totalsRowDxfId="22"/>
    <tableColumn id="3" xr3:uid="{00000000-0010-0000-0A00-000003000000}" name="Costo real" totalsRowFunction="sum" dataDxfId="60" totalsRowDxfId="21"/>
    <tableColumn id="4" xr3:uid="{00000000-0010-0000-0A00-000004000000}" name="Diferencia" totalsRowFunction="sum" dataDxfId="81" totalsRowDxfId="20">
      <calculatedColumnFormula>CuidadoPersonal[[#This Row],[Costo previsto]]-CuidadoPersonal[[#This Row],[Costo real]]</calculatedColumnFormula>
    </tableColumn>
  </tableColumns>
  <tableStyleInfo name="Transporte" showFirstColumn="1" showLastColumn="0" showRowStripes="1" showColumnStripes="0"/>
  <extLst>
    <ext xmlns:x14="http://schemas.microsoft.com/office/spreadsheetml/2009/9/main" uri="{504A1905-F514-4f6f-8877-14C23A59335A}">
      <x14:table altTextSummary="Escriba los costes previstos y reales de Cuidado personal en esta tabla. La diferencia se calcula automáticamente y los iconos se actualizan solos."/>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B000000}" name="Entretenimiento" displayName="Entretenimiento" ref="G10:J20" totalsRowCount="1" headerRowDxfId="75" dataDxfId="73" totalsRowDxfId="74" tableBorderDxfId="132">
  <autoFilter ref="G10:J19" xr:uid="{00000000-0009-0000-0100-000002000000}">
    <filterColumn colId="0" hiddenButton="1"/>
    <filterColumn colId="1" hiddenButton="1"/>
    <filterColumn colId="2" hiddenButton="1"/>
    <filterColumn colId="3" hiddenButton="1"/>
  </autoFilter>
  <tableColumns count="4">
    <tableColumn id="1" xr3:uid="{00000000-0010-0000-0B00-000001000000}" name="ENTRETENIMIENTO" totalsRowLabel="Total" dataDxfId="77" totalsRowDxfId="47"/>
    <tableColumn id="2" xr3:uid="{00000000-0010-0000-0B00-000002000000}" name="Costo previsto" totalsRowFunction="sum" dataDxfId="59" totalsRowDxfId="46"/>
    <tableColumn id="3" xr3:uid="{00000000-0010-0000-0B00-000003000000}" name="Costo real" totalsRowFunction="sum" dataDxfId="58" totalsRowDxfId="45"/>
    <tableColumn id="4" xr3:uid="{00000000-0010-0000-0B00-000004000000}" name="Diferencia" totalsRowFunction="sum" dataDxfId="76" totalsRowDxfId="44">
      <calculatedColumnFormula>Entretenimiento[[#This Row],[Costo previsto]]-Entretenimiento[[#This Row],[Costo real]]</calculatedColumnFormula>
    </tableColumn>
  </tableColumns>
  <tableStyleInfo name="Transporte" showFirstColumn="1" showLastColumn="0" showRowStripes="1" showColumnStripes="0"/>
  <extLst>
    <ext xmlns:x14="http://schemas.microsoft.com/office/spreadsheetml/2009/9/main" uri="{504A1905-F514-4f6f-8877-14C23A59335A}">
      <x14:table altTextSummary="Escriba los costes previstos y reales de Entretenimiento en esta tabla. La diferencia se calcula automáticamente y los iconos se actualizan solo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Seguro" displayName="Seguro" ref="B33:E38" totalsRowCount="1" headerRowDxfId="125" dataDxfId="123" totalsRowDxfId="124" headerRowBorderDxfId="152" tableBorderDxfId="151" totalsRowBorderDxfId="150">
  <autoFilter ref="B33:E37" xr:uid="{00000000-0009-0000-0100-000004000000}">
    <filterColumn colId="0" hiddenButton="1"/>
    <filterColumn colId="1" hiddenButton="1"/>
    <filterColumn colId="2" hiddenButton="1"/>
    <filterColumn colId="3" hiddenButton="1"/>
  </autoFilter>
  <tableColumns count="4">
    <tableColumn id="1" xr3:uid="{00000000-0010-0000-0100-000001000000}" name="SEGURO" totalsRowLabel="Total" dataDxfId="127" totalsRowDxfId="35"/>
    <tableColumn id="2" xr3:uid="{00000000-0010-0000-0100-000002000000}" name="Costo previsto" totalsRowFunction="sum" dataDxfId="67" totalsRowDxfId="34"/>
    <tableColumn id="3" xr3:uid="{00000000-0010-0000-0100-000003000000}" name="Costo real" totalsRowFunction="sum" dataDxfId="66" totalsRowDxfId="33"/>
    <tableColumn id="4" xr3:uid="{00000000-0010-0000-0100-000004000000}" name="Diferencia" totalsRowFunction="sum" dataDxfId="126" totalsRowDxfId="32">
      <calculatedColumnFormula>Seguro[[#This Row],[Costo previsto]]-Seguro[[#This Row],[Costo real]]</calculatedColumnFormula>
    </tableColumn>
  </tableColumns>
  <tableStyleInfo name="Presupuesto" showFirstColumn="1" showLastColumn="0" showRowStripes="1" showColumnStripes="0"/>
  <extLst>
    <ext xmlns:x14="http://schemas.microsoft.com/office/spreadsheetml/2009/9/main" uri="{504A1905-F514-4f6f-8877-14C23A59335A}">
      <x14:table altTextSummary="Escriba los costes previstos y reales de Seguro en esta tabla. La diferencia se calcula automáticamente y los iconos se actualizan solos."/>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2000000}" name="Legal" displayName="Legal" ref="G50:J55" totalsRowCount="1" headerRowDxfId="120" dataDxfId="118" totalsRowDxfId="119" headerRowBorderDxfId="149" tableBorderDxfId="148" totalsRowBorderDxfId="147">
  <autoFilter ref="G50:J54" xr:uid="{00000000-0009-0000-0100-00000C000000}">
    <filterColumn colId="0" hiddenButton="1"/>
    <filterColumn colId="1" hiddenButton="1"/>
    <filterColumn colId="2" hiddenButton="1"/>
    <filterColumn colId="3" hiddenButton="1"/>
  </autoFilter>
  <tableColumns count="4">
    <tableColumn id="1" xr3:uid="{00000000-0010-0000-0200-000001000000}" name="LEGAL" totalsRowLabel="Total" dataDxfId="122" totalsRowDxfId="3"/>
    <tableColumn id="2" xr3:uid="{00000000-0010-0000-0200-000002000000}" name="Costo previsto" totalsRowFunction="sum" dataDxfId="49" totalsRowDxfId="2" dataCellStyle="Moneda" totalsRowCellStyle="Moneda"/>
    <tableColumn id="3" xr3:uid="{00000000-0010-0000-0200-000003000000}" name="Costo real" totalsRowFunction="sum" dataDxfId="48" totalsRowDxfId="1" dataCellStyle="Moneda" totalsRowCellStyle="Moneda"/>
    <tableColumn id="4" xr3:uid="{00000000-0010-0000-0200-000004000000}" name="Diferencia" totalsRowFunction="sum" dataDxfId="121" totalsRowDxfId="0" dataCellStyle="Moneda" totalsRowCellStyle="Moneda">
      <calculatedColumnFormula>Legal[[#This Row],[Costo previsto]]-Legal[[#This Row],[Costo real]]</calculatedColumnFormula>
    </tableColumn>
  </tableColumns>
  <tableStyleInfo name="Presupuesto" showFirstColumn="1" showLastColumn="0" showRowStripes="1" showColumnStripes="0"/>
  <extLst>
    <ext xmlns:x14="http://schemas.microsoft.com/office/spreadsheetml/2009/9/main" uri="{504A1905-F514-4f6f-8877-14C23A59335A}">
      <x14:table altTextSummary="Escriba los costes previstos y reales de Legal en esta tabla. La diferencia se calcula automáticamente y los iconos se actualizan solos."/>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Mascotas" displayName="Mascotas" ref="B46:E52" totalsRowCount="1" headerRowDxfId="115" dataDxfId="113" totalsRowDxfId="114" headerRowBorderDxfId="146" tableBorderDxfId="145" totalsRowBorderDxfId="144">
  <autoFilter ref="B46:E51" xr:uid="{00000000-0009-0000-0100-000006000000}">
    <filterColumn colId="0" hiddenButton="1"/>
    <filterColumn colId="1" hiddenButton="1"/>
    <filterColumn colId="2" hiddenButton="1"/>
    <filterColumn colId="3" hiddenButton="1"/>
  </autoFilter>
  <tableColumns count="4">
    <tableColumn id="1" xr3:uid="{00000000-0010-0000-0300-000001000000}" name="MASCOTAS" totalsRowLabel="Total" dataDxfId="117" totalsRowDxfId="27"/>
    <tableColumn id="2" xr3:uid="{00000000-0010-0000-0300-000002000000}" name="Costo previsto" totalsRowFunction="sum" dataDxfId="63" totalsRowDxfId="26"/>
    <tableColumn id="3" xr3:uid="{00000000-0010-0000-0300-000003000000}" name="Costo real" totalsRowFunction="sum" dataDxfId="62" totalsRowDxfId="25"/>
    <tableColumn id="4" xr3:uid="{00000000-0010-0000-0300-000004000000}" name="Diferencia" totalsRowFunction="sum" dataDxfId="116" totalsRowDxfId="24">
      <calculatedColumnFormula>Mascotas[[#This Row],[Costo previsto]]-Mascotas[[#This Row],[Costo real]]</calculatedColumnFormula>
    </tableColumn>
  </tableColumns>
  <tableStyleInfo name="Presupuesto" showFirstColumn="1" showLastColumn="0" showRowStripes="1" showColumnStripes="0"/>
  <extLst>
    <ext xmlns:x14="http://schemas.microsoft.com/office/spreadsheetml/2009/9/main" uri="{504A1905-F514-4f6f-8877-14C23A59335A}">
      <x14:table altTextSummary="Escriba los costes previstos y reales de Mascotas en esta tabla. La diferencia se calcula automáticamente y los iconos se actualizan solos."/>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4000000}" name="RegalosYDonaciones" displayName="RegalosYDonaciones" ref="G44:J48" totalsRowCount="1" headerRowDxfId="110" dataDxfId="108" totalsRowDxfId="109" tableBorderDxfId="143">
  <autoFilter ref="G44:J47" xr:uid="{00000000-0009-0000-0100-00000B000000}">
    <filterColumn colId="0" hiddenButton="1"/>
    <filterColumn colId="1" hiddenButton="1"/>
    <filterColumn colId="2" hiddenButton="1"/>
    <filterColumn colId="3" hiddenButton="1"/>
  </autoFilter>
  <tableColumns count="4">
    <tableColumn id="1" xr3:uid="{00000000-0010-0000-0400-000001000000}" name="REGALOS Y DONACIONES" totalsRowLabel="Total" dataDxfId="112" totalsRowDxfId="7"/>
    <tableColumn id="2" xr3:uid="{00000000-0010-0000-0400-000002000000}" name="Costo previsto" totalsRowFunction="sum" dataDxfId="51" totalsRowDxfId="6"/>
    <tableColumn id="3" xr3:uid="{00000000-0010-0000-0400-000003000000}" name="Costo real" totalsRowFunction="sum" dataDxfId="50" totalsRowDxfId="5"/>
    <tableColumn id="4" xr3:uid="{00000000-0010-0000-0400-000004000000}" name="Diferencia" totalsRowFunction="sum" dataDxfId="111" totalsRowDxfId="4">
      <calculatedColumnFormula>RegalosYDonaciones[[#This Row],[Costo previsto]]-RegalosYDonaciones[[#This Row],[Costo real]]</calculatedColumnFormula>
    </tableColumn>
  </tableColumns>
  <tableStyleInfo name="Transporte" showFirstColumn="1" showLastColumn="0" showRowStripes="1" showColumnStripes="0"/>
  <extLst>
    <ext xmlns:x14="http://schemas.microsoft.com/office/spreadsheetml/2009/9/main" uri="{504A1905-F514-4f6f-8877-14C23A59335A}">
      <x14:table altTextSummary="Escriba los costes previstos y reales de Regalos y donaciones en esta tabla. La diferencia se calcula automáticamente y los iconos se actualizan solos."/>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5000000}" name="Comida" displayName="Comida" ref="B40:E44" totalsRowCount="1" headerRowDxfId="105" dataDxfId="103" totalsRowDxfId="104" tableBorderDxfId="142">
  <autoFilter ref="B40:E43" xr:uid="{00000000-0009-0000-0100-000005000000}">
    <filterColumn colId="0" hiddenButton="1"/>
    <filterColumn colId="1" hiddenButton="1"/>
    <filterColumn colId="2" hiddenButton="1"/>
    <filterColumn colId="3" hiddenButton="1"/>
  </autoFilter>
  <tableColumns count="4">
    <tableColumn id="1" xr3:uid="{00000000-0010-0000-0500-000001000000}" name="COMIDA" totalsRowLabel="Total" dataDxfId="107" totalsRowDxfId="31"/>
    <tableColumn id="2" xr3:uid="{00000000-0010-0000-0500-000002000000}" name="Costo previsto" totalsRowFunction="sum" dataDxfId="65" totalsRowDxfId="30"/>
    <tableColumn id="3" xr3:uid="{00000000-0010-0000-0500-000003000000}" name="Costo real" totalsRowFunction="sum" dataDxfId="64" totalsRowDxfId="29"/>
    <tableColumn id="4" xr3:uid="{00000000-0010-0000-0500-000004000000}" name="Diferencia" totalsRowFunction="sum" dataDxfId="106" totalsRowDxfId="28">
      <calculatedColumnFormula>Comida[[#This Row],[Costo previsto]]-Comida[[#This Row],[Costo real]]</calculatedColumnFormula>
    </tableColumn>
  </tableColumns>
  <tableStyleInfo name="Transporte" showFirstColumn="1" showLastColumn="0" showRowStripes="1" showColumnStripes="0"/>
  <extLst>
    <ext xmlns:x14="http://schemas.microsoft.com/office/spreadsheetml/2009/9/main" uri="{504A1905-F514-4f6f-8877-14C23A59335A}">
      <x14:table altTextSummary="Escriba los costes previstos y reales de Comida en esta tabla. La diferencia se calcula automáticamente y los iconos se actualizan solos."/>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Impuestos" displayName="Impuestos" ref="G31:J36" totalsRowCount="1" headerRowDxfId="100" dataDxfId="98" totalsRowDxfId="99" tableBorderDxfId="141">
  <autoFilter ref="G31:J35" xr:uid="{00000000-0009-0000-0100-000009000000}">
    <filterColumn colId="0" hiddenButton="1"/>
    <filterColumn colId="1" hiddenButton="1"/>
    <filterColumn colId="2" hiddenButton="1"/>
    <filterColumn colId="3" hiddenButton="1"/>
  </autoFilter>
  <tableColumns count="4">
    <tableColumn id="1" xr3:uid="{00000000-0010-0000-0600-000001000000}" name="IMPUESTOS" totalsRowLabel="Total" dataDxfId="102" totalsRowDxfId="15"/>
    <tableColumn id="2" xr3:uid="{00000000-0010-0000-0600-000002000000}" name="Costo previsto" totalsRowFunction="sum" dataDxfId="55" totalsRowDxfId="14"/>
    <tableColumn id="3" xr3:uid="{00000000-0010-0000-0600-000003000000}" name="Costo real" totalsRowFunction="sum" dataDxfId="54" totalsRowDxfId="13"/>
    <tableColumn id="4" xr3:uid="{00000000-0010-0000-0600-000004000000}" name="Diferencia" totalsRowFunction="sum" dataDxfId="101" totalsRowDxfId="12">
      <calculatedColumnFormula>Impuestos[[#This Row],[Costo previsto]]-Impuestos[[#This Row],[Costo real]]</calculatedColumnFormula>
    </tableColumn>
  </tableColumns>
  <tableStyleInfo name="Transporte" showFirstColumn="1" showLastColumn="0" showRowStripes="1" showColumnStripes="0"/>
  <extLst>
    <ext xmlns:x14="http://schemas.microsoft.com/office/spreadsheetml/2009/9/main" uri="{504A1905-F514-4f6f-8877-14C23A59335A}">
      <x14:table altTextSummary="Escriba los costes previstos y reales de Impuestos en esta tabla. La diferencia se calcula automáticamente y los iconos se actualizan solos."/>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ransporte" displayName="Transporte" ref="B23:E31" totalsRowCount="1" headerRowDxfId="95" dataDxfId="93" totalsRowDxfId="94" tableBorderDxfId="140">
  <autoFilter ref="B23:E30" xr:uid="{00000000-0009-0000-0100-000003000000}">
    <filterColumn colId="0" hiddenButton="1"/>
    <filterColumn colId="1" hiddenButton="1"/>
    <filterColumn colId="2" hiddenButton="1"/>
    <filterColumn colId="3" hiddenButton="1"/>
  </autoFilter>
  <tableColumns count="4">
    <tableColumn id="1" xr3:uid="{00000000-0010-0000-0700-000001000000}" name="TRANSPORTE" totalsRowLabel="Total" dataDxfId="97" totalsRowDxfId="39"/>
    <tableColumn id="2" xr3:uid="{00000000-0010-0000-0700-000002000000}" name="Costo previsto" totalsRowFunction="sum" dataDxfId="69" totalsRowDxfId="38"/>
    <tableColumn id="3" xr3:uid="{00000000-0010-0000-0700-000003000000}" name="Costo real" totalsRowFunction="sum" dataDxfId="68" totalsRowDxfId="37"/>
    <tableColumn id="4" xr3:uid="{00000000-0010-0000-0700-000004000000}" name="Diferencia" totalsRowFunction="sum" dataDxfId="96" totalsRowDxfId="36">
      <calculatedColumnFormula>Transporte[[#This Row],[Costo previsto]]-Transporte[[#This Row],[Costo real]]</calculatedColumnFormula>
    </tableColumn>
  </tableColumns>
  <tableStyleInfo name="Transporte" showFirstColumn="1" showLastColumn="0" showRowStripes="1" showColumnStripes="0"/>
  <extLst>
    <ext xmlns:x14="http://schemas.microsoft.com/office/spreadsheetml/2009/9/main" uri="{504A1905-F514-4f6f-8877-14C23A59335A}">
      <x14:table altTextSummary="Escriba los costes previstos y reales de Transporte en esta tabla. La diferencia se calcula automáticamente y los iconos se actualizan solos."/>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Préstamos" displayName="Préstamos" ref="G22:J29" totalsRowCount="1" headerRowDxfId="90" dataDxfId="88" totalsRowDxfId="89" headerRowBorderDxfId="139" tableBorderDxfId="138" totalsRowBorderDxfId="137">
  <autoFilter ref="G22:J28" xr:uid="{00000000-0009-0000-0100-000008000000}">
    <filterColumn colId="0" hiddenButton="1"/>
    <filterColumn colId="1" hiddenButton="1"/>
    <filterColumn colId="2" hiddenButton="1"/>
    <filterColumn colId="3" hiddenButton="1"/>
  </autoFilter>
  <tableColumns count="4">
    <tableColumn id="1" xr3:uid="{00000000-0010-0000-0800-000001000000}" name="PRÉSTAMOS" totalsRowLabel="Total" dataDxfId="92" totalsRowDxfId="19"/>
    <tableColumn id="2" xr3:uid="{00000000-0010-0000-0800-000002000000}" name="Costo previsto" totalsRowFunction="sum" dataDxfId="57" totalsRowDxfId="18"/>
    <tableColumn id="3" xr3:uid="{00000000-0010-0000-0800-000003000000}" name="Costo real" totalsRowFunction="sum" dataDxfId="56" totalsRowDxfId="17"/>
    <tableColumn id="4" xr3:uid="{00000000-0010-0000-0800-000004000000}" name="Diferencia" totalsRowFunction="sum" dataDxfId="91" totalsRowDxfId="16">
      <calculatedColumnFormula>Préstamos[[#This Row],[Costo previsto]]-Préstamos[[#This Row],[Costo real]]</calculatedColumnFormula>
    </tableColumn>
  </tableColumns>
  <tableStyleInfo name="Presupuesto" showFirstColumn="1" showLastColumn="0" showRowStripes="1" showColumnStripes="0"/>
  <extLst>
    <ext xmlns:x14="http://schemas.microsoft.com/office/spreadsheetml/2009/9/main" uri="{504A1905-F514-4f6f-8877-14C23A59335A}">
      <x14:table altTextSummary="Escriba los costes previstos y reales de Préstamos en esta tabla. La diferencia se calcula automáticamente y los iconos se actualizan solos."/>
    </ext>
  </extLst>
</table>
</file>

<file path=xl/theme/theme1.xml><?xml version="1.0" encoding="utf-8"?>
<a:theme xmlns:a="http://schemas.openxmlformats.org/drawingml/2006/main" name="Office Theme">
  <a:themeElements>
    <a:clrScheme name="Custom 24">
      <a:dk1>
        <a:sysClr val="windowText" lastClr="000000"/>
      </a:dk1>
      <a:lt1>
        <a:sysClr val="window" lastClr="FFFFFF"/>
      </a:lt1>
      <a:dk2>
        <a:srgbClr val="2F4158"/>
      </a:dk2>
      <a:lt2>
        <a:srgbClr val="F2F2F2"/>
      </a:lt2>
      <a:accent1>
        <a:srgbClr val="D0DE4E"/>
      </a:accent1>
      <a:accent2>
        <a:srgbClr val="3D5157"/>
      </a:accent2>
      <a:accent3>
        <a:srgbClr val="47653F"/>
      </a:accent3>
      <a:accent4>
        <a:srgbClr val="607E4C"/>
      </a:accent4>
      <a:accent5>
        <a:srgbClr val="78A141"/>
      </a:accent5>
      <a:accent6>
        <a:srgbClr val="9BBB59"/>
      </a:accent6>
      <a:hlink>
        <a:srgbClr val="9BBB59"/>
      </a:hlink>
      <a:folHlink>
        <a:srgbClr val="9BBB59"/>
      </a:folHlink>
    </a:clrScheme>
    <a:fontScheme name="Custom 5">
      <a:majorFont>
        <a:latin typeface="Franklin Gothic Demi"/>
        <a:ea typeface=""/>
        <a:cs typeface=""/>
      </a:majorFont>
      <a:minorFont>
        <a:latin typeface="Microsoft Sans Serif"/>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0000"/>
                <a:satMod val="155000"/>
              </a:schemeClr>
            </a:gs>
            <a:gs pos="65000">
              <a:schemeClr val="phClr">
                <a:shade val="85000"/>
                <a:satMod val="155000"/>
              </a:schemeClr>
            </a:gs>
            <a:gs pos="100000">
              <a:schemeClr val="phClr">
                <a:shade val="95000"/>
                <a:satMod val="155000"/>
              </a:schemeClr>
            </a:gs>
          </a:gsLst>
          <a:lin ang="16200000" scaled="0"/>
        </a:gradFill>
      </a:fillStyleLst>
      <a:lnStyleLst>
        <a:ln w="6350" cap="rnd" cmpd="sng" algn="ctr">
          <a:solidFill>
            <a:schemeClr val="phClr">
              <a:shade val="95000"/>
              <a:satMod val="105000"/>
            </a:schemeClr>
          </a:solidFill>
          <a:prstDash val="solid"/>
        </a:ln>
        <a:ln w="25400" cap="flat" cmpd="sng" algn="ctr">
          <a:solidFill>
            <a:schemeClr val="phClr"/>
          </a:solidFill>
          <a:prstDash val="solid"/>
        </a:ln>
        <a:ln w="34925" cap="rnd" cmpd="sng" algn="ctr">
          <a:solidFill>
            <a:schemeClr val="phClr"/>
          </a:solidFill>
          <a:prstDash val="solid"/>
        </a:ln>
      </a:lnStyleLst>
      <a:effectStyleLst>
        <a:effectStyle>
          <a:effectLst>
            <a:outerShdw blurRad="50800" algn="tl" rotWithShape="0">
              <a:srgbClr val="000000">
                <a:alpha val="64000"/>
              </a:srgbClr>
            </a:outerShdw>
          </a:effectLst>
        </a:effectStyle>
        <a:effectStyle>
          <a:effectLst>
            <a:outerShdw blurRad="39000" dist="25400" dir="5400000">
              <a:srgbClr val="000000">
                <a:alpha val="35000"/>
              </a:srgbClr>
            </a:outerShdw>
          </a:effectLst>
        </a:effectStyle>
        <a:effectStyle>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a:effectStyle>
      </a:effectStyleLst>
      <a:bgFillStyleLst>
        <a:solidFill>
          <a:schemeClr val="phClr"/>
        </a:solidFill>
        <a:gradFill rotWithShape="1">
          <a:gsLst>
            <a:gs pos="0">
              <a:schemeClr val="phClr">
                <a:shade val="50000"/>
                <a:satMod val="155000"/>
              </a:schemeClr>
            </a:gs>
            <a:gs pos="35000">
              <a:schemeClr val="phClr">
                <a:shade val="75000"/>
                <a:satMod val="155000"/>
              </a:schemeClr>
            </a:gs>
            <a:gs pos="100000">
              <a:schemeClr val="phClr">
                <a:tint val="80000"/>
                <a:satMod val="255000"/>
              </a:schemeClr>
            </a:gs>
          </a:gsLst>
          <a:lin ang="162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7.xml"/><Relationship Id="rId13" Type="http://schemas.openxmlformats.org/officeDocument/2006/relationships/table" Target="../tables/table12.xml"/><Relationship Id="rId3" Type="http://schemas.openxmlformats.org/officeDocument/2006/relationships/table" Target="../tables/table2.xml"/><Relationship Id="rId7" Type="http://schemas.openxmlformats.org/officeDocument/2006/relationships/table" Target="../tables/table6.xml"/><Relationship Id="rId12" Type="http://schemas.openxmlformats.org/officeDocument/2006/relationships/table" Target="../tables/table11.xml"/><Relationship Id="rId2"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table" Target="../tables/table4.xml"/><Relationship Id="rId10" Type="http://schemas.openxmlformats.org/officeDocument/2006/relationships/table" Target="../tables/table9.xml"/><Relationship Id="rId4" Type="http://schemas.openxmlformats.org/officeDocument/2006/relationships/table" Target="../tables/table3.xml"/><Relationship Id="rId9"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autoPageBreaks="0" fitToPage="1"/>
  </sheetPr>
  <dimension ref="A1:J63"/>
  <sheetViews>
    <sheetView showGridLines="0" tabSelected="1" zoomScale="95" zoomScaleNormal="95" workbookViewId="0">
      <selection activeCell="G13" sqref="G13"/>
    </sheetView>
  </sheetViews>
  <sheetFormatPr baseColWidth="10" defaultColWidth="9.140625" defaultRowHeight="12.75" x14ac:dyDescent="0.2"/>
  <cols>
    <col min="1" max="1" width="2.28515625" style="86" customWidth="1"/>
    <col min="2" max="2" width="40.7109375" style="86" bestFit="1" customWidth="1"/>
    <col min="3" max="5" width="18.140625" style="86" customWidth="1"/>
    <col min="6" max="6" width="4.42578125" style="86" customWidth="1"/>
    <col min="7" max="7" width="37.42578125" style="86" bestFit="1" customWidth="1"/>
    <col min="8" max="10" width="18.140625" style="86" customWidth="1"/>
    <col min="11" max="16384" width="9.140625" style="86"/>
  </cols>
  <sheetData>
    <row r="1" spans="1:10" ht="71.45" customHeight="1" x14ac:dyDescent="0.2">
      <c r="A1" s="85"/>
      <c r="B1" s="194" t="s">
        <v>81</v>
      </c>
      <c r="C1" s="194"/>
      <c r="D1" s="194"/>
      <c r="E1" s="194"/>
      <c r="F1" s="194"/>
      <c r="G1" s="194"/>
      <c r="H1" s="194"/>
      <c r="I1" s="194"/>
      <c r="J1" s="194"/>
    </row>
    <row r="2" spans="1:10" ht="20.100000000000001" customHeight="1" x14ac:dyDescent="0.2">
      <c r="A2" s="87"/>
      <c r="B2" s="83"/>
      <c r="C2" s="84"/>
      <c r="D2" s="84"/>
      <c r="E2" s="84"/>
      <c r="F2" s="84"/>
      <c r="G2" s="84"/>
      <c r="H2" s="84"/>
      <c r="I2" s="84"/>
      <c r="J2" s="84"/>
    </row>
    <row r="3" spans="1:10" ht="18" customHeight="1" x14ac:dyDescent="0.2">
      <c r="A3" s="87"/>
      <c r="B3" s="38" t="s">
        <v>0</v>
      </c>
      <c r="C3" s="30" t="s">
        <v>1</v>
      </c>
      <c r="D3" s="31"/>
      <c r="E3" s="41">
        <v>10000</v>
      </c>
      <c r="F3" s="88"/>
      <c r="G3" s="89" t="s">
        <v>2</v>
      </c>
      <c r="H3" s="90" t="s">
        <v>3</v>
      </c>
      <c r="I3" s="91"/>
      <c r="J3" s="42">
        <v>7500</v>
      </c>
    </row>
    <row r="4" spans="1:10" ht="18" customHeight="1" thickBot="1" x14ac:dyDescent="0.25">
      <c r="A4" s="87"/>
      <c r="B4" s="39"/>
      <c r="C4" s="32" t="s">
        <v>4</v>
      </c>
      <c r="D4" s="33"/>
      <c r="E4" s="43">
        <v>1000</v>
      </c>
      <c r="F4" s="88"/>
      <c r="G4" s="92" t="s">
        <v>5</v>
      </c>
      <c r="H4" s="93" t="s">
        <v>6</v>
      </c>
      <c r="I4" s="94"/>
      <c r="J4" s="95">
        <f>SUM(D21,D31,D38,D44,D52,D62,I20,I29,I36,I42,I48,I55)</f>
        <v>6140</v>
      </c>
    </row>
    <row r="5" spans="1:10" ht="18" customHeight="1" thickBot="1" x14ac:dyDescent="0.25">
      <c r="A5" s="87"/>
      <c r="B5" s="40"/>
      <c r="C5" s="96" t="s">
        <v>7</v>
      </c>
      <c r="D5" s="97"/>
      <c r="E5" s="98">
        <f>SUM(E3:E4)</f>
        <v>11000</v>
      </c>
      <c r="F5" s="88"/>
      <c r="G5" s="99" t="s">
        <v>8</v>
      </c>
      <c r="H5" s="99"/>
      <c r="I5" s="100"/>
      <c r="J5" s="101">
        <f>SUM(E21,E31,E38,E44,E52,E62,J20,J29,J36,J42,J48,J55)</f>
        <v>40</v>
      </c>
    </row>
    <row r="6" spans="1:10" ht="18" customHeight="1" x14ac:dyDescent="0.2">
      <c r="A6" s="87"/>
      <c r="B6" s="102" t="s">
        <v>9</v>
      </c>
      <c r="C6" s="34" t="s">
        <v>1</v>
      </c>
      <c r="D6" s="35"/>
      <c r="E6" s="44">
        <v>10000</v>
      </c>
      <c r="F6" s="88"/>
      <c r="G6" s="103" t="s">
        <v>10</v>
      </c>
      <c r="H6" s="90" t="s">
        <v>11</v>
      </c>
      <c r="I6" s="91"/>
      <c r="J6" s="104">
        <f>E5-J3</f>
        <v>3500</v>
      </c>
    </row>
    <row r="7" spans="1:10" ht="18" customHeight="1" thickBot="1" x14ac:dyDescent="0.25">
      <c r="A7" s="87"/>
      <c r="B7" s="39"/>
      <c r="C7" s="36" t="s">
        <v>4</v>
      </c>
      <c r="D7" s="37"/>
      <c r="E7" s="45">
        <v>0</v>
      </c>
      <c r="F7" s="88"/>
      <c r="G7" s="105" t="s">
        <v>12</v>
      </c>
      <c r="H7" s="93" t="s">
        <v>13</v>
      </c>
      <c r="I7" s="94"/>
      <c r="J7" s="106">
        <f>E8-J4</f>
        <v>3860</v>
      </c>
    </row>
    <row r="8" spans="1:10" ht="18" customHeight="1" thickBot="1" x14ac:dyDescent="0.25">
      <c r="A8" s="87"/>
      <c r="B8" s="107"/>
      <c r="C8" s="108" t="s">
        <v>7</v>
      </c>
      <c r="D8" s="109"/>
      <c r="E8" s="110">
        <f>SUM(E6:E7)</f>
        <v>10000</v>
      </c>
      <c r="F8" s="88"/>
      <c r="G8" s="99" t="s">
        <v>14</v>
      </c>
      <c r="H8" s="99"/>
      <c r="I8" s="100"/>
      <c r="J8" s="111">
        <f>J7-J6</f>
        <v>360</v>
      </c>
    </row>
    <row r="9" spans="1:10" ht="20.100000000000001" customHeight="1" thickBot="1" x14ac:dyDescent="0.25">
      <c r="A9" s="87"/>
      <c r="B9" s="112"/>
      <c r="C9" s="112"/>
      <c r="D9" s="112"/>
      <c r="E9" s="113"/>
      <c r="F9" s="88"/>
      <c r="G9" s="114"/>
      <c r="H9" s="114"/>
      <c r="I9" s="114"/>
      <c r="J9" s="115"/>
    </row>
    <row r="10" spans="1:10" ht="18" customHeight="1" thickBot="1" x14ac:dyDescent="0.25">
      <c r="A10" s="87"/>
      <c r="B10" s="116" t="s">
        <v>15</v>
      </c>
      <c r="C10" s="117" t="s">
        <v>16</v>
      </c>
      <c r="D10" s="117" t="s">
        <v>17</v>
      </c>
      <c r="E10" s="118" t="s">
        <v>18</v>
      </c>
      <c r="F10" s="119"/>
      <c r="G10" s="120" t="s">
        <v>19</v>
      </c>
      <c r="H10" s="121" t="s">
        <v>16</v>
      </c>
      <c r="I10" s="122" t="s">
        <v>17</v>
      </c>
      <c r="J10" s="123" t="s">
        <v>18</v>
      </c>
    </row>
    <row r="11" spans="1:10" ht="18" customHeight="1" thickBot="1" x14ac:dyDescent="0.25">
      <c r="A11" s="87"/>
      <c r="B11" s="1" t="s">
        <v>20</v>
      </c>
      <c r="C11" s="46">
        <v>3000</v>
      </c>
      <c r="D11" s="47">
        <v>3000</v>
      </c>
      <c r="E11" s="125">
        <f>Alojamiento[[#This Row],[Costo previsto]]-Alojamiento[[#This Row],[Costo real]]</f>
        <v>0</v>
      </c>
      <c r="F11" s="126"/>
      <c r="G11" s="2" t="s">
        <v>21</v>
      </c>
      <c r="H11" s="48">
        <v>50</v>
      </c>
      <c r="I11" s="48">
        <v>50</v>
      </c>
      <c r="J11" s="127">
        <f>Entretenimiento[[#This Row],[Costo previsto]]-Entretenimiento[[#This Row],[Costo real]]</f>
        <v>0</v>
      </c>
    </row>
    <row r="12" spans="1:10" ht="18" customHeight="1" thickBot="1" x14ac:dyDescent="0.25">
      <c r="A12" s="87"/>
      <c r="B12" s="3" t="s">
        <v>22</v>
      </c>
      <c r="C12" s="49">
        <v>350</v>
      </c>
      <c r="D12" s="49">
        <v>350</v>
      </c>
      <c r="E12" s="128">
        <f>Alojamiento[[#This Row],[Costo previsto]]-Alojamiento[[#This Row],[Costo real]]</f>
        <v>0</v>
      </c>
      <c r="F12" s="129"/>
      <c r="G12" s="4" t="s">
        <v>77</v>
      </c>
      <c r="H12" s="50">
        <v>0</v>
      </c>
      <c r="I12" s="50">
        <v>0</v>
      </c>
      <c r="J12" s="130">
        <f>Entretenimiento[[#This Row],[Costo previsto]]-Entretenimiento[[#This Row],[Costo real]]</f>
        <v>0</v>
      </c>
    </row>
    <row r="13" spans="1:10" ht="18" customHeight="1" thickBot="1" x14ac:dyDescent="0.25">
      <c r="A13" s="87"/>
      <c r="B13" s="1" t="s">
        <v>23</v>
      </c>
      <c r="C13" s="51">
        <v>80</v>
      </c>
      <c r="D13" s="52">
        <v>60</v>
      </c>
      <c r="E13" s="132">
        <f>Alojamiento[[#This Row],[Costo previsto]]-Alojamiento[[#This Row],[Costo real]]</f>
        <v>20</v>
      </c>
      <c r="F13" s="129"/>
      <c r="G13" s="5" t="s">
        <v>78</v>
      </c>
      <c r="H13" s="48">
        <v>0</v>
      </c>
      <c r="I13" s="53">
        <v>0</v>
      </c>
      <c r="J13" s="133">
        <f>Entretenimiento[[#This Row],[Costo previsto]]-Entretenimiento[[#This Row],[Costo real]]</f>
        <v>0</v>
      </c>
    </row>
    <row r="14" spans="1:10" ht="18" customHeight="1" thickBot="1" x14ac:dyDescent="0.25">
      <c r="A14" s="87"/>
      <c r="B14" s="3" t="s">
        <v>24</v>
      </c>
      <c r="C14" s="54">
        <v>200</v>
      </c>
      <c r="D14" s="49">
        <v>180</v>
      </c>
      <c r="E14" s="128">
        <f>Alojamiento[[#This Row],[Costo previsto]]-Alojamiento[[#This Row],[Costo real]]</f>
        <v>20</v>
      </c>
      <c r="F14" s="129"/>
      <c r="G14" s="6" t="s">
        <v>25</v>
      </c>
      <c r="H14" s="55">
        <v>0</v>
      </c>
      <c r="I14" s="55">
        <v>0</v>
      </c>
      <c r="J14" s="130">
        <f>Entretenimiento[[#This Row],[Costo previsto]]-Entretenimiento[[#This Row],[Costo real]]</f>
        <v>0</v>
      </c>
    </row>
    <row r="15" spans="1:10" ht="18" customHeight="1" thickBot="1" x14ac:dyDescent="0.25">
      <c r="A15" s="87"/>
      <c r="B15" s="1" t="s">
        <v>26</v>
      </c>
      <c r="C15" s="52">
        <v>0</v>
      </c>
      <c r="D15" s="52">
        <v>0</v>
      </c>
      <c r="E15" s="132">
        <f>Alojamiento[[#This Row],[Costo previsto]]-Alojamiento[[#This Row],[Costo real]]</f>
        <v>0</v>
      </c>
      <c r="F15" s="129"/>
      <c r="G15" s="2" t="s">
        <v>27</v>
      </c>
      <c r="H15" s="53">
        <v>0</v>
      </c>
      <c r="I15" s="53">
        <v>0</v>
      </c>
      <c r="J15" s="135">
        <f>Entretenimiento[[#This Row],[Costo previsto]]-Entretenimiento[[#This Row],[Costo real]]</f>
        <v>0</v>
      </c>
    </row>
    <row r="16" spans="1:10" ht="18" customHeight="1" thickBot="1" x14ac:dyDescent="0.25">
      <c r="A16" s="87"/>
      <c r="B16" s="3" t="s">
        <v>76</v>
      </c>
      <c r="C16" s="49">
        <v>0</v>
      </c>
      <c r="D16" s="56">
        <v>0</v>
      </c>
      <c r="E16" s="128">
        <f>Alojamiento[[#This Row],[Costo previsto]]-Alojamiento[[#This Row],[Costo real]]</f>
        <v>0</v>
      </c>
      <c r="F16" s="129"/>
      <c r="G16" s="6" t="s">
        <v>28</v>
      </c>
      <c r="H16" s="57">
        <v>0</v>
      </c>
      <c r="I16" s="57">
        <v>0</v>
      </c>
      <c r="J16" s="137">
        <f>Entretenimiento[[#This Row],[Costo previsto]]-Entretenimiento[[#This Row],[Costo real]]</f>
        <v>0</v>
      </c>
    </row>
    <row r="17" spans="1:10" ht="18" customHeight="1" thickBot="1" x14ac:dyDescent="0.25">
      <c r="A17" s="87"/>
      <c r="B17" s="1" t="s">
        <v>75</v>
      </c>
      <c r="C17" s="52">
        <v>0</v>
      </c>
      <c r="D17" s="51">
        <v>0</v>
      </c>
      <c r="E17" s="131">
        <f>Alojamiento[[#This Row],[Costo previsto]]-Alojamiento[[#This Row],[Costo real]]</f>
        <v>0</v>
      </c>
      <c r="F17" s="129"/>
      <c r="G17" s="7" t="s">
        <v>29</v>
      </c>
      <c r="H17" s="58">
        <v>0</v>
      </c>
      <c r="I17" s="58">
        <v>0</v>
      </c>
      <c r="J17" s="139">
        <f>Entretenimiento[[#This Row],[Costo previsto]]-Entretenimiento[[#This Row],[Costo real]]</f>
        <v>0</v>
      </c>
    </row>
    <row r="18" spans="1:10" ht="18" customHeight="1" thickBot="1" x14ac:dyDescent="0.25">
      <c r="A18" s="87"/>
      <c r="B18" s="3" t="s">
        <v>30</v>
      </c>
      <c r="C18" s="49">
        <v>0</v>
      </c>
      <c r="D18" s="60">
        <v>0</v>
      </c>
      <c r="E18" s="128">
        <f>Alojamiento[[#This Row],[Costo previsto]]-Alojamiento[[#This Row],[Costo real]]</f>
        <v>0</v>
      </c>
      <c r="F18" s="129"/>
      <c r="G18" s="6" t="s">
        <v>29</v>
      </c>
      <c r="H18" s="50">
        <v>0</v>
      </c>
      <c r="I18" s="50">
        <v>0</v>
      </c>
      <c r="J18" s="140">
        <f>Entretenimiento[[#This Row],[Costo previsto]]-Entretenimiento[[#This Row],[Costo real]]</f>
        <v>0</v>
      </c>
    </row>
    <row r="19" spans="1:10" ht="18" customHeight="1" thickBot="1" x14ac:dyDescent="0.25">
      <c r="A19" s="87"/>
      <c r="B19" s="8" t="s">
        <v>31</v>
      </c>
      <c r="C19" s="62">
        <v>0</v>
      </c>
      <c r="D19" s="62">
        <v>0</v>
      </c>
      <c r="E19" s="131">
        <f>Alojamiento[[#This Row],[Costo previsto]]-Alojamiento[[#This Row],[Costo real]]</f>
        <v>0</v>
      </c>
      <c r="F19" s="129"/>
      <c r="G19" s="7" t="s">
        <v>29</v>
      </c>
      <c r="H19" s="58">
        <v>0</v>
      </c>
      <c r="I19" s="58">
        <v>0</v>
      </c>
      <c r="J19" s="139">
        <f>Entretenimiento[[#This Row],[Costo previsto]]-Entretenimiento[[#This Row],[Costo real]]</f>
        <v>0</v>
      </c>
    </row>
    <row r="20" spans="1:10" ht="18" customHeight="1" thickBot="1" x14ac:dyDescent="0.25">
      <c r="A20" s="87"/>
      <c r="B20" s="9" t="s">
        <v>29</v>
      </c>
      <c r="C20" s="63">
        <v>0</v>
      </c>
      <c r="D20" s="63">
        <v>0</v>
      </c>
      <c r="E20" s="141">
        <f>Alojamiento[[#This Row],[Costo previsto]]-Alojamiento[[#This Row],[Costo real]]</f>
        <v>0</v>
      </c>
      <c r="F20" s="129"/>
      <c r="G20" s="142" t="s">
        <v>32</v>
      </c>
      <c r="H20" s="29">
        <f>SUBTOTAL(109,Entretenimiento[Costo previsto])</f>
        <v>50</v>
      </c>
      <c r="I20" s="143">
        <f>SUBTOTAL(109,Entretenimiento[Costo real])</f>
        <v>50</v>
      </c>
      <c r="J20" s="144">
        <f>SUBTOTAL(109,Entretenimiento[Diferencia])</f>
        <v>0</v>
      </c>
    </row>
    <row r="21" spans="1:10" ht="18" customHeight="1" thickBot="1" x14ac:dyDescent="0.25">
      <c r="A21" s="87"/>
      <c r="B21" s="145" t="s">
        <v>32</v>
      </c>
      <c r="C21" s="146">
        <f>SUBTOTAL(109,Alojamiento[Costo previsto])</f>
        <v>3630</v>
      </c>
      <c r="D21" s="147">
        <f>SUBTOTAL(109,Alojamiento[Costo real])</f>
        <v>3590</v>
      </c>
      <c r="E21" s="148">
        <f>SUBTOTAL(109,Alojamiento[Diferencia])</f>
        <v>40</v>
      </c>
      <c r="F21" s="129"/>
      <c r="G21" s="149"/>
      <c r="H21" s="149"/>
      <c r="I21" s="149"/>
      <c r="J21" s="149"/>
    </row>
    <row r="22" spans="1:10" ht="18" customHeight="1" thickBot="1" x14ac:dyDescent="0.25">
      <c r="A22" s="87"/>
      <c r="B22" s="150"/>
      <c r="C22" s="150"/>
      <c r="D22" s="150"/>
      <c r="E22" s="150"/>
      <c r="F22" s="129"/>
      <c r="G22" s="151" t="s">
        <v>33</v>
      </c>
      <c r="H22" s="152" t="s">
        <v>16</v>
      </c>
      <c r="I22" s="152" t="s">
        <v>17</v>
      </c>
      <c r="J22" s="153" t="s">
        <v>18</v>
      </c>
    </row>
    <row r="23" spans="1:10" ht="18" customHeight="1" thickBot="1" x14ac:dyDescent="0.25">
      <c r="A23" s="87"/>
      <c r="B23" s="154" t="s">
        <v>34</v>
      </c>
      <c r="C23" s="121" t="s">
        <v>16</v>
      </c>
      <c r="D23" s="122" t="s">
        <v>17</v>
      </c>
      <c r="E23" s="122" t="s">
        <v>18</v>
      </c>
      <c r="F23" s="129"/>
      <c r="G23" s="1" t="s">
        <v>35</v>
      </c>
      <c r="H23" s="46">
        <v>0</v>
      </c>
      <c r="I23" s="52">
        <v>0</v>
      </c>
      <c r="J23" s="155">
        <f>Préstamos[[#This Row],[Costo previsto]]-Préstamos[[#This Row],[Costo real]]</f>
        <v>0</v>
      </c>
    </row>
    <row r="24" spans="1:10" ht="18" customHeight="1" thickBot="1" x14ac:dyDescent="0.25">
      <c r="A24" s="87"/>
      <c r="B24" s="2" t="s">
        <v>36</v>
      </c>
      <c r="C24" s="48">
        <v>2500</v>
      </c>
      <c r="D24" s="48">
        <v>2500</v>
      </c>
      <c r="E24" s="127">
        <f>Transporte[[#This Row],[Costo previsto]]-Transporte[[#This Row],[Costo real]]</f>
        <v>0</v>
      </c>
      <c r="F24" s="129"/>
      <c r="G24" s="10" t="s">
        <v>37</v>
      </c>
      <c r="H24" s="49">
        <v>0</v>
      </c>
      <c r="I24" s="56">
        <v>0</v>
      </c>
      <c r="J24" s="128">
        <f>Préstamos[[#This Row],[Costo previsto]]-Préstamos[[#This Row],[Costo real]]</f>
        <v>0</v>
      </c>
    </row>
    <row r="25" spans="1:10" ht="18" customHeight="1" thickBot="1" x14ac:dyDescent="0.25">
      <c r="A25" s="87"/>
      <c r="B25" s="6" t="s">
        <v>73</v>
      </c>
      <c r="C25" s="55">
        <v>0</v>
      </c>
      <c r="D25" s="55">
        <v>0</v>
      </c>
      <c r="E25" s="134">
        <f>Transporte[[#This Row],[Costo previsto]]-Transporte[[#This Row],[Costo real]]</f>
        <v>0</v>
      </c>
      <c r="F25" s="129"/>
      <c r="G25" s="11" t="s">
        <v>38</v>
      </c>
      <c r="H25" s="65">
        <v>0</v>
      </c>
      <c r="I25" s="51">
        <v>0</v>
      </c>
      <c r="J25" s="132">
        <f>Préstamos[[#This Row],[Costo previsto]]-Préstamos[[#This Row],[Costo real]]</f>
        <v>0</v>
      </c>
    </row>
    <row r="26" spans="1:10" ht="18" customHeight="1" thickBot="1" x14ac:dyDescent="0.25">
      <c r="A26" s="87"/>
      <c r="B26" s="7" t="s">
        <v>39</v>
      </c>
      <c r="C26" s="53">
        <v>0</v>
      </c>
      <c r="D26" s="53">
        <v>0</v>
      </c>
      <c r="E26" s="133">
        <f>Transporte[[#This Row],[Costo previsto]]-Transporte[[#This Row],[Costo real]]</f>
        <v>0</v>
      </c>
      <c r="F26" s="129"/>
      <c r="G26" s="3" t="s">
        <v>38</v>
      </c>
      <c r="H26" s="49">
        <v>0</v>
      </c>
      <c r="I26" s="56">
        <v>0</v>
      </c>
      <c r="J26" s="128">
        <f>Préstamos[[#This Row],[Costo previsto]]-Préstamos[[#This Row],[Costo real]]</f>
        <v>0</v>
      </c>
    </row>
    <row r="27" spans="1:10" ht="18" customHeight="1" thickBot="1" x14ac:dyDescent="0.25">
      <c r="A27" s="87"/>
      <c r="B27" s="6" t="s">
        <v>40</v>
      </c>
      <c r="C27" s="57">
        <v>0</v>
      </c>
      <c r="D27" s="57">
        <v>0</v>
      </c>
      <c r="E27" s="136">
        <f>Transporte[[#This Row],[Costo previsto]]-Transporte[[#This Row],[Costo real]]</f>
        <v>0</v>
      </c>
      <c r="F27" s="129"/>
      <c r="G27" s="12" t="s">
        <v>38</v>
      </c>
      <c r="H27" s="65">
        <v>0</v>
      </c>
      <c r="I27" s="51">
        <v>0</v>
      </c>
      <c r="J27" s="156">
        <f>Préstamos[[#This Row],[Costo previsto]]-Préstamos[[#This Row],[Costo real]]</f>
        <v>0</v>
      </c>
    </row>
    <row r="28" spans="1:10" ht="18" customHeight="1" thickBot="1" x14ac:dyDescent="0.25">
      <c r="A28" s="87"/>
      <c r="B28" s="13" t="s">
        <v>41</v>
      </c>
      <c r="C28" s="53">
        <v>0</v>
      </c>
      <c r="D28" s="53">
        <v>0</v>
      </c>
      <c r="E28" s="133">
        <f>Transporte[[#This Row],[Costo previsto]]-Transporte[[#This Row],[Costo real]]</f>
        <v>0</v>
      </c>
      <c r="F28" s="129"/>
      <c r="G28" s="14" t="s">
        <v>29</v>
      </c>
      <c r="H28" s="66">
        <v>0</v>
      </c>
      <c r="I28" s="60">
        <v>0</v>
      </c>
      <c r="J28" s="157">
        <f>Préstamos[[#This Row],[Costo previsto]]-Préstamos[[#This Row],[Costo real]]</f>
        <v>0</v>
      </c>
    </row>
    <row r="29" spans="1:10" ht="18" customHeight="1" thickBot="1" x14ac:dyDescent="0.25">
      <c r="A29" s="87"/>
      <c r="B29" s="15" t="s">
        <v>42</v>
      </c>
      <c r="C29" s="57">
        <v>0</v>
      </c>
      <c r="D29" s="57">
        <v>0</v>
      </c>
      <c r="E29" s="136">
        <f>Transporte[[#This Row],[Costo previsto]]-Transporte[[#This Row],[Costo real]]</f>
        <v>0</v>
      </c>
      <c r="F29" s="129"/>
      <c r="G29" s="151" t="s">
        <v>32</v>
      </c>
      <c r="H29" s="158">
        <f>SUBTOTAL(109,Préstamos[Costo previsto])</f>
        <v>0</v>
      </c>
      <c r="I29" s="159">
        <f>SUBTOTAL(109,Préstamos[Costo real])</f>
        <v>0</v>
      </c>
      <c r="J29" s="160">
        <f>SUBTOTAL(109,Préstamos[Diferencia])</f>
        <v>0</v>
      </c>
    </row>
    <row r="30" spans="1:10" ht="18" customHeight="1" x14ac:dyDescent="0.2">
      <c r="A30" s="87"/>
      <c r="B30" s="7" t="s">
        <v>29</v>
      </c>
      <c r="C30" s="58">
        <v>0</v>
      </c>
      <c r="D30" s="67">
        <v>0</v>
      </c>
      <c r="E30" s="138">
        <f>Transporte[[#This Row],[Costo previsto]]-Transporte[[#This Row],[Costo real]]</f>
        <v>0</v>
      </c>
      <c r="F30" s="129"/>
      <c r="G30" s="162"/>
      <c r="H30" s="162"/>
      <c r="I30" s="162"/>
      <c r="J30" s="162"/>
    </row>
    <row r="31" spans="1:10" ht="18" customHeight="1" x14ac:dyDescent="0.2">
      <c r="A31" s="87"/>
      <c r="B31" s="142" t="s">
        <v>32</v>
      </c>
      <c r="C31" s="143">
        <f>SUBTOTAL(109,Transporte[Costo previsto])</f>
        <v>2500</v>
      </c>
      <c r="D31" s="143">
        <f>SUBTOTAL(109,Transporte[Costo real])</f>
        <v>2500</v>
      </c>
      <c r="E31" s="143">
        <f>SUBTOTAL(109,Transporte[Diferencia])</f>
        <v>0</v>
      </c>
      <c r="F31" s="126"/>
      <c r="G31" s="154" t="s">
        <v>43</v>
      </c>
      <c r="H31" s="121" t="s">
        <v>16</v>
      </c>
      <c r="I31" s="121" t="s">
        <v>17</v>
      </c>
      <c r="J31" s="121" t="s">
        <v>18</v>
      </c>
    </row>
    <row r="32" spans="1:10" ht="18" customHeight="1" thickBot="1" x14ac:dyDescent="0.25">
      <c r="A32" s="87"/>
      <c r="B32" s="162"/>
      <c r="C32" s="162"/>
      <c r="D32" s="162"/>
      <c r="E32" s="162"/>
      <c r="F32" s="126"/>
      <c r="G32" s="2" t="s">
        <v>44</v>
      </c>
      <c r="H32" s="58">
        <v>0</v>
      </c>
      <c r="I32" s="58">
        <v>0</v>
      </c>
      <c r="J32" s="138">
        <f>Impuestos[[#This Row],[Costo previsto]]-Impuestos[[#This Row],[Costo real]]</f>
        <v>0</v>
      </c>
    </row>
    <row r="33" spans="1:10" ht="18" customHeight="1" thickBot="1" x14ac:dyDescent="0.25">
      <c r="A33" s="87"/>
      <c r="B33" s="151" t="s">
        <v>45</v>
      </c>
      <c r="C33" s="163" t="s">
        <v>16</v>
      </c>
      <c r="D33" s="164" t="s">
        <v>17</v>
      </c>
      <c r="E33" s="165" t="s">
        <v>18</v>
      </c>
      <c r="F33" s="126"/>
      <c r="G33" s="16" t="s">
        <v>46</v>
      </c>
      <c r="H33" s="50">
        <v>0</v>
      </c>
      <c r="I33" s="68">
        <v>0</v>
      </c>
      <c r="J33" s="166">
        <f>Impuestos[[#This Row],[Costo previsto]]-Impuestos[[#This Row],[Costo real]]</f>
        <v>0</v>
      </c>
    </row>
    <row r="34" spans="1:10" ht="18" customHeight="1" thickBot="1" x14ac:dyDescent="0.25">
      <c r="A34" s="167"/>
      <c r="B34" s="17" t="s">
        <v>47</v>
      </c>
      <c r="C34" s="64">
        <v>0</v>
      </c>
      <c r="D34" s="69">
        <v>0</v>
      </c>
      <c r="E34" s="124">
        <f>Seguro[[#This Row],[Costo previsto]]-Seguro[[#This Row],[Costo real]]</f>
        <v>0</v>
      </c>
      <c r="F34" s="126"/>
      <c r="G34" s="13" t="s">
        <v>79</v>
      </c>
      <c r="H34" s="53">
        <v>0</v>
      </c>
      <c r="I34" s="67">
        <v>0</v>
      </c>
      <c r="J34" s="161">
        <f>Impuestos[[#This Row],[Costo previsto]]-Impuestos[[#This Row],[Costo real]]</f>
        <v>0</v>
      </c>
    </row>
    <row r="35" spans="1:10" ht="18" customHeight="1" thickBot="1" x14ac:dyDescent="0.25">
      <c r="A35" s="167"/>
      <c r="B35" s="18" t="s">
        <v>48</v>
      </c>
      <c r="C35" s="49">
        <v>0</v>
      </c>
      <c r="D35" s="70">
        <v>0</v>
      </c>
      <c r="E35" s="168">
        <f>Seguro[[#This Row],[Costo previsto]]-Seguro[[#This Row],[Costo real]]</f>
        <v>0</v>
      </c>
      <c r="F35" s="126"/>
      <c r="G35" s="16" t="s">
        <v>29</v>
      </c>
      <c r="H35" s="68">
        <v>0</v>
      </c>
      <c r="I35" s="68">
        <v>0</v>
      </c>
      <c r="J35" s="166">
        <f>Impuestos[[#This Row],[Costo previsto]]-Impuestos[[#This Row],[Costo real]]</f>
        <v>0</v>
      </c>
    </row>
    <row r="36" spans="1:10" ht="18" customHeight="1" thickBot="1" x14ac:dyDescent="0.25">
      <c r="A36" s="167"/>
      <c r="B36" s="19" t="s">
        <v>49</v>
      </c>
      <c r="C36" s="52">
        <v>0</v>
      </c>
      <c r="D36" s="71">
        <v>0</v>
      </c>
      <c r="E36" s="132">
        <f>Seguro[[#This Row],[Costo previsto]]-Seguro[[#This Row],[Costo real]]</f>
        <v>0</v>
      </c>
      <c r="F36" s="126"/>
      <c r="G36" s="142" t="s">
        <v>32</v>
      </c>
      <c r="H36" s="143">
        <f>SUBTOTAL(109,Impuestos[Costo previsto])</f>
        <v>0</v>
      </c>
      <c r="I36" s="143">
        <f>SUBTOTAL(109,Impuestos[Costo real])</f>
        <v>0</v>
      </c>
      <c r="J36" s="143">
        <f>SUBTOTAL(109,Impuestos[Diferencia])</f>
        <v>0</v>
      </c>
    </row>
    <row r="37" spans="1:10" ht="18" customHeight="1" thickBot="1" x14ac:dyDescent="0.25">
      <c r="A37" s="167"/>
      <c r="B37" s="20" t="s">
        <v>29</v>
      </c>
      <c r="C37" s="66">
        <v>0</v>
      </c>
      <c r="D37" s="72">
        <v>0</v>
      </c>
      <c r="E37" s="157">
        <f>Seguro[[#This Row],[Costo previsto]]-Seguro[[#This Row],[Costo real]]</f>
        <v>0</v>
      </c>
      <c r="F37" s="129"/>
      <c r="G37" s="162"/>
      <c r="H37" s="162"/>
      <c r="I37" s="162"/>
      <c r="J37" s="162"/>
    </row>
    <row r="38" spans="1:10" ht="18" customHeight="1" thickBot="1" x14ac:dyDescent="0.25">
      <c r="A38" s="87"/>
      <c r="B38" s="151" t="s">
        <v>32</v>
      </c>
      <c r="C38" s="169">
        <f>SUBTOTAL(109,Seguro[Costo previsto])</f>
        <v>0</v>
      </c>
      <c r="D38" s="170">
        <f>SUBTOTAL(109,Seguro[Costo real])</f>
        <v>0</v>
      </c>
      <c r="E38" s="171">
        <f>SUBTOTAL(109,Seguro[Diferencia])</f>
        <v>0</v>
      </c>
      <c r="F38" s="129"/>
      <c r="G38" s="172" t="s">
        <v>50</v>
      </c>
      <c r="H38" s="173" t="s">
        <v>16</v>
      </c>
      <c r="I38" s="174" t="s">
        <v>17</v>
      </c>
      <c r="J38" s="165" t="s">
        <v>18</v>
      </c>
    </row>
    <row r="39" spans="1:10" ht="18" customHeight="1" thickBot="1" x14ac:dyDescent="0.25">
      <c r="A39" s="87"/>
      <c r="B39" s="162"/>
      <c r="C39" s="162"/>
      <c r="D39" s="162"/>
      <c r="E39" s="162"/>
      <c r="F39" s="175"/>
      <c r="G39" s="21" t="s">
        <v>51</v>
      </c>
      <c r="H39" s="46">
        <v>0</v>
      </c>
      <c r="I39" s="73">
        <v>0</v>
      </c>
      <c r="J39" s="176">
        <f>AhorrosOInversiones[[#This Row],[Costo previsto]]-AhorrosOInversiones[[#This Row],[Costo real]]</f>
        <v>0</v>
      </c>
    </row>
    <row r="40" spans="1:10" ht="18" customHeight="1" thickBot="1" x14ac:dyDescent="0.25">
      <c r="A40" s="87"/>
      <c r="B40" s="154" t="s">
        <v>52</v>
      </c>
      <c r="C40" s="177" t="s">
        <v>16</v>
      </c>
      <c r="D40" s="121" t="s">
        <v>17</v>
      </c>
      <c r="E40" s="121" t="s">
        <v>18</v>
      </c>
      <c r="F40" s="175"/>
      <c r="G40" s="3" t="s">
        <v>53</v>
      </c>
      <c r="H40" s="54">
        <v>0</v>
      </c>
      <c r="I40" s="74">
        <v>0</v>
      </c>
      <c r="J40" s="178">
        <f>AhorrosOInversiones[[#This Row],[Costo previsto]]-AhorrosOInversiones[[#This Row],[Costo real]]</f>
        <v>0</v>
      </c>
    </row>
    <row r="41" spans="1:10" ht="18" customHeight="1" thickBot="1" x14ac:dyDescent="0.25">
      <c r="A41" s="87"/>
      <c r="B41" s="2" t="s">
        <v>54</v>
      </c>
      <c r="C41" s="59">
        <v>0</v>
      </c>
      <c r="D41" s="58">
        <v>0</v>
      </c>
      <c r="E41" s="138">
        <f>Comida[[#This Row],[Costo previsto]]-Comida[[#This Row],[Costo real]]</f>
        <v>0</v>
      </c>
      <c r="F41" s="175"/>
      <c r="G41" s="22" t="s">
        <v>29</v>
      </c>
      <c r="H41" s="75">
        <v>0</v>
      </c>
      <c r="I41" s="76">
        <v>0</v>
      </c>
      <c r="J41" s="179">
        <f>AhorrosOInversiones[[#This Row],[Costo previsto]]-AhorrosOInversiones[[#This Row],[Costo real]]</f>
        <v>0</v>
      </c>
    </row>
    <row r="42" spans="1:10" ht="18" customHeight="1" thickBot="1" x14ac:dyDescent="0.25">
      <c r="A42" s="87"/>
      <c r="B42" s="6" t="s">
        <v>55</v>
      </c>
      <c r="C42" s="61">
        <v>0</v>
      </c>
      <c r="D42" s="50">
        <v>0</v>
      </c>
      <c r="E42" s="130">
        <f>Comida[[#This Row],[Costo previsto]]-Comida[[#This Row],[Costo real]]</f>
        <v>0</v>
      </c>
      <c r="F42" s="129"/>
      <c r="G42" s="172" t="s">
        <v>32</v>
      </c>
      <c r="H42" s="180">
        <f>SUBTOTAL(109,AhorrosOInversiones[Costo previsto])</f>
        <v>0</v>
      </c>
      <c r="I42" s="181">
        <f>SUBTOTAL(109,AhorrosOInversiones[Costo real])</f>
        <v>0</v>
      </c>
      <c r="J42" s="171">
        <f>SUBTOTAL(109,AhorrosOInversiones[Diferencia])</f>
        <v>0</v>
      </c>
    </row>
    <row r="43" spans="1:10" ht="18" customHeight="1" x14ac:dyDescent="0.2">
      <c r="A43" s="87"/>
      <c r="B43" s="7" t="s">
        <v>29</v>
      </c>
      <c r="C43" s="59">
        <v>0</v>
      </c>
      <c r="D43" s="58">
        <v>0</v>
      </c>
      <c r="E43" s="138">
        <f>Comida[[#This Row],[Costo previsto]]-Comida[[#This Row],[Costo real]]</f>
        <v>0</v>
      </c>
      <c r="F43" s="129"/>
      <c r="G43" s="162"/>
      <c r="H43" s="162"/>
      <c r="I43" s="162"/>
      <c r="J43" s="162"/>
    </row>
    <row r="44" spans="1:10" ht="18" customHeight="1" x14ac:dyDescent="0.2">
      <c r="A44" s="87"/>
      <c r="B44" s="142" t="s">
        <v>32</v>
      </c>
      <c r="C44" s="182">
        <f>SUBTOTAL(109,Comida[Costo previsto])</f>
        <v>0</v>
      </c>
      <c r="D44" s="143">
        <f>SUBTOTAL(109,Comida[Costo real])</f>
        <v>0</v>
      </c>
      <c r="E44" s="143">
        <f>SUBTOTAL(109,Comida[Diferencia])</f>
        <v>0</v>
      </c>
      <c r="F44" s="129"/>
      <c r="G44" s="154" t="s">
        <v>56</v>
      </c>
      <c r="H44" s="177" t="s">
        <v>16</v>
      </c>
      <c r="I44" s="121" t="s">
        <v>17</v>
      </c>
      <c r="J44" s="123" t="s">
        <v>18</v>
      </c>
    </row>
    <row r="45" spans="1:10" ht="18" customHeight="1" thickBot="1" x14ac:dyDescent="0.25">
      <c r="A45" s="87"/>
      <c r="B45" s="162"/>
      <c r="C45" s="162"/>
      <c r="D45" s="162"/>
      <c r="E45" s="162"/>
      <c r="F45" s="126"/>
      <c r="G45" s="23" t="s">
        <v>57</v>
      </c>
      <c r="H45" s="59">
        <v>0</v>
      </c>
      <c r="I45" s="58">
        <v>0</v>
      </c>
      <c r="J45" s="139">
        <f>RegalosYDonaciones[[#This Row],[Costo previsto]]-RegalosYDonaciones[[#This Row],[Costo real]]</f>
        <v>0</v>
      </c>
    </row>
    <row r="46" spans="1:10" ht="18" customHeight="1" thickBot="1" x14ac:dyDescent="0.25">
      <c r="A46" s="87"/>
      <c r="B46" s="172" t="s">
        <v>58</v>
      </c>
      <c r="C46" s="163" t="s">
        <v>16</v>
      </c>
      <c r="D46" s="163" t="s">
        <v>17</v>
      </c>
      <c r="E46" s="163" t="s">
        <v>18</v>
      </c>
      <c r="F46" s="126"/>
      <c r="G46" s="16" t="s">
        <v>59</v>
      </c>
      <c r="H46" s="61">
        <v>0</v>
      </c>
      <c r="I46" s="50">
        <v>0</v>
      </c>
      <c r="J46" s="140">
        <f>RegalosYDonaciones[[#This Row],[Costo previsto]]-RegalosYDonaciones[[#This Row],[Costo real]]</f>
        <v>0</v>
      </c>
    </row>
    <row r="47" spans="1:10" ht="18" customHeight="1" thickBot="1" x14ac:dyDescent="0.25">
      <c r="A47" s="87"/>
      <c r="B47" s="24" t="s">
        <v>60</v>
      </c>
      <c r="C47" s="52">
        <v>0</v>
      </c>
      <c r="D47" s="52">
        <v>0</v>
      </c>
      <c r="E47" s="124">
        <f>Mascotas[[#This Row],[Costo previsto]]-Mascotas[[#This Row],[Costo real]]</f>
        <v>0</v>
      </c>
      <c r="F47" s="126"/>
      <c r="G47" s="25" t="s">
        <v>61</v>
      </c>
      <c r="H47" s="59">
        <v>0</v>
      </c>
      <c r="I47" s="58">
        <v>0</v>
      </c>
      <c r="J47" s="139">
        <f>RegalosYDonaciones[[#This Row],[Costo previsto]]-RegalosYDonaciones[[#This Row],[Costo real]]</f>
        <v>0</v>
      </c>
    </row>
    <row r="48" spans="1:10" ht="18" customHeight="1" thickBot="1" x14ac:dyDescent="0.25">
      <c r="A48" s="87"/>
      <c r="B48" s="3" t="s">
        <v>62</v>
      </c>
      <c r="C48" s="49">
        <v>0</v>
      </c>
      <c r="D48" s="49">
        <v>0</v>
      </c>
      <c r="E48" s="128">
        <f>Mascotas[[#This Row],[Costo previsto]]-Mascotas[[#This Row],[Costo real]]</f>
        <v>0</v>
      </c>
      <c r="F48" s="129"/>
      <c r="G48" s="142" t="s">
        <v>32</v>
      </c>
      <c r="H48" s="182">
        <f>SUBTOTAL(109,RegalosYDonaciones[Costo previsto])</f>
        <v>0</v>
      </c>
      <c r="I48" s="143">
        <f>SUBTOTAL(109,RegalosYDonaciones[Costo real])</f>
        <v>0</v>
      </c>
      <c r="J48" s="183">
        <f>SUBTOTAL(109,RegalosYDonaciones[Diferencia])</f>
        <v>0</v>
      </c>
    </row>
    <row r="49" spans="1:10" ht="18" customHeight="1" thickBot="1" x14ac:dyDescent="0.25">
      <c r="A49" s="87"/>
      <c r="B49" s="24" t="s">
        <v>63</v>
      </c>
      <c r="C49" s="52">
        <v>0</v>
      </c>
      <c r="D49" s="51">
        <v>0</v>
      </c>
      <c r="E49" s="156">
        <f>Mascotas[[#This Row],[Costo previsto]]-Mascotas[[#This Row],[Costo real]]</f>
        <v>0</v>
      </c>
      <c r="F49" s="129"/>
      <c r="G49" s="162"/>
      <c r="H49" s="162"/>
      <c r="I49" s="162"/>
      <c r="J49" s="162"/>
    </row>
    <row r="50" spans="1:10" ht="18" customHeight="1" thickBot="1" x14ac:dyDescent="0.25">
      <c r="A50" s="87"/>
      <c r="B50" s="3" t="s">
        <v>64</v>
      </c>
      <c r="C50" s="49">
        <v>0</v>
      </c>
      <c r="D50" s="54">
        <v>0</v>
      </c>
      <c r="E50" s="128">
        <f>Mascotas[[#This Row],[Costo previsto]]-Mascotas[[#This Row],[Costo real]]</f>
        <v>0</v>
      </c>
      <c r="F50" s="129"/>
      <c r="G50" s="172" t="s">
        <v>65</v>
      </c>
      <c r="H50" s="173" t="s">
        <v>16</v>
      </c>
      <c r="I50" s="163" t="s">
        <v>17</v>
      </c>
      <c r="J50" s="163" t="s">
        <v>18</v>
      </c>
    </row>
    <row r="51" spans="1:10" ht="18" customHeight="1" thickBot="1" x14ac:dyDescent="0.25">
      <c r="A51" s="87"/>
      <c r="B51" s="26" t="s">
        <v>29</v>
      </c>
      <c r="C51" s="75">
        <v>0</v>
      </c>
      <c r="D51" s="52">
        <v>0</v>
      </c>
      <c r="E51" s="132">
        <f>Mascotas[[#This Row],[Costo previsto]]-Mascotas[[#This Row],[Costo real]]</f>
        <v>0</v>
      </c>
      <c r="F51" s="175"/>
      <c r="G51" s="22" t="s">
        <v>66</v>
      </c>
      <c r="H51" s="77">
        <v>0</v>
      </c>
      <c r="I51" s="78">
        <v>0</v>
      </c>
      <c r="J51" s="184">
        <f>Legal[[#This Row],[Costo previsto]]-Legal[[#This Row],[Costo real]]</f>
        <v>0</v>
      </c>
    </row>
    <row r="52" spans="1:10" ht="18" customHeight="1" thickBot="1" x14ac:dyDescent="0.25">
      <c r="A52" s="87"/>
      <c r="B52" s="145" t="s">
        <v>32</v>
      </c>
      <c r="C52" s="169">
        <f>SUBTOTAL(109,Mascotas[Costo previsto])</f>
        <v>0</v>
      </c>
      <c r="D52" s="169">
        <f>SUBTOTAL(109,Mascotas[Costo real])</f>
        <v>0</v>
      </c>
      <c r="E52" s="169">
        <f>SUBTOTAL(109,Mascotas[Diferencia])</f>
        <v>0</v>
      </c>
      <c r="F52" s="175"/>
      <c r="G52" s="27" t="s">
        <v>80</v>
      </c>
      <c r="H52" s="79">
        <v>0</v>
      </c>
      <c r="I52" s="80">
        <v>0</v>
      </c>
      <c r="J52" s="185">
        <f>Legal[[#This Row],[Costo previsto]]-Legal[[#This Row],[Costo real]]</f>
        <v>0</v>
      </c>
    </row>
    <row r="53" spans="1:10" ht="18" customHeight="1" thickBot="1" x14ac:dyDescent="0.25">
      <c r="A53" s="87"/>
      <c r="B53" s="162"/>
      <c r="C53" s="162"/>
      <c r="D53" s="162"/>
      <c r="E53" s="162"/>
      <c r="F53" s="175"/>
      <c r="G53" s="22" t="s">
        <v>67</v>
      </c>
      <c r="H53" s="77">
        <v>0</v>
      </c>
      <c r="I53" s="78">
        <v>0</v>
      </c>
      <c r="J53" s="186">
        <f>Legal[[#This Row],[Costo previsto]]-Legal[[#This Row],[Costo real]]</f>
        <v>0</v>
      </c>
    </row>
    <row r="54" spans="1:10" ht="18" customHeight="1" thickBot="1" x14ac:dyDescent="0.25">
      <c r="A54" s="87"/>
      <c r="B54" s="187" t="s">
        <v>68</v>
      </c>
      <c r="C54" s="123" t="s">
        <v>16</v>
      </c>
      <c r="D54" s="122" t="s">
        <v>17</v>
      </c>
      <c r="E54" s="123" t="s">
        <v>18</v>
      </c>
      <c r="F54" s="175"/>
      <c r="G54" s="28" t="s">
        <v>29</v>
      </c>
      <c r="H54" s="81">
        <v>0</v>
      </c>
      <c r="I54" s="82">
        <v>0</v>
      </c>
      <c r="J54" s="188">
        <f>Legal[[#This Row],[Costo previsto]]-Legal[[#This Row],[Costo real]]</f>
        <v>0</v>
      </c>
    </row>
    <row r="55" spans="1:10" ht="18" customHeight="1" thickBot="1" x14ac:dyDescent="0.25">
      <c r="A55" s="87"/>
      <c r="B55" s="7" t="s">
        <v>62</v>
      </c>
      <c r="C55" s="47">
        <v>0</v>
      </c>
      <c r="D55" s="58">
        <v>0</v>
      </c>
      <c r="E55" s="138">
        <f>CuidadoPersonal[[#This Row],[Costo previsto]]-CuidadoPersonal[[#This Row],[Costo real]]</f>
        <v>0</v>
      </c>
      <c r="F55" s="129"/>
      <c r="G55" s="172" t="s">
        <v>32</v>
      </c>
      <c r="H55" s="189">
        <f>SUBTOTAL(109,Legal[Costo previsto])</f>
        <v>0</v>
      </c>
      <c r="I55" s="190">
        <f>SUBTOTAL(109,Legal[Costo real])</f>
        <v>0</v>
      </c>
      <c r="J55" s="190">
        <f>SUBTOTAL(109,Legal[Diferencia])</f>
        <v>0</v>
      </c>
    </row>
    <row r="56" spans="1:10" ht="18" customHeight="1" thickBot="1" x14ac:dyDescent="0.25">
      <c r="A56" s="87"/>
      <c r="B56" s="6" t="s">
        <v>74</v>
      </c>
      <c r="C56" s="68">
        <v>0</v>
      </c>
      <c r="D56" s="50">
        <v>0</v>
      </c>
      <c r="E56" s="130">
        <f>CuidadoPersonal[[#This Row],[Costo previsto]]-CuidadoPersonal[[#This Row],[Costo real]]</f>
        <v>0</v>
      </c>
      <c r="F56" s="87"/>
      <c r="G56" s="191"/>
      <c r="H56" s="191"/>
      <c r="I56" s="191"/>
      <c r="J56" s="191"/>
    </row>
    <row r="57" spans="1:10" ht="18" customHeight="1" thickBot="1" x14ac:dyDescent="0.25">
      <c r="A57" s="87"/>
      <c r="B57" s="5" t="s">
        <v>69</v>
      </c>
      <c r="C57" s="53">
        <v>0</v>
      </c>
      <c r="D57" s="58">
        <v>0</v>
      </c>
      <c r="E57" s="138">
        <f>CuidadoPersonal[[#This Row],[Costo previsto]]-CuidadoPersonal[[#This Row],[Costo real]]</f>
        <v>0</v>
      </c>
      <c r="F57" s="87"/>
    </row>
    <row r="58" spans="1:10" ht="18" customHeight="1" thickBot="1" x14ac:dyDescent="0.25">
      <c r="A58" s="87"/>
      <c r="B58" s="6" t="s">
        <v>70</v>
      </c>
      <c r="C58" s="68">
        <v>0</v>
      </c>
      <c r="D58" s="50">
        <v>0</v>
      </c>
      <c r="E58" s="166">
        <f>CuidadoPersonal[[#This Row],[Costo previsto]]-CuidadoPersonal[[#This Row],[Costo real]]</f>
        <v>0</v>
      </c>
      <c r="F58" s="87"/>
    </row>
    <row r="59" spans="1:10" ht="18" customHeight="1" thickBot="1" x14ac:dyDescent="0.25">
      <c r="A59" s="87"/>
      <c r="B59" s="7" t="s">
        <v>71</v>
      </c>
      <c r="C59" s="53">
        <v>0</v>
      </c>
      <c r="D59" s="53">
        <v>0</v>
      </c>
      <c r="E59" s="133">
        <f>CuidadoPersonal[[#This Row],[Costo previsto]]-CuidadoPersonal[[#This Row],[Costo real]]</f>
        <v>0</v>
      </c>
      <c r="F59" s="87"/>
    </row>
    <row r="60" spans="1:10" ht="18" customHeight="1" thickBot="1" x14ac:dyDescent="0.25">
      <c r="A60" s="87"/>
      <c r="B60" s="6" t="s">
        <v>72</v>
      </c>
      <c r="C60" s="50">
        <v>0</v>
      </c>
      <c r="D60" s="55">
        <v>0</v>
      </c>
      <c r="E60" s="130">
        <f>CuidadoPersonal[[#This Row],[Costo previsto]]-CuidadoPersonal[[#This Row],[Costo real]]</f>
        <v>0</v>
      </c>
      <c r="F60" s="87"/>
    </row>
    <row r="61" spans="1:10" ht="18" customHeight="1" x14ac:dyDescent="0.2">
      <c r="A61" s="87"/>
      <c r="B61" s="7" t="s">
        <v>29</v>
      </c>
      <c r="C61" s="47">
        <v>0</v>
      </c>
      <c r="D61" s="67">
        <v>0</v>
      </c>
      <c r="E61" s="138">
        <f>CuidadoPersonal[[#This Row],[Costo previsto]]-CuidadoPersonal[[#This Row],[Costo real]]</f>
        <v>0</v>
      </c>
      <c r="F61" s="87"/>
    </row>
    <row r="62" spans="1:10" ht="18" customHeight="1" thickBot="1" x14ac:dyDescent="0.25">
      <c r="A62" s="87"/>
      <c r="B62" s="192" t="s">
        <v>32</v>
      </c>
      <c r="C62" s="183">
        <f>SUBTOTAL(109,CuidadoPersonal[Costo previsto])</f>
        <v>0</v>
      </c>
      <c r="D62" s="193">
        <f>SUBTOTAL(109,CuidadoPersonal[Costo real])</f>
        <v>0</v>
      </c>
      <c r="E62" s="183">
        <f>SUBTOTAL(109,CuidadoPersonal[Diferencia])</f>
        <v>0</v>
      </c>
      <c r="F62" s="87"/>
    </row>
    <row r="63" spans="1:10" ht="20.100000000000001" customHeight="1" x14ac:dyDescent="0.2"/>
  </sheetData>
  <sheetProtection algorithmName="SHA-512" hashValue="JcvxshIbv1VaW4YpdkkgRDx7SvkxOs7mGlsEG8E8QVa5CKsFQQVMwKhzB2GcDA8ziPbQIsZbVc2zifg6nXJtOw==" saltValue="GzGqv1usKmEzGq25j1NdBA==" spinCount="100000" sheet="1" objects="1" scenarios="1"/>
  <mergeCells count="26">
    <mergeCell ref="B1:J1"/>
    <mergeCell ref="C5:D5"/>
    <mergeCell ref="C6:D6"/>
    <mergeCell ref="C7:D7"/>
    <mergeCell ref="C8:D8"/>
    <mergeCell ref="B6:B8"/>
    <mergeCell ref="B3:B5"/>
    <mergeCell ref="C3:D3"/>
    <mergeCell ref="C4:D4"/>
    <mergeCell ref="G8:I8"/>
    <mergeCell ref="G5:I5"/>
    <mergeCell ref="H3:I3"/>
    <mergeCell ref="H4:I4"/>
    <mergeCell ref="H6:I6"/>
    <mergeCell ref="H7:I7"/>
    <mergeCell ref="B45:E45"/>
    <mergeCell ref="G56:J56"/>
    <mergeCell ref="B53:E53"/>
    <mergeCell ref="G43:J43"/>
    <mergeCell ref="G49:J49"/>
    <mergeCell ref="B22:E22"/>
    <mergeCell ref="B32:E32"/>
    <mergeCell ref="B39:E39"/>
    <mergeCell ref="G21:J21"/>
    <mergeCell ref="G30:J30"/>
    <mergeCell ref="G37:J37"/>
  </mergeCells>
  <phoneticPr fontId="2" type="noConversion"/>
  <conditionalFormatting sqref="E11:E21 E24:E31 E34:E38 E41:E44 E47:E52 E55:E62 J11:J20 J23:J29 J32:J36 J39:J42 J45:J48 J51:J55">
    <cfRule type="iconSet" priority="1">
      <iconSet iconSet="3Signs">
        <cfvo type="percent" val="0"/>
        <cfvo type="num" val="-20"/>
        <cfvo type="num" val="0"/>
      </iconSet>
    </cfRule>
  </conditionalFormatting>
  <dataValidations count="55">
    <dataValidation allowBlank="1" showInputMessage="1" showErrorMessage="1" prompt="Cree un presupuesto mensual personal en esta hoja de cálculo. La tabla Ingresos previstos y reales comienza en la celda B3. Las tablas de ejemplo para las categorías de gastos se encuentran en dos columnas a partir de las celdas B10 y G10." sqref="A1" xr:uid="{00000000-0002-0000-0000-000000000000}"/>
    <dataValidation allowBlank="1" showInputMessage="1" showErrorMessage="1" prompt="El título de esta hoja de cálculo se encuentra en esta celda. Vaya a la celda B3 para introducir los ingresos previstos y los reales. El resumen de los gastos y del saldo se calcula automáticamente a partir de la celda G3." sqref="B1:J1" xr:uid="{00000000-0002-0000-0000-000001000000}"/>
    <dataValidation allowBlank="1" showInputMessage="1" showErrorMessage="1" prompt="Escriba los ingresos previstos en la celda E3 y los ingresos adicionales previstos en la celda E4. El total de ingresos mensuales previstos se calcula automáticamente en la celda E5. La etiqueta Ingresos mensuales reales se encuentra en la celda inferior." sqref="B3:B5" xr:uid="{00000000-0002-0000-0000-000002000000}"/>
    <dataValidation allowBlank="1" showInputMessage="1" showErrorMessage="1" prompt="Escriba el ingreso 1 real en la celda de la derecha." sqref="C6:D6" xr:uid="{00000000-0002-0000-0000-000003000000}"/>
    <dataValidation allowBlank="1" showInputMessage="1" showErrorMessage="1" prompt="Escriba el ingreso 1 real en esta celda." sqref="E6" xr:uid="{00000000-0002-0000-0000-000004000000}"/>
    <dataValidation allowBlank="1" showInputMessage="1" showErrorMessage="1" prompt="Escriba los ingresos adicionales reales en la celda de la derecha." sqref="C7:D7" xr:uid="{00000000-0002-0000-0000-000005000000}"/>
    <dataValidation allowBlank="1" showInputMessage="1" showErrorMessage="1" prompt="Escriba los ingresos adicionales reales en esta celda." sqref="E7" xr:uid="{00000000-0002-0000-0000-000006000000}"/>
    <dataValidation allowBlank="1" showInputMessage="1" showErrorMessage="1" prompt="Los ingresos reales mensuales se calculan automáticamente en la celda de la derecha." sqref="C8:D8" xr:uid="{00000000-0002-0000-0000-000007000000}"/>
    <dataValidation allowBlank="1" showInputMessage="1" showErrorMessage="1" prompt="El total de ingresos mensuales previstos se calcula automáticamente en esta celda." sqref="E5" xr:uid="{00000000-0002-0000-0000-000008000000}"/>
    <dataValidation allowBlank="1" showInputMessage="1" showErrorMessage="1" prompt="Escriba los ingresos reales en la celda E6 y los ingresos adicionales reales en la celda E7. El total de ingresos mensuales reales se calcula automáticamente en la celda E8. El resumen de los ingresos se calcula automáticamente a partir de la celda G3." sqref="B6:B8" xr:uid="{00000000-0002-0000-0000-000009000000}"/>
    <dataValidation allowBlank="1" showInputMessage="1" showErrorMessage="1" prompt="El total de ingresos mensuales reales se calcula automáticamente en esta celda." sqref="E8" xr:uid="{00000000-0002-0000-0000-00000A000000}"/>
    <dataValidation allowBlank="1" showInputMessage="1" showErrorMessage="1" prompt="El saldo previsto se calcula automáticamente en la celda J6." sqref="G6" xr:uid="{00000000-0002-0000-0000-00000B000000}"/>
    <dataValidation allowBlank="1" showInputMessage="1" showErrorMessage="1" prompt="Los gastos de ejemplo de Alojamiento se encuentran en la columna con este encabezado." sqref="B10" xr:uid="{00000000-0002-0000-0000-00000C000000}"/>
    <dataValidation allowBlank="1" showInputMessage="1" showErrorMessage="1" prompt="Escriba el costo previsto en la columna con este encabezado." sqref="C10 H50 C54 H10 H22 H31 H38 H44 C23 C33 C40 C46" xr:uid="{00000000-0002-0000-0000-00000D000000}"/>
    <dataValidation allowBlank="1" showInputMessage="1" showErrorMessage="1" prompt="Escriba el coste real en la columna con este encabezado." sqref="D10 D23 D54 I10 I22 I31 I38 I44 I50 D33 D40 D46" xr:uid="{00000000-0002-0000-0000-00000E000000}"/>
    <dataValidation allowBlank="1" showInputMessage="1" showErrorMessage="1" prompt="Los gastos de ejemplo de Transporte se encuentran en la columna con este encabezado." sqref="B23" xr:uid="{00000000-0002-0000-0000-00000F000000}"/>
    <dataValidation allowBlank="1" showInputMessage="1" showErrorMessage="1" prompt="Escriba la información en la tabla Cuidado personal que comienza a continuación." sqref="B53:E53" xr:uid="{00000000-0002-0000-0000-000010000000}"/>
    <dataValidation allowBlank="1" showInputMessage="1" showErrorMessage="1" prompt="Escriba la información en la tabla Transporte que comienza a continuación." sqref="B22:E22" xr:uid="{00000000-0002-0000-0000-000011000000}"/>
    <dataValidation allowBlank="1" showInputMessage="1" showErrorMessage="1" prompt="Los gastos de ejemplo de Cuidado personal se encuentran en la columna con este encabezado." sqref="B54" xr:uid="{00000000-0002-0000-0000-000012000000}"/>
    <dataValidation allowBlank="1" showInputMessage="1" showErrorMessage="1" prompt="Los gastos de ejemplo de Entretenimiento se encuentran en la columna con este encabezado." sqref="G10" xr:uid="{00000000-0002-0000-0000-000013000000}"/>
    <dataValidation allowBlank="1" showInputMessage="1" showErrorMessage="1" prompt="Escriba la información en la tabla Préstamos que comienza a continuación." sqref="G21:J21" xr:uid="{00000000-0002-0000-0000-000014000000}"/>
    <dataValidation allowBlank="1" showInputMessage="1" showErrorMessage="1" prompt="Los gastos de ejemplo de Préstamos se encuentran en la columna con este encabezado." sqref="G22" xr:uid="{00000000-0002-0000-0000-000015000000}"/>
    <dataValidation allowBlank="1" showInputMessage="1" showErrorMessage="1" prompt="Escriba la información en la tabla Impuestos que comienza a continuación." sqref="G30:J30" xr:uid="{00000000-0002-0000-0000-000016000000}"/>
    <dataValidation allowBlank="1" showInputMessage="1" showErrorMessage="1" prompt="Los gastos de ejemplo de Impuestos se encuentran en la columna con este encabezado." sqref="G31" xr:uid="{00000000-0002-0000-0000-000017000000}"/>
    <dataValidation allowBlank="1" showInputMessage="1" showErrorMessage="1" prompt="Escriba la información en la tabla Ahorros o inversiones que comienza a continuación." sqref="G37:J37" xr:uid="{00000000-0002-0000-0000-000018000000}"/>
    <dataValidation allowBlank="1" showInputMessage="1" showErrorMessage="1" prompt="Los gastos de ejemplo de Ahorros o inversiones se encuentran en la columna con este encabezado." sqref="G38" xr:uid="{00000000-0002-0000-0000-000019000000}"/>
    <dataValidation allowBlank="1" showInputMessage="1" showErrorMessage="1" prompt="Escriba la información en la tabla Regalos y donaciones que comienza a continuación." sqref="G43:J43" xr:uid="{00000000-0002-0000-0000-00001A000000}"/>
    <dataValidation allowBlank="1" showInputMessage="1" showErrorMessage="1" prompt="Los gastos de ejemplo de Regalos y donaciones se encuentran en la columna con este encabezado." sqref="G44" xr:uid="{00000000-0002-0000-0000-00001B000000}"/>
    <dataValidation allowBlank="1" showInputMessage="1" showErrorMessage="1" prompt="Escriba la información en la tabla Legal que comienza a continuación." sqref="G49:J49" xr:uid="{00000000-0002-0000-0000-00001C000000}"/>
    <dataValidation allowBlank="1" showInputMessage="1" showErrorMessage="1" prompt="Los gastos de ejemplo de Legal se encuentran en la columna con este encabezado." sqref="G50" xr:uid="{00000000-0002-0000-0000-00001D000000}"/>
    <dataValidation allowBlank="1" showInputMessage="1" showErrorMessage="1" prompt="El total de costes previstos se calcula automáticamente en la celda J57, el total de costos reales en la celda J59 y la diferencia en la celda J61." sqref="G56:J56" xr:uid="{00000000-0002-0000-0000-00001E000000}"/>
    <dataValidation allowBlank="1" showInputMessage="1" showErrorMessage="1" prompt="Los gastos de ejemplo de Seguro se encuentran en la columna con este encabezado." sqref="B33" xr:uid="{00000000-0002-0000-0000-00001F000000}"/>
    <dataValidation allowBlank="1" showInputMessage="1" showErrorMessage="1" prompt="Los gastos de ejemplo de Comida se encuentran en la columna con este encabezado." sqref="B40" xr:uid="{00000000-0002-0000-0000-000020000000}"/>
    <dataValidation allowBlank="1" showInputMessage="1" showErrorMessage="1" prompt="Modifique o escriba los elementos de Mascotas en la columna con este encabezado." sqref="B46" xr:uid="{00000000-0002-0000-0000-000021000000}"/>
    <dataValidation allowBlank="1" showInputMessage="1" showErrorMessage="1" prompt="Escriba la información en la tabla Seguro que comienza a continuación." sqref="B32:E32" xr:uid="{00000000-0002-0000-0000-000022000000}"/>
    <dataValidation allowBlank="1" showInputMessage="1" showErrorMessage="1" prompt="Escriba la información en la tabla Comida que comienza a continuación." sqref="B39:E39" xr:uid="{00000000-0002-0000-0000-000023000000}"/>
    <dataValidation allowBlank="1" showInputMessage="1" showErrorMessage="1" prompt="Escriba la información en la tabla Mascotas que comienza a continuación." sqref="B45:E45" xr:uid="{00000000-0002-0000-0000-000024000000}"/>
    <dataValidation allowBlank="1" showInputMessage="1" showErrorMessage="1" prompt="Escriba la información en la tabla Entretenimiento que comienza a continuación." sqref="G9" xr:uid="{00000000-0002-0000-0000-000025000000}"/>
    <dataValidation allowBlank="1" showInputMessage="1" showErrorMessage="1" prompt="La diferencia se calcula automáticamente en la columna con este encabezado." sqref="E10 J10 E23 J22 E33 J31 E40 E46 J50 J44 J38 E54" xr:uid="{00000000-0002-0000-0000-000026000000}"/>
    <dataValidation allowBlank="1" showInputMessage="1" showErrorMessage="1" prompt="El total de ingresos mensuales previstos se calcula automáticamente en la celda de la derecha." sqref="C5:D5" xr:uid="{00000000-0002-0000-0000-000027000000}"/>
    <dataValidation allowBlank="1" showInputMessage="1" showErrorMessage="1" prompt="Escriba el ingreso 1 previsto en la celda de la derecha." sqref="C3:D3" xr:uid="{00000000-0002-0000-0000-000028000000}"/>
    <dataValidation allowBlank="1" showInputMessage="1" showErrorMessage="1" prompt="Escriba los ingresos adicionales previstos en la celda de la derecha." sqref="C4:D4" xr:uid="{00000000-0002-0000-0000-000029000000}"/>
    <dataValidation allowBlank="1" showInputMessage="1" showErrorMessage="1" prompt="Escriba el ingreso 1 previsto en esta celda." sqref="E3" xr:uid="{00000000-0002-0000-0000-00002A000000}"/>
    <dataValidation allowBlank="1" showInputMessage="1" showErrorMessage="1" prompt="Escriba los ingresos adicionales previstos en esta celda." sqref="E4" xr:uid="{00000000-0002-0000-0000-00002B000000}"/>
    <dataValidation allowBlank="1" showInputMessage="1" showErrorMessage="1" prompt="El saldo real se calcula automáticamente en la celda J7." sqref="G7" xr:uid="{00000000-0002-0000-0000-00002C000000}"/>
    <dataValidation allowBlank="1" showInputMessage="1" showErrorMessage="1" prompt="El total de gastos previstos se calcula automáticamente en esta celda." sqref="J3" xr:uid="{00000000-0002-0000-0000-00002D000000}"/>
    <dataValidation allowBlank="1" showInputMessage="1" showErrorMessage="1" prompt="El total de gastos reales se calcula automáticamente en esta celda." sqref="J4" xr:uid="{00000000-0002-0000-0000-00002E000000}"/>
    <dataValidation allowBlank="1" showInputMessage="1" showErrorMessage="1" prompt="La diferencia total de los gastos se calcula automáticamente en esta celda." sqref="J5" xr:uid="{00000000-0002-0000-0000-00002F000000}"/>
    <dataValidation allowBlank="1" showInputMessage="1" showErrorMessage="1" prompt="El total de gastos previstos se calcula automáticamente en la celda J3." sqref="G3" xr:uid="{00000000-0002-0000-0000-000030000000}"/>
    <dataValidation allowBlank="1" showInputMessage="1" showErrorMessage="1" prompt="El total de gastos reales se calcula automáticamente en la celda J4." sqref="G4" xr:uid="{00000000-0002-0000-0000-000031000000}"/>
    <dataValidation allowBlank="1" showInputMessage="1" showErrorMessage="1" prompt="La diferencia total de los gastos se calcula automáticamente en la celda de la derecha." sqref="G5:I5" xr:uid="{00000000-0002-0000-0000-000032000000}"/>
    <dataValidation allowBlank="1" showInputMessage="1" showErrorMessage="1" prompt="La diferencia entre el saldo previsto y el real se calcula automáticamente en la celda de la derecha." sqref="G8:I8" xr:uid="{00000000-0002-0000-0000-000033000000}"/>
    <dataValidation allowBlank="1" showInputMessage="1" showErrorMessage="1" prompt="El saldo previsto se calcula automáticamente en esta celda." sqref="J6" xr:uid="{00000000-0002-0000-0000-000034000000}"/>
    <dataValidation allowBlank="1" showInputMessage="1" showErrorMessage="1" prompt="El saldo real se calcula automáticamente en esta celda." sqref="J7" xr:uid="{00000000-0002-0000-0000-000035000000}"/>
    <dataValidation allowBlank="1" showInputMessage="1" showErrorMessage="1" prompt="La diferencia del saldo se calcula automáticamente en esta celda." sqref="J8" xr:uid="{00000000-0002-0000-0000-000036000000}"/>
  </dataValidations>
  <printOptions horizontalCentered="1"/>
  <pageMargins left="0.5" right="0.5" top="0.5" bottom="0.5" header="0.5" footer="0.5"/>
  <pageSetup paperSize="9" scale="48" orientation="portrait" horizontalDpi="4294967292" r:id="rId1"/>
  <headerFooter differentFirst="1" alignWithMargins="0">
    <oddFooter>Page &amp;P of &amp;N</oddFooter>
  </headerFooter>
  <ignoredErrors>
    <ignoredError sqref="E25:E30 E15:E20 J12:J19 J23:J28 E34:E37 J32:J35 J39:J41 E41:E43 E47:E51 J45:J47 J51:J54 E55:E61" emptyCellReference="1"/>
  </ignoredErrors>
  <tableParts count="12">
    <tablePart r:id="rId2"/>
    <tablePart r:id="rId3"/>
    <tablePart r:id="rId4"/>
    <tablePart r:id="rId5"/>
    <tablePart r:id="rId6"/>
    <tablePart r:id="rId7"/>
    <tablePart r:id="rId8"/>
    <tablePart r:id="rId9"/>
    <tablePart r:id="rId10"/>
    <tablePart r:id="rId11"/>
    <tablePart r:id="rId12"/>
    <tablePart r:id="rId13"/>
  </tableParts>
</worksheet>
</file>

<file path=docProps/app.xml><?xml version="1.0" encoding="utf-8"?>
<Properties xmlns="http://schemas.openxmlformats.org/officeDocument/2006/extended-properties" xmlns:vt="http://schemas.openxmlformats.org/officeDocument/2006/docPropsVTypes">
  <Template>TM16410113</Template>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Presupuesto mensual personal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2021-10-26T17:19:49Z</dcterms:created>
  <dcterms:modified xsi:type="dcterms:W3CDTF">2021-10-26T17:59:08Z</dcterms:modified>
  <cp:category/>
  <cp:contentStatus/>
</cp:coreProperties>
</file>