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815" activeTab="1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G10" i="3" l="1"/>
  <c r="G9" i="3"/>
  <c r="G8" i="3"/>
  <c r="G7" i="3"/>
  <c r="G6" i="3"/>
  <c r="E2" i="2"/>
  <c r="E3" i="2"/>
  <c r="E4" i="2"/>
  <c r="E5" i="2"/>
  <c r="E6" i="2"/>
  <c r="E7" i="2"/>
  <c r="E8" i="2"/>
  <c r="E9" i="2"/>
  <c r="O14" i="1" l="1"/>
  <c r="O21" i="1"/>
  <c r="O22" i="1" s="1"/>
  <c r="O19" i="1"/>
  <c r="O20" i="1"/>
  <c r="N5" i="1"/>
  <c r="O18" i="1"/>
  <c r="O17" i="1"/>
  <c r="D9" i="2"/>
  <c r="D2" i="2"/>
  <c r="D4" i="2"/>
  <c r="D5" i="2"/>
  <c r="D6" i="2"/>
  <c r="D7" i="2"/>
  <c r="D8" i="2"/>
  <c r="D3" i="2"/>
  <c r="N4" i="1"/>
  <c r="N6" i="1"/>
  <c r="N7" i="1"/>
  <c r="N8" i="1"/>
  <c r="N9" i="1"/>
  <c r="N10" i="1"/>
  <c r="N3" i="1"/>
</calcChain>
</file>

<file path=xl/sharedStrings.xml><?xml version="1.0" encoding="utf-8"?>
<sst xmlns="http://schemas.openxmlformats.org/spreadsheetml/2006/main" count="51" uniqueCount="46">
  <si>
    <t>1.</t>
  </si>
  <si>
    <t>2.</t>
  </si>
  <si>
    <t>wariancja σ2</t>
  </si>
  <si>
    <t>odchylenie standardowe σ</t>
  </si>
  <si>
    <t>Histogram źródłowy</t>
  </si>
  <si>
    <t>Histogram źródłowy był nieco zróżnicowany. Najwięcej miał jasnych odcieni poziomu 2-go i niewiele mniej</t>
  </si>
  <si>
    <t>odcieni poziomu 6-go. Wygładzenie histogramu (współczynnik 3) spowodowało,że bardziej wyrównały</t>
  </si>
  <si>
    <t>się ciemne kolory, wciąż jednak pozostawiając najbardziej wyostrzony odcień poziomu 2-go.</t>
  </si>
  <si>
    <t>Wygładzenie histogramu (współczynnik 5) spowodowało ujednolicenie (wyśrodkowanie) barw szarości.</t>
  </si>
  <si>
    <t>*Histogram obrazu</t>
  </si>
  <si>
    <t>*Wykres histogramu</t>
  </si>
  <si>
    <t>Tablica brazu w odcieniach jasności od 0 do 7</t>
  </si>
  <si>
    <t>j</t>
  </si>
  <si>
    <t>nj</t>
  </si>
  <si>
    <t>suma</t>
  </si>
  <si>
    <t>praw. występowania poz. jasnośi</t>
  </si>
  <si>
    <t>LUT</t>
  </si>
  <si>
    <t>skupianie wartości</t>
  </si>
  <si>
    <t>Histogram (współczynnik wygładzenia 3)</t>
  </si>
  <si>
    <t>Histogram wygładzony (współczynnik wygładzenia 5)</t>
  </si>
  <si>
    <t>jn</t>
  </si>
  <si>
    <t xml:space="preserve">Jw(2) =  </t>
  </si>
  <si>
    <t>jmin</t>
  </si>
  <si>
    <t>jmax</t>
  </si>
  <si>
    <t>Cw = 7-0 =</t>
  </si>
  <si>
    <t>Jmax - Jmin (C ) = 6-2 =</t>
  </si>
  <si>
    <t xml:space="preserve">Jw(3) =  </t>
  </si>
  <si>
    <t xml:space="preserve">Jw(4) =  </t>
  </si>
  <si>
    <t xml:space="preserve">Jw(5) =  </t>
  </si>
  <si>
    <t xml:space="preserve">Jw(6) =  </t>
  </si>
  <si>
    <t>tablica LUT</t>
  </si>
  <si>
    <t xml:space="preserve"> wygładzenie o 3</t>
  </si>
  <si>
    <t>wygładzenie o 5</t>
  </si>
  <si>
    <t>przybliżenie</t>
  </si>
  <si>
    <r>
      <t xml:space="preserve">kontrast </t>
    </r>
    <r>
      <rPr>
        <b/>
        <i/>
        <sz val="11"/>
        <color theme="1"/>
        <rFont val="Calibri"/>
        <family val="2"/>
        <charset val="238"/>
        <scheme val="minor"/>
      </rPr>
      <t>C</t>
    </r>
  </si>
  <si>
    <r>
      <t xml:space="preserve">najmniejsza wartośc </t>
    </r>
    <r>
      <rPr>
        <b/>
        <i/>
        <sz val="11"/>
        <color theme="1"/>
        <rFont val="Calibri"/>
        <family val="2"/>
        <charset val="238"/>
        <scheme val="minor"/>
      </rPr>
      <t>j</t>
    </r>
    <r>
      <rPr>
        <b/>
        <i/>
        <sz val="9"/>
        <color theme="1"/>
        <rFont val="Calibri"/>
        <family val="2"/>
        <charset val="238"/>
        <scheme val="minor"/>
      </rPr>
      <t>min</t>
    </r>
  </si>
  <si>
    <r>
      <t xml:space="preserve">najwieksza wartość </t>
    </r>
    <r>
      <rPr>
        <b/>
        <i/>
        <sz val="11"/>
        <color theme="1"/>
        <rFont val="Calibri"/>
        <family val="2"/>
        <charset val="238"/>
        <scheme val="minor"/>
      </rPr>
      <t xml:space="preserve"> j</t>
    </r>
    <r>
      <rPr>
        <b/>
        <i/>
        <sz val="9"/>
        <color theme="1"/>
        <rFont val="Calibri"/>
        <family val="2"/>
        <charset val="238"/>
        <scheme val="minor"/>
      </rPr>
      <t>max</t>
    </r>
  </si>
  <si>
    <r>
      <t xml:space="preserve">średnia jasność </t>
    </r>
    <r>
      <rPr>
        <b/>
        <i/>
        <sz val="11"/>
        <color theme="1"/>
        <rFont val="Calibri"/>
        <family val="2"/>
        <charset val="238"/>
        <scheme val="minor"/>
      </rPr>
      <t>J</t>
    </r>
  </si>
  <si>
    <r>
      <t xml:space="preserve">miediana </t>
    </r>
    <r>
      <rPr>
        <b/>
        <i/>
        <sz val="11"/>
        <color theme="1"/>
        <rFont val="Calibri"/>
        <family val="2"/>
        <charset val="238"/>
        <scheme val="minor"/>
      </rPr>
      <t>Me</t>
    </r>
  </si>
  <si>
    <r>
      <t xml:space="preserve">dominanta </t>
    </r>
    <r>
      <rPr>
        <b/>
        <i/>
        <sz val="11"/>
        <color theme="1"/>
        <rFont val="Calibri"/>
        <family val="2"/>
        <charset val="238"/>
        <scheme val="minor"/>
      </rPr>
      <t>Mo</t>
    </r>
  </si>
  <si>
    <r>
      <t xml:space="preserve">współczynnik zmienności </t>
    </r>
    <r>
      <rPr>
        <b/>
        <i/>
        <sz val="11"/>
        <color theme="1"/>
        <rFont val="Calibri"/>
        <family val="2"/>
        <charset val="238"/>
        <scheme val="minor"/>
      </rPr>
      <t>W</t>
    </r>
  </si>
  <si>
    <t>jw.</t>
  </si>
  <si>
    <t>nwj</t>
  </si>
  <si>
    <t>TABLICA LUT</t>
  </si>
  <si>
    <t>-</t>
  </si>
  <si>
    <t>*Histogram nowego obrazu (tablicy LUT)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</si>
</sst>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3" fillId="0" borderId="0" xfId="0" applyFont="1"/>
    <xf numFmtId="164" fontId="0" fillId="0" borderId="2" xfId="0" applyNumberFormat="1" applyBorder="1"/>
    <xf numFmtId="1" fontId="0" fillId="0" borderId="2" xfId="0" applyNumberFormat="1" applyBorder="1"/>
    <xf numFmtId="0" fontId="0" fillId="0" borderId="5" xfId="0" applyBorder="1"/>
    <xf numFmtId="0" fontId="0" fillId="4" borderId="6" xfId="0" applyFill="1" applyBorder="1"/>
    <xf numFmtId="0" fontId="0" fillId="6" borderId="7" xfId="0" applyFill="1" applyBorder="1"/>
    <xf numFmtId="0" fontId="0" fillId="4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5" borderId="7" xfId="0" applyFill="1" applyBorder="1"/>
    <xf numFmtId="0" fontId="1" fillId="9" borderId="8" xfId="0" applyFont="1" applyFill="1" applyBorder="1"/>
    <xf numFmtId="0" fontId="0" fillId="5" borderId="9" xfId="0" applyFill="1" applyBorder="1"/>
    <xf numFmtId="0" fontId="0" fillId="2" borderId="0" xfId="0" applyFill="1" applyBorder="1"/>
    <xf numFmtId="0" fontId="1" fillId="7" borderId="0" xfId="0" applyFont="1" applyFill="1" applyBorder="1"/>
    <xf numFmtId="0" fontId="0" fillId="5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4" borderId="10" xfId="0" applyFill="1" applyBorder="1"/>
    <xf numFmtId="0" fontId="0" fillId="3" borderId="9" xfId="0" applyFill="1" applyBorder="1"/>
    <xf numFmtId="0" fontId="0" fillId="4" borderId="0" xfId="0" applyFill="1" applyBorder="1"/>
    <xf numFmtId="0" fontId="0" fillId="6" borderId="10" xfId="0" applyFill="1" applyBorder="1"/>
    <xf numFmtId="0" fontId="1" fillId="9" borderId="0" xfId="0" applyFont="1" applyFill="1" applyBorder="1"/>
    <xf numFmtId="0" fontId="0" fillId="10" borderId="0" xfId="0" applyFill="1" applyBorder="1"/>
    <xf numFmtId="0" fontId="0" fillId="5" borderId="10" xfId="0" applyFill="1" applyBorder="1"/>
    <xf numFmtId="0" fontId="0" fillId="4" borderId="9" xfId="0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0" fillId="6" borderId="9" xfId="0" applyFill="1" applyBorder="1"/>
    <xf numFmtId="0" fontId="1" fillId="7" borderId="10" xfId="0" applyFont="1" applyFill="1" applyBorder="1"/>
    <xf numFmtId="0" fontId="0" fillId="6" borderId="11" xfId="0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0" fillId="8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2" xfId="0" applyFill="1" applyBorder="1"/>
    <xf numFmtId="165" fontId="0" fillId="0" borderId="2" xfId="0" applyNumberFormat="1" applyBorder="1"/>
    <xf numFmtId="9" fontId="0" fillId="0" borderId="2" xfId="0" applyNumberFormat="1" applyBorder="1"/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left"/>
    </xf>
    <xf numFmtId="0" fontId="0" fillId="0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Arkusz1!$M$3:$M$10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Arkusz1!$N$3:$N$10</c:f>
              <c:numCache>
                <c:formatCode>General</c:formatCode>
                <c:ptCount val="8"/>
                <c:pt idx="0">
                  <c:v>1</c:v>
                </c:pt>
                <c:pt idx="1">
                  <c:v>17</c:v>
                </c:pt>
                <c:pt idx="2">
                  <c:v>19</c:v>
                </c:pt>
                <c:pt idx="3">
                  <c:v>16</c:v>
                </c:pt>
                <c:pt idx="4">
                  <c:v>16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01664"/>
        <c:axId val="170890880"/>
      </c:barChart>
      <c:catAx>
        <c:axId val="2092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890880"/>
        <c:crosses val="autoZero"/>
        <c:auto val="1"/>
        <c:lblAlgn val="ctr"/>
        <c:lblOffset val="100"/>
        <c:noMultiLvlLbl val="0"/>
      </c:catAx>
      <c:valAx>
        <c:axId val="17089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01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Arkusz2!$B$2:$B$9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Arkusz2!$C$2:$C$9</c:f>
              <c:numCache>
                <c:formatCode>General</c:formatCode>
                <c:ptCount val="8"/>
                <c:pt idx="0">
                  <c:v>15</c:v>
                </c:pt>
                <c:pt idx="1">
                  <c:v>35</c:v>
                </c:pt>
                <c:pt idx="2">
                  <c:v>10</c:v>
                </c:pt>
                <c:pt idx="3">
                  <c:v>7</c:v>
                </c:pt>
                <c:pt idx="4">
                  <c:v>3</c:v>
                </c:pt>
                <c:pt idx="5">
                  <c:v>20</c:v>
                </c:pt>
                <c:pt idx="6">
                  <c:v>2</c:v>
                </c:pt>
                <c:pt idx="7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579264"/>
        <c:axId val="170892608"/>
      </c:barChart>
      <c:catAx>
        <c:axId val="18957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892608"/>
        <c:crosses val="autoZero"/>
        <c:auto val="1"/>
        <c:lblAlgn val="ctr"/>
        <c:lblOffset val="100"/>
        <c:noMultiLvlLbl val="0"/>
      </c:catAx>
      <c:valAx>
        <c:axId val="170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579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Arkusz2!$B$2:$B$9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Arkusz2!$D$2:$D$9</c:f>
              <c:numCache>
                <c:formatCode>0.0</c:formatCode>
                <c:ptCount val="8"/>
                <c:pt idx="0">
                  <c:v>15</c:v>
                </c:pt>
                <c:pt idx="1">
                  <c:v>20</c:v>
                </c:pt>
                <c:pt idx="2">
                  <c:v>17.333333333333332</c:v>
                </c:pt>
                <c:pt idx="3">
                  <c:v>6.666666666666667</c:v>
                </c:pt>
                <c:pt idx="4">
                  <c:v>10</c:v>
                </c:pt>
                <c:pt idx="5">
                  <c:v>8.3333333333333339</c:v>
                </c:pt>
                <c:pt idx="6">
                  <c:v>10</c:v>
                </c:pt>
                <c:pt idx="7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49792"/>
        <c:axId val="209290368"/>
      </c:barChart>
      <c:catAx>
        <c:axId val="20924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90368"/>
        <c:crosses val="autoZero"/>
        <c:auto val="1"/>
        <c:lblAlgn val="ctr"/>
        <c:lblOffset val="100"/>
        <c:noMultiLvlLbl val="0"/>
      </c:catAx>
      <c:valAx>
        <c:axId val="2092903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24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Arkusz2!$B$2:$B$9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Arkusz2!$E$2:$E$9</c:f>
              <c:numCache>
                <c:formatCode>General</c:formatCode>
                <c:ptCount val="8"/>
                <c:pt idx="0">
                  <c:v>15</c:v>
                </c:pt>
                <c:pt idx="1">
                  <c:v>35</c:v>
                </c:pt>
                <c:pt idx="2">
                  <c:v>14</c:v>
                </c:pt>
                <c:pt idx="3">
                  <c:v>15</c:v>
                </c:pt>
                <c:pt idx="4">
                  <c:v>8.4</c:v>
                </c:pt>
                <c:pt idx="5">
                  <c:v>8</c:v>
                </c:pt>
                <c:pt idx="6">
                  <c:v>2</c:v>
                </c:pt>
                <c:pt idx="7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50304"/>
        <c:axId val="209292096"/>
      </c:barChart>
      <c:catAx>
        <c:axId val="20925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92096"/>
        <c:crosses val="autoZero"/>
        <c:auto val="1"/>
        <c:lblAlgn val="ctr"/>
        <c:lblOffset val="100"/>
        <c:noMultiLvlLbl val="0"/>
      </c:catAx>
      <c:valAx>
        <c:axId val="209292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50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210629921259842E-2"/>
          <c:y val="3.75116652085156E-2"/>
          <c:w val="0.90468758637690461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Arkusz3!$D$1:$K$1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Arkusz3!$D$2:$K$2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36</c:v>
                </c:pt>
                <c:pt idx="3">
                  <c:v>17</c:v>
                </c:pt>
                <c:pt idx="4">
                  <c:v>21</c:v>
                </c:pt>
                <c:pt idx="5">
                  <c:v>12</c:v>
                </c:pt>
                <c:pt idx="6">
                  <c:v>14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02688"/>
        <c:axId val="209293824"/>
      </c:barChart>
      <c:catAx>
        <c:axId val="20920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93824"/>
        <c:crosses val="autoZero"/>
        <c:auto val="1"/>
        <c:lblAlgn val="ctr"/>
        <c:lblOffset val="100"/>
        <c:noMultiLvlLbl val="0"/>
      </c:catAx>
      <c:valAx>
        <c:axId val="20929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02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Arkusz3!$D$13:$K$13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Arkusz3!$D$15:$K$15</c:f>
              <c:numCache>
                <c:formatCode>General</c:formatCode>
                <c:ptCount val="8"/>
                <c:pt idx="0">
                  <c:v>36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21</c:v>
                </c:pt>
                <c:pt idx="5">
                  <c:v>12</c:v>
                </c:pt>
                <c:pt idx="6">
                  <c:v>0</c:v>
                </c:pt>
                <c:pt idx="7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14016"/>
        <c:axId val="209295552"/>
      </c:barChart>
      <c:catAx>
        <c:axId val="20981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95552"/>
        <c:crosses val="autoZero"/>
        <c:auto val="1"/>
        <c:lblAlgn val="ctr"/>
        <c:lblOffset val="100"/>
        <c:noMultiLvlLbl val="0"/>
      </c:catAx>
      <c:valAx>
        <c:axId val="20929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14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14</xdr:row>
      <xdr:rowOff>38100</xdr:rowOff>
    </xdr:from>
    <xdr:to>
      <xdr:col>10</xdr:col>
      <xdr:colOff>66675</xdr:colOff>
      <xdr:row>28</xdr:row>
      <xdr:rowOff>114300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18</xdr:row>
      <xdr:rowOff>76200</xdr:rowOff>
    </xdr:from>
    <xdr:to>
      <xdr:col>5</xdr:col>
      <xdr:colOff>590550</xdr:colOff>
      <xdr:row>32</xdr:row>
      <xdr:rowOff>152400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35</xdr:row>
      <xdr:rowOff>47625</xdr:rowOff>
    </xdr:from>
    <xdr:to>
      <xdr:col>6</xdr:col>
      <xdr:colOff>19050</xdr:colOff>
      <xdr:row>49</xdr:row>
      <xdr:rowOff>123825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35</xdr:row>
      <xdr:rowOff>57150</xdr:rowOff>
    </xdr:from>
    <xdr:to>
      <xdr:col>10</xdr:col>
      <xdr:colOff>333375</xdr:colOff>
      <xdr:row>49</xdr:row>
      <xdr:rowOff>133350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</xdr:colOff>
      <xdr:row>17</xdr:row>
      <xdr:rowOff>171450</xdr:rowOff>
    </xdr:from>
    <xdr:to>
      <xdr:col>6</xdr:col>
      <xdr:colOff>533400</xdr:colOff>
      <xdr:row>32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14286</xdr:colOff>
      <xdr:row>18</xdr:row>
      <xdr:rowOff>38100</xdr:rowOff>
    </xdr:from>
    <xdr:to>
      <xdr:col>15</xdr:col>
      <xdr:colOff>342899</xdr:colOff>
      <xdr:row>32</xdr:row>
      <xdr:rowOff>114300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30" sqref="B30"/>
    </sheetView>
  </sheetViews>
  <sheetFormatPr defaultRowHeight="15" x14ac:dyDescent="0.25"/>
  <cols>
    <col min="14" max="14" width="17.85546875" customWidth="1"/>
    <col min="16" max="16" width="11.42578125" customWidth="1"/>
  </cols>
  <sheetData>
    <row r="1" spans="1:16" x14ac:dyDescent="0.25">
      <c r="A1" t="s">
        <v>11</v>
      </c>
    </row>
    <row r="2" spans="1:16" x14ac:dyDescent="0.25">
      <c r="M2" t="s">
        <v>9</v>
      </c>
    </row>
    <row r="3" spans="1:16" x14ac:dyDescent="0.25">
      <c r="A3" t="s">
        <v>0</v>
      </c>
      <c r="B3" s="8">
        <v>2</v>
      </c>
      <c r="C3" s="9">
        <v>4</v>
      </c>
      <c r="D3" s="10">
        <v>2</v>
      </c>
      <c r="E3" s="10">
        <v>2</v>
      </c>
      <c r="F3" s="11">
        <v>5</v>
      </c>
      <c r="G3" s="12">
        <v>1</v>
      </c>
      <c r="H3" s="13">
        <v>3</v>
      </c>
      <c r="I3" s="12">
        <v>1</v>
      </c>
      <c r="J3" s="10">
        <v>2</v>
      </c>
      <c r="K3" s="14">
        <v>7</v>
      </c>
      <c r="M3" s="2">
        <v>0</v>
      </c>
      <c r="N3" s="2">
        <f>COUNTIF($B$3:$K$12,M3)</f>
        <v>1</v>
      </c>
    </row>
    <row r="4" spans="1:16" x14ac:dyDescent="0.25">
      <c r="A4" t="s">
        <v>1</v>
      </c>
      <c r="B4" s="15">
        <v>3</v>
      </c>
      <c r="C4" s="16">
        <v>1</v>
      </c>
      <c r="D4" s="17">
        <v>6</v>
      </c>
      <c r="E4" s="17">
        <v>6</v>
      </c>
      <c r="F4" s="18">
        <v>3</v>
      </c>
      <c r="G4" s="19">
        <v>5</v>
      </c>
      <c r="H4" s="20">
        <v>4</v>
      </c>
      <c r="I4" s="16">
        <v>1</v>
      </c>
      <c r="J4" s="18">
        <v>3</v>
      </c>
      <c r="K4" s="21">
        <v>2</v>
      </c>
      <c r="M4" s="2">
        <v>1</v>
      </c>
      <c r="N4" s="2">
        <f t="shared" ref="N4:N10" si="0">COUNTIF($B$3:$K$12,M4)</f>
        <v>17</v>
      </c>
    </row>
    <row r="5" spans="1:16" x14ac:dyDescent="0.25">
      <c r="B5" s="22">
        <v>1</v>
      </c>
      <c r="C5" s="23">
        <v>2</v>
      </c>
      <c r="D5" s="23">
        <v>2</v>
      </c>
      <c r="E5" s="16">
        <v>1</v>
      </c>
      <c r="F5" s="16">
        <v>1</v>
      </c>
      <c r="G5" s="20">
        <v>4</v>
      </c>
      <c r="H5" s="20">
        <v>4</v>
      </c>
      <c r="I5" s="18">
        <v>3</v>
      </c>
      <c r="J5" s="23">
        <v>2</v>
      </c>
      <c r="K5" s="24">
        <v>4</v>
      </c>
      <c r="M5" s="2">
        <v>2</v>
      </c>
      <c r="N5" s="2">
        <f t="shared" si="0"/>
        <v>19</v>
      </c>
    </row>
    <row r="6" spans="1:16" x14ac:dyDescent="0.25">
      <c r="B6" s="15">
        <v>3</v>
      </c>
      <c r="C6" s="18">
        <v>3</v>
      </c>
      <c r="D6" s="25">
        <v>7</v>
      </c>
      <c r="E6" s="19">
        <v>5</v>
      </c>
      <c r="F6" s="26">
        <v>0</v>
      </c>
      <c r="G6" s="25">
        <v>7</v>
      </c>
      <c r="H6" s="17">
        <v>6</v>
      </c>
      <c r="I6" s="16">
        <v>1</v>
      </c>
      <c r="J6" s="19">
        <v>5</v>
      </c>
      <c r="K6" s="27">
        <v>3</v>
      </c>
      <c r="M6" s="2">
        <v>3</v>
      </c>
      <c r="N6" s="2">
        <f t="shared" si="0"/>
        <v>16</v>
      </c>
    </row>
    <row r="7" spans="1:16" x14ac:dyDescent="0.25">
      <c r="B7" s="28">
        <v>2</v>
      </c>
      <c r="C7" s="19">
        <v>5</v>
      </c>
      <c r="D7" s="19">
        <v>5</v>
      </c>
      <c r="E7" s="23">
        <v>2</v>
      </c>
      <c r="F7" s="16">
        <v>1</v>
      </c>
      <c r="G7" s="20">
        <v>4</v>
      </c>
      <c r="H7" s="16">
        <v>1</v>
      </c>
      <c r="I7" s="17">
        <v>6</v>
      </c>
      <c r="J7" s="23">
        <v>2</v>
      </c>
      <c r="K7" s="29">
        <v>7</v>
      </c>
      <c r="M7" s="2">
        <v>4</v>
      </c>
      <c r="N7" s="2">
        <f t="shared" si="0"/>
        <v>16</v>
      </c>
    </row>
    <row r="8" spans="1:16" x14ac:dyDescent="0.25">
      <c r="B8" s="30">
        <v>7</v>
      </c>
      <c r="C8" s="16">
        <v>1</v>
      </c>
      <c r="D8" s="18">
        <v>3</v>
      </c>
      <c r="E8" s="17">
        <v>6</v>
      </c>
      <c r="F8" s="23">
        <v>2</v>
      </c>
      <c r="G8" s="19">
        <v>5</v>
      </c>
      <c r="H8" s="25">
        <v>7</v>
      </c>
      <c r="I8" s="20">
        <v>4</v>
      </c>
      <c r="J8" s="16">
        <v>1</v>
      </c>
      <c r="K8" s="24">
        <v>4</v>
      </c>
      <c r="M8" s="2">
        <v>5</v>
      </c>
      <c r="N8" s="2">
        <f t="shared" si="0"/>
        <v>11</v>
      </c>
    </row>
    <row r="9" spans="1:16" x14ac:dyDescent="0.25">
      <c r="B9" s="31">
        <v>4</v>
      </c>
      <c r="C9" s="16">
        <v>1</v>
      </c>
      <c r="D9" s="23">
        <v>2</v>
      </c>
      <c r="E9" s="16">
        <v>1</v>
      </c>
      <c r="F9" s="16">
        <v>1</v>
      </c>
      <c r="G9" s="20">
        <v>4</v>
      </c>
      <c r="H9" s="23">
        <v>2</v>
      </c>
      <c r="I9" s="17">
        <v>6</v>
      </c>
      <c r="J9" s="18">
        <v>3</v>
      </c>
      <c r="K9" s="21">
        <v>2</v>
      </c>
      <c r="M9" s="2">
        <v>6</v>
      </c>
      <c r="N9" s="2">
        <f t="shared" si="0"/>
        <v>10</v>
      </c>
    </row>
    <row r="10" spans="1:16" x14ac:dyDescent="0.25">
      <c r="B10" s="15">
        <v>3</v>
      </c>
      <c r="C10" s="17">
        <v>6</v>
      </c>
      <c r="D10" s="20">
        <v>4</v>
      </c>
      <c r="E10" s="18">
        <v>3</v>
      </c>
      <c r="F10" s="23">
        <v>2</v>
      </c>
      <c r="G10" s="18">
        <v>3</v>
      </c>
      <c r="H10" s="17">
        <v>6</v>
      </c>
      <c r="I10" s="23">
        <v>2</v>
      </c>
      <c r="J10" s="20">
        <v>4</v>
      </c>
      <c r="K10" s="24">
        <v>4</v>
      </c>
      <c r="M10" s="2">
        <v>7</v>
      </c>
      <c r="N10" s="2">
        <f t="shared" si="0"/>
        <v>10</v>
      </c>
    </row>
    <row r="11" spans="1:16" x14ac:dyDescent="0.25">
      <c r="B11" s="30">
        <v>7</v>
      </c>
      <c r="C11" s="20">
        <v>4</v>
      </c>
      <c r="D11" s="18">
        <v>3</v>
      </c>
      <c r="E11" s="23">
        <v>2</v>
      </c>
      <c r="F11" s="18">
        <v>3</v>
      </c>
      <c r="G11" s="16">
        <v>1</v>
      </c>
      <c r="H11" s="18">
        <v>3</v>
      </c>
      <c r="I11" s="19">
        <v>5</v>
      </c>
      <c r="J11" s="25">
        <v>7</v>
      </c>
      <c r="K11" s="32">
        <v>6</v>
      </c>
    </row>
    <row r="12" spans="1:16" x14ac:dyDescent="0.25">
      <c r="B12" s="33">
        <v>4</v>
      </c>
      <c r="C12" s="34">
        <v>6</v>
      </c>
      <c r="D12" s="35">
        <v>7</v>
      </c>
      <c r="E12" s="35">
        <v>7</v>
      </c>
      <c r="F12" s="36">
        <v>5</v>
      </c>
      <c r="G12" s="36">
        <v>5</v>
      </c>
      <c r="H12" s="37">
        <v>1</v>
      </c>
      <c r="I12" s="38">
        <v>2</v>
      </c>
      <c r="J12" s="39">
        <v>4</v>
      </c>
      <c r="K12" s="40">
        <v>5</v>
      </c>
    </row>
    <row r="13" spans="1:16" x14ac:dyDescent="0.25">
      <c r="P13" s="43" t="s">
        <v>33</v>
      </c>
    </row>
    <row r="14" spans="1:16" x14ac:dyDescent="0.25">
      <c r="B14" t="s">
        <v>10</v>
      </c>
      <c r="M14" s="43" t="s">
        <v>34</v>
      </c>
      <c r="N14" s="43"/>
      <c r="O14" s="5">
        <f>O16-O15</f>
        <v>7</v>
      </c>
      <c r="P14" s="2">
        <v>7</v>
      </c>
    </row>
    <row r="15" spans="1:16" x14ac:dyDescent="0.25">
      <c r="M15" s="43" t="s">
        <v>35</v>
      </c>
      <c r="N15" s="43"/>
      <c r="O15" s="5">
        <v>0</v>
      </c>
      <c r="P15" s="2">
        <v>0</v>
      </c>
    </row>
    <row r="16" spans="1:16" x14ac:dyDescent="0.25">
      <c r="M16" s="43" t="s">
        <v>36</v>
      </c>
      <c r="N16" s="43"/>
      <c r="O16" s="5">
        <v>7</v>
      </c>
      <c r="P16" s="2">
        <v>7</v>
      </c>
    </row>
    <row r="17" spans="13:16" x14ac:dyDescent="0.25">
      <c r="M17" s="43" t="s">
        <v>37</v>
      </c>
      <c r="N17" s="43"/>
      <c r="O17" s="5">
        <f>AVERAGE(B3:K12)</f>
        <v>3.52</v>
      </c>
      <c r="P17" s="2">
        <v>4</v>
      </c>
    </row>
    <row r="18" spans="13:16" x14ac:dyDescent="0.25">
      <c r="M18" s="43" t="s">
        <v>38</v>
      </c>
      <c r="N18" s="43"/>
      <c r="O18" s="5">
        <f>MEDIAN(B3:K12)</f>
        <v>3</v>
      </c>
      <c r="P18" s="2">
        <v>3</v>
      </c>
    </row>
    <row r="19" spans="13:16" x14ac:dyDescent="0.25">
      <c r="M19" s="43" t="s">
        <v>39</v>
      </c>
      <c r="N19" s="43"/>
      <c r="O19" s="5">
        <f>_xlfn.MODE.SNGL(B3:K12)</f>
        <v>2</v>
      </c>
      <c r="P19" s="2">
        <v>2</v>
      </c>
    </row>
    <row r="20" spans="13:16" x14ac:dyDescent="0.25">
      <c r="M20" s="43" t="s">
        <v>2</v>
      </c>
      <c r="N20" s="43"/>
      <c r="O20" s="5">
        <f>VARA(B3:K12)</f>
        <v>3.8278787878787881</v>
      </c>
      <c r="P20" s="2">
        <v>4</v>
      </c>
    </row>
    <row r="21" spans="13:16" x14ac:dyDescent="0.25">
      <c r="M21" s="43" t="s">
        <v>3</v>
      </c>
      <c r="N21" s="43"/>
      <c r="O21" s="5">
        <f>_xlfn.STDEV.P(B3:K12)</f>
        <v>1.946689497583012</v>
      </c>
      <c r="P21" s="2">
        <v>2</v>
      </c>
    </row>
    <row r="22" spans="13:16" x14ac:dyDescent="0.25">
      <c r="M22" s="43" t="s">
        <v>40</v>
      </c>
      <c r="N22" s="43"/>
      <c r="O22" s="41">
        <f>(O21/O17)</f>
        <v>0.553036789086083</v>
      </c>
      <c r="P22" s="42">
        <v>0.55000000000000004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0" sqref="G20"/>
    </sheetView>
  </sheetViews>
  <sheetFormatPr defaultRowHeight="15" x14ac:dyDescent="0.25"/>
  <cols>
    <col min="4" max="4" width="14.85546875" customWidth="1"/>
    <col min="5" max="5" width="15.140625" customWidth="1"/>
    <col min="7" max="7" width="30.85546875" customWidth="1"/>
    <col min="10" max="10" width="17" customWidth="1"/>
  </cols>
  <sheetData>
    <row r="1" spans="1:10" x14ac:dyDescent="0.25">
      <c r="B1" s="44" t="s">
        <v>12</v>
      </c>
      <c r="C1" s="44" t="s">
        <v>13</v>
      </c>
      <c r="D1" s="45" t="s">
        <v>31</v>
      </c>
      <c r="E1" s="44" t="s">
        <v>32</v>
      </c>
      <c r="F1" s="44" t="s">
        <v>14</v>
      </c>
      <c r="G1" s="46" t="s">
        <v>15</v>
      </c>
      <c r="H1" s="47" t="s">
        <v>16</v>
      </c>
      <c r="I1" s="48"/>
      <c r="J1" s="49" t="s">
        <v>17</v>
      </c>
    </row>
    <row r="2" spans="1:10" x14ac:dyDescent="0.25">
      <c r="B2" s="2">
        <v>0</v>
      </c>
      <c r="C2" s="2">
        <v>15</v>
      </c>
      <c r="D2" s="5">
        <f>$C2</f>
        <v>15</v>
      </c>
      <c r="E2" s="2">
        <f>$C2</f>
        <v>15</v>
      </c>
      <c r="F2" s="2">
        <v>15</v>
      </c>
      <c r="G2" s="6">
        <v>0</v>
      </c>
      <c r="H2" s="7">
        <v>0.15</v>
      </c>
      <c r="I2" s="7">
        <v>1</v>
      </c>
      <c r="J2" s="2">
        <v>15</v>
      </c>
    </row>
    <row r="3" spans="1:10" x14ac:dyDescent="0.25">
      <c r="B3" s="2">
        <v>1</v>
      </c>
      <c r="C3" s="2">
        <v>35</v>
      </c>
      <c r="D3" s="5">
        <f>AVERAGE(C2:C4)</f>
        <v>20</v>
      </c>
      <c r="E3" s="2">
        <f>Arkusz2!$C3</f>
        <v>35</v>
      </c>
      <c r="F3" s="2">
        <v>50</v>
      </c>
      <c r="G3" s="2">
        <v>0.14000000000000001</v>
      </c>
      <c r="H3" s="2">
        <v>0.5</v>
      </c>
      <c r="I3" s="2">
        <v>4</v>
      </c>
      <c r="J3" s="2">
        <v>0</v>
      </c>
    </row>
    <row r="4" spans="1:10" x14ac:dyDescent="0.25">
      <c r="B4" s="2">
        <v>2</v>
      </c>
      <c r="C4" s="2">
        <v>10</v>
      </c>
      <c r="D4" s="5">
        <f t="shared" ref="D4:D8" si="0">AVERAGE(C3:C5)</f>
        <v>17.333333333333332</v>
      </c>
      <c r="E4" s="2">
        <f>AVERAGE(Arkusz2!C2:C6)</f>
        <v>14</v>
      </c>
      <c r="F4" s="2">
        <v>60</v>
      </c>
      <c r="G4" s="2">
        <v>0.28999999999999998</v>
      </c>
      <c r="H4" s="2">
        <v>0.6</v>
      </c>
      <c r="I4" s="2">
        <v>4</v>
      </c>
      <c r="J4" s="2">
        <v>0</v>
      </c>
    </row>
    <row r="5" spans="1:10" x14ac:dyDescent="0.25">
      <c r="B5" s="2">
        <v>3</v>
      </c>
      <c r="C5" s="2">
        <v>7</v>
      </c>
      <c r="D5" s="5">
        <f t="shared" si="0"/>
        <v>6.666666666666667</v>
      </c>
      <c r="E5" s="2">
        <f>AVERAGE(Arkusz2!C3:C7)</f>
        <v>15</v>
      </c>
      <c r="F5" s="2">
        <v>67</v>
      </c>
      <c r="G5" s="2">
        <v>0.43</v>
      </c>
      <c r="H5" s="2">
        <v>0.67</v>
      </c>
      <c r="I5" s="2">
        <v>5</v>
      </c>
      <c r="J5" s="2">
        <v>0</v>
      </c>
    </row>
    <row r="6" spans="1:10" x14ac:dyDescent="0.25">
      <c r="B6" s="2">
        <v>4</v>
      </c>
      <c r="C6" s="2">
        <v>3</v>
      </c>
      <c r="D6" s="5">
        <f t="shared" si="0"/>
        <v>10</v>
      </c>
      <c r="E6" s="2">
        <f>AVERAGE(Arkusz2!C4:C8)</f>
        <v>8.4</v>
      </c>
      <c r="F6" s="2">
        <v>70</v>
      </c>
      <c r="G6" s="2">
        <v>0.56999999999999995</v>
      </c>
      <c r="H6" s="2">
        <v>0.7</v>
      </c>
      <c r="I6" s="2">
        <v>5</v>
      </c>
      <c r="J6" s="2">
        <v>45</v>
      </c>
    </row>
    <row r="7" spans="1:10" x14ac:dyDescent="0.25">
      <c r="B7" s="2">
        <v>5</v>
      </c>
      <c r="C7" s="2">
        <v>20</v>
      </c>
      <c r="D7" s="5">
        <f t="shared" si="0"/>
        <v>8.3333333333333339</v>
      </c>
      <c r="E7" s="2">
        <f>AVERAGE(Arkusz2!C5:C9)</f>
        <v>8</v>
      </c>
      <c r="F7" s="2">
        <v>90</v>
      </c>
      <c r="G7" s="2">
        <v>0.7</v>
      </c>
      <c r="H7" s="2">
        <v>0.9</v>
      </c>
      <c r="I7" s="2">
        <v>6</v>
      </c>
      <c r="J7" s="2">
        <v>10</v>
      </c>
    </row>
    <row r="8" spans="1:10" x14ac:dyDescent="0.25">
      <c r="B8" s="2">
        <v>6</v>
      </c>
      <c r="C8" s="2">
        <v>2</v>
      </c>
      <c r="D8" s="5">
        <f t="shared" si="0"/>
        <v>10</v>
      </c>
      <c r="E8" s="2">
        <f>Arkusz2!$C8</f>
        <v>2</v>
      </c>
      <c r="F8" s="2">
        <v>92</v>
      </c>
      <c r="G8" s="2">
        <v>0.86</v>
      </c>
      <c r="H8" s="2">
        <v>0.92</v>
      </c>
      <c r="I8" s="2">
        <v>6</v>
      </c>
      <c r="J8" s="2">
        <v>22</v>
      </c>
    </row>
    <row r="9" spans="1:10" x14ac:dyDescent="0.25">
      <c r="B9" s="2">
        <v>7</v>
      </c>
      <c r="C9" s="2">
        <v>8</v>
      </c>
      <c r="D9" s="5">
        <f>$C9</f>
        <v>8</v>
      </c>
      <c r="E9" s="2">
        <f>Arkusz2!$C9</f>
        <v>8</v>
      </c>
      <c r="F9" s="2">
        <v>100</v>
      </c>
      <c r="G9" s="2">
        <v>1</v>
      </c>
      <c r="H9" s="2">
        <v>100</v>
      </c>
      <c r="I9" s="2">
        <v>7</v>
      </c>
      <c r="J9" s="2">
        <v>8</v>
      </c>
    </row>
    <row r="11" spans="1:10" x14ac:dyDescent="0.25">
      <c r="A11" t="s">
        <v>5</v>
      </c>
    </row>
    <row r="12" spans="1:10" x14ac:dyDescent="0.25">
      <c r="A12" t="s">
        <v>6</v>
      </c>
    </row>
    <row r="13" spans="1:10" x14ac:dyDescent="0.25">
      <c r="A13" t="s">
        <v>7</v>
      </c>
    </row>
    <row r="14" spans="1:10" x14ac:dyDescent="0.25">
      <c r="A14" t="s">
        <v>8</v>
      </c>
    </row>
    <row r="18" spans="1:1" x14ac:dyDescent="0.25">
      <c r="A18" t="s">
        <v>4</v>
      </c>
    </row>
    <row r="35" spans="1:7" x14ac:dyDescent="0.25">
      <c r="A35" t="s">
        <v>18</v>
      </c>
      <c r="G35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opLeftCell="A4" workbookViewId="0">
      <selection activeCell="N11" sqref="N11"/>
    </sheetView>
  </sheetViews>
  <sheetFormatPr defaultRowHeight="15" x14ac:dyDescent="0.25"/>
  <cols>
    <col min="3" max="3" width="22.7109375" customWidth="1"/>
    <col min="6" max="6" width="11" customWidth="1"/>
  </cols>
  <sheetData>
    <row r="1" spans="3:11" x14ac:dyDescent="0.25">
      <c r="C1" s="44" t="s">
        <v>12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</row>
    <row r="2" spans="3:11" x14ac:dyDescent="0.25">
      <c r="C2" s="44" t="s">
        <v>20</v>
      </c>
      <c r="D2" s="2">
        <v>0</v>
      </c>
      <c r="E2" s="2">
        <v>0</v>
      </c>
      <c r="F2" s="2">
        <v>36</v>
      </c>
      <c r="G2" s="2">
        <v>17</v>
      </c>
      <c r="H2" s="2">
        <v>21</v>
      </c>
      <c r="I2" s="2">
        <v>12</v>
      </c>
      <c r="J2" s="2">
        <v>14</v>
      </c>
      <c r="K2" s="2">
        <v>0</v>
      </c>
    </row>
    <row r="5" spans="3:11" x14ac:dyDescent="0.25">
      <c r="F5" s="4" t="s">
        <v>30</v>
      </c>
    </row>
    <row r="6" spans="3:11" x14ac:dyDescent="0.25">
      <c r="C6" s="3" t="s">
        <v>22</v>
      </c>
      <c r="D6" s="2">
        <v>2</v>
      </c>
      <c r="F6" s="1" t="s">
        <v>21</v>
      </c>
      <c r="G6" s="2">
        <f>((F$1-D6)/D9)*D8</f>
        <v>0</v>
      </c>
      <c r="H6" s="2">
        <v>0</v>
      </c>
    </row>
    <row r="7" spans="3:11" x14ac:dyDescent="0.25">
      <c r="C7" s="3" t="s">
        <v>23</v>
      </c>
      <c r="D7" s="2">
        <v>6</v>
      </c>
      <c r="F7" s="1" t="s">
        <v>26</v>
      </c>
      <c r="G7" s="2">
        <f>((G1-D6)/D9)*D8</f>
        <v>1.75</v>
      </c>
      <c r="H7" s="2">
        <v>2</v>
      </c>
    </row>
    <row r="8" spans="3:11" x14ac:dyDescent="0.25">
      <c r="C8" s="1" t="s">
        <v>24</v>
      </c>
      <c r="D8" s="2">
        <v>7</v>
      </c>
      <c r="F8" s="1" t="s">
        <v>27</v>
      </c>
      <c r="G8" s="2">
        <f>((H1-D6)/D9)*D8</f>
        <v>3.5</v>
      </c>
      <c r="H8" s="2">
        <v>4</v>
      </c>
    </row>
    <row r="9" spans="3:11" x14ac:dyDescent="0.25">
      <c r="C9" s="1" t="s">
        <v>25</v>
      </c>
      <c r="D9" s="2">
        <v>4</v>
      </c>
      <c r="F9" s="1" t="s">
        <v>28</v>
      </c>
      <c r="G9" s="2">
        <f>((I1-D6)/D9)*D8</f>
        <v>5.25</v>
      </c>
      <c r="H9" s="2">
        <v>5</v>
      </c>
    </row>
    <row r="10" spans="3:11" x14ac:dyDescent="0.25">
      <c r="F10" s="1" t="s">
        <v>29</v>
      </c>
      <c r="G10" s="2">
        <f>((J1-D6)/D9)*D8</f>
        <v>7</v>
      </c>
      <c r="H10" s="2">
        <v>7</v>
      </c>
    </row>
    <row r="12" spans="3:11" x14ac:dyDescent="0.25">
      <c r="C12" s="43" t="s">
        <v>43</v>
      </c>
    </row>
    <row r="13" spans="3:11" x14ac:dyDescent="0.25">
      <c r="C13" s="44" t="s">
        <v>12</v>
      </c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50">
        <v>5</v>
      </c>
      <c r="J13" s="50">
        <v>6</v>
      </c>
      <c r="K13" s="50">
        <v>7</v>
      </c>
    </row>
    <row r="14" spans="3:11" x14ac:dyDescent="0.25">
      <c r="C14" s="44" t="s">
        <v>41</v>
      </c>
      <c r="D14" s="2" t="s">
        <v>44</v>
      </c>
      <c r="E14" s="2" t="s">
        <v>44</v>
      </c>
      <c r="F14" s="2">
        <v>0</v>
      </c>
      <c r="G14" s="2">
        <v>2</v>
      </c>
      <c r="H14" s="2">
        <v>4</v>
      </c>
      <c r="I14" s="50">
        <v>5</v>
      </c>
      <c r="J14" s="50">
        <v>7</v>
      </c>
      <c r="K14" s="2" t="s">
        <v>44</v>
      </c>
    </row>
    <row r="15" spans="3:11" x14ac:dyDescent="0.25">
      <c r="C15" s="44" t="s">
        <v>42</v>
      </c>
      <c r="D15" s="2">
        <v>36</v>
      </c>
      <c r="E15" s="2">
        <v>0</v>
      </c>
      <c r="F15" s="2">
        <v>17</v>
      </c>
      <c r="G15" s="2">
        <v>0</v>
      </c>
      <c r="H15" s="2">
        <v>21</v>
      </c>
      <c r="I15" s="2">
        <v>12</v>
      </c>
      <c r="J15" s="2">
        <v>0</v>
      </c>
      <c r="K15" s="2">
        <v>14</v>
      </c>
    </row>
    <row r="17" spans="2:9" x14ac:dyDescent="0.25">
      <c r="B17" t="s">
        <v>9</v>
      </c>
      <c r="I17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Sowa</dc:creator>
  <cp:lastModifiedBy>Kamil Sowa</cp:lastModifiedBy>
  <dcterms:created xsi:type="dcterms:W3CDTF">2015-11-30T12:27:41Z</dcterms:created>
  <dcterms:modified xsi:type="dcterms:W3CDTF">2015-12-12T10:23:39Z</dcterms:modified>
</cp:coreProperties>
</file>