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Excel Skills for Business - Macquarie University\Intermediate I\"/>
    </mc:Choice>
  </mc:AlternateContent>
  <xr:revisionPtr revIDLastSave="0" documentId="13_ncr:1_{23DEE6FB-3CFB-436B-B08A-7BB49BF030C5}" xr6:coauthVersionLast="36" xr6:coauthVersionMax="36" xr10:uidLastSave="{00000000-0000-0000-0000-000000000000}"/>
  <bookViews>
    <workbookView xWindow="0" yWindow="0" windowWidth="23040" windowHeight="11505" firstSheet="3" activeTab="7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tudent Report" sheetId="7" r:id="rId7"/>
    <sheet name="Student Report Pivot" sheetId="1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_xlnm._FilterDatabase" localSheetId="4" hidden="1">'Final Marks'!$A$3:$J$465</definedName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Marks'!$L$19:$M$26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6" i="7" l="1"/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F466" i="7" l="1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E17" i="8" l="1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4" i="7" l="1"/>
  <c r="N69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O12" i="6" l="1"/>
  <c r="O15" i="6"/>
  <c r="O10" i="6"/>
  <c r="O11" i="6"/>
  <c r="O14" i="6"/>
  <c r="O13" i="6"/>
  <c r="O16" i="6"/>
  <c r="N11" i="6"/>
  <c r="N14" i="6"/>
  <c r="N13" i="6"/>
  <c r="N16" i="6"/>
  <c r="N10" i="6"/>
  <c r="N12" i="6"/>
  <c r="N15" i="6"/>
  <c r="Q13" i="6"/>
  <c r="Q16" i="6"/>
  <c r="P5" i="6" s="1"/>
  <c r="Q12" i="6"/>
  <c r="Q15" i="6"/>
  <c r="Q10" i="6"/>
  <c r="Q11" i="6"/>
  <c r="Q14" i="6"/>
  <c r="J4" i="6"/>
  <c r="M4" i="6"/>
  <c r="P12" i="6" l="1"/>
  <c r="P15" i="6"/>
  <c r="P10" i="6"/>
  <c r="P11" i="6"/>
  <c r="P14" i="6"/>
  <c r="P13" i="6"/>
  <c r="P16" i="6"/>
  <c r="M11" i="6"/>
  <c r="M10" i="6"/>
  <c r="M12" i="6"/>
  <c r="M13" i="6"/>
  <c r="M14" i="6"/>
  <c r="P4" i="6" s="1"/>
  <c r="M15" i="6"/>
  <c r="M16" i="6"/>
</calcChain>
</file>

<file path=xl/sharedStrings.xml><?xml version="1.0" encoding="utf-8"?>
<sst xmlns="http://schemas.openxmlformats.org/spreadsheetml/2006/main" count="12016" uniqueCount="1304">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</sst>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1" xfId="2" applyNumberFormat="1"/>
    <xf numFmtId="0" fontId="0" fillId="0" borderId="0" xfId="0" pivotButton="1"/>
    <xf numFmtId="10" fontId="0" fillId="0" borderId="0" xfId="0" applyNumberFormat="1"/>
    <xf numFmtId="4" fontId="0" fillId="0" borderId="0" xfId="0" applyNumberFormat="1"/>
    <xf numFmtId="0" fontId="3" fillId="0" borderId="1" xfId="2" applyFill="1" applyAlignment="1">
      <alignment horizontal="center"/>
    </xf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19"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[C2-Final-Assessment.xlsx]Student Report Pivot!PivotTable2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Report Pivot'!$B$17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0.11163384537640064"/>
                  <c:y val="-9.9797258323221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'Student Report Pivot'!$A$18:$A$21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'Student Report Pivot'!$B$18:$B$21</c:f>
              <c:numCache>
                <c:formatCode>#,##0.00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A-4A17-B88F-7875774A8E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402512"/>
        <c:axId val="25529952"/>
      </c:barChart>
      <c:catAx>
        <c:axId val="199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952"/>
        <c:crosses val="autoZero"/>
        <c:auto val="1"/>
        <c:lblAlgn val="ctr"/>
        <c:lblOffset val="100"/>
        <c:noMultiLvlLbl val="0"/>
      </c:catAx>
      <c:valAx>
        <c:axId val="2552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994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14</xdr:row>
      <xdr:rowOff>4761</xdr:rowOff>
    </xdr:from>
    <xdr:to>
      <xdr:col>10</xdr:col>
      <xdr:colOff>9524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B5919-A7DB-408E-BE8B-62136419E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OŞ-CRISTIAN PAVEL" refreshedDate="44859.688948958334" createdVersion="6" refreshedVersion="6" minRefreshableVersion="3" recordCount="462" xr:uid="{32EC8233-FB92-4B6B-843C-9618F1E559F0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78F1B-74AD-42CF-939C-B37C4EEE8E4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0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F5AA7-390D-4EF1-867D-2292555F321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7BAB1-DCE5-4DD6-BD27-E856591F3869}" name="Report" displayName="Report" ref="A3:Q466" totalsRowCount="1" headerRowDxfId="9" headerRowBorderDxfId="8" headerRowCellStyle="Heading 3">
  <autoFilter ref="A3:Q465" xr:uid="{B3D62D8F-FBAA-403A-A1B5-6C8BD33AA2FD}"/>
  <tableColumns count="17">
    <tableColumn id="1" xr3:uid="{B78B3426-D5F9-4EA8-8536-97B4D191EE9D}" name="Student ID" totalsRowLabel="Total" dataDxfId="7" totalsRowDxfId="6"/>
    <tableColumn id="2" xr3:uid="{CC36ABF7-3F86-4BF0-8DBF-F680F48583F4}" name="First Name"/>
    <tableColumn id="3" xr3:uid="{1B7FA8A4-9333-4CE2-912D-703D3CED1F2F}" name="Surname"/>
    <tableColumn id="4" xr3:uid="{783BA57A-DA86-4FCC-9CA2-AC82B6AEECFC}" name="Full Name">
      <calculatedColumnFormula>_xlfn.CONCAT(PROPER(B4), " ", PROPER(C4))</calculatedColumnFormula>
    </tableColumn>
    <tableColumn id="5" xr3:uid="{AD23410A-B1F5-43B0-8966-F73CBB57C267}" name="Email Address">
      <calculatedColumnFormula>_xlfn.CONCAT(LOWER(LEFT(B4,1)),LOWER(C4),"@newcollege.com")</calculatedColumnFormula>
    </tableColumn>
    <tableColumn id="6" xr3:uid="{8A3683BE-5A4D-42B9-9A9E-79F4C508DE48}" name="Year Enrolled" totalsRowFunction="count">
      <calculatedColumnFormula>_xlfn.NUMBERVALUE(_xlfn.CONCAT("20",RIGHT(A4,2)))</calculatedColumnFormula>
    </tableColumn>
    <tableColumn id="7" xr3:uid="{2A0BA8DA-1247-42B7-8CC6-6833DB6D8399}" name="Teacher"/>
    <tableColumn id="8" xr3:uid="{8EBFDB00-B64C-4976-A823-8D5BBC3ADF57}" name="Student Type"/>
    <tableColumn id="9" xr3:uid="{6A4682F2-3B88-4DDC-A908-2F2FEE78E8AD}" name="Term 1 Mark">
      <calculatedColumnFormula>'Marks Term 1'!I4</calculatedColumnFormula>
    </tableColumn>
    <tableColumn id="10" xr3:uid="{097716D3-CECA-4FEC-B058-541FADFC0443}" name="Term 2 Mark">
      <calculatedColumnFormula>'Marks Term 2'!I4</calculatedColumnFormula>
    </tableColumn>
    <tableColumn id="11" xr3:uid="{DC9344D7-D7CE-49D1-B93B-00E888909BA6}" name="Term 3 Mark">
      <calculatedColumnFormula>'Marks Term 3'!I4</calculatedColumnFormula>
    </tableColumn>
    <tableColumn id="12" xr3:uid="{68EF8B47-775D-4C0A-9900-6CCC386164A8}" name="Term 4 Mark">
      <calculatedColumnFormula>'Marks Term 4'!I4</calculatedColumnFormula>
    </tableColumn>
    <tableColumn id="13" xr3:uid="{15268F6E-A60A-46D5-BF4E-3CE9177DBED7}" name="Trend"/>
    <tableColumn id="14" xr3:uid="{36120F94-A3B9-4568-B41D-C832DA9226B6}" name="Final Mark" dataDxfId="5">
      <calculatedColumnFormula>AVERAGE(I4:L4)</calculatedColumnFormula>
    </tableColumn>
    <tableColumn id="15" xr3:uid="{77EADC26-417D-441E-97D8-400E295D411E}" name="Grade" dataDxfId="4" totalsRowDxfId="3">
      <calculatedColumnFormula>Calc!B4</calculatedColumnFormula>
    </tableColumn>
    <tableColumn id="16" xr3:uid="{14B2BFE9-CF49-424A-B905-B9585C17D6F2}" name="Days Absent" dataDxfId="2" totalsRowDxfId="1">
      <calculatedColumnFormula>IFERROR(VLOOKUP(A4,'Absence Report'!$A$4:$B$29,2,0),0)</calculatedColumnFormula>
    </tableColumn>
    <tableColumn id="17" xr3:uid="{0DB87CE1-CCB5-46A8-81AA-8BD56C2CF5C0}" name="Fees Owing" totalsRowFunction="sum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P18" sqref="P18"/>
    </sheetView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24" t="s">
        <v>1258</v>
      </c>
      <c r="M3" s="24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 t="shared" ref="M10:M16" si="0">COUNTIFS(Grade, L10)</f>
        <v>54</v>
      </c>
      <c r="N10" s="4">
        <f t="shared" ref="N10:Q16" si="1">COUNTIFS(Teacher,N$9,Grade,$L10)</f>
        <v>10</v>
      </c>
      <c r="O10" s="4">
        <f t="shared" si="1"/>
        <v>12</v>
      </c>
      <c r="P10" s="4">
        <f t="shared" si="1"/>
        <v>17</v>
      </c>
      <c r="Q10" s="4">
        <f t="shared" si="1"/>
        <v>15</v>
      </c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 t="shared" si="0"/>
        <v>54</v>
      </c>
      <c r="N11" s="4">
        <f t="shared" si="1"/>
        <v>12</v>
      </c>
      <c r="O11" s="4">
        <f t="shared" si="1"/>
        <v>9</v>
      </c>
      <c r="P11" s="4">
        <f t="shared" si="1"/>
        <v>13</v>
      </c>
      <c r="Q11" s="4">
        <f t="shared" si="1"/>
        <v>20</v>
      </c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 t="shared" si="0"/>
        <v>62</v>
      </c>
      <c r="N12" s="4">
        <f t="shared" si="1"/>
        <v>7</v>
      </c>
      <c r="O12" s="4">
        <f t="shared" si="1"/>
        <v>20</v>
      </c>
      <c r="P12" s="4">
        <f t="shared" si="1"/>
        <v>21</v>
      </c>
      <c r="Q12" s="4">
        <f t="shared" si="1"/>
        <v>14</v>
      </c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 t="shared" si="0"/>
        <v>67</v>
      </c>
      <c r="N13" s="4">
        <f t="shared" si="1"/>
        <v>10</v>
      </c>
      <c r="O13" s="4">
        <f t="shared" si="1"/>
        <v>18</v>
      </c>
      <c r="P13" s="4">
        <f t="shared" si="1"/>
        <v>16</v>
      </c>
      <c r="Q13" s="4">
        <f t="shared" si="1"/>
        <v>23</v>
      </c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 t="shared" si="0"/>
        <v>76</v>
      </c>
      <c r="N14" s="4">
        <f t="shared" si="1"/>
        <v>15</v>
      </c>
      <c r="O14" s="4">
        <f t="shared" si="1"/>
        <v>16</v>
      </c>
      <c r="P14" s="4">
        <f t="shared" si="1"/>
        <v>29</v>
      </c>
      <c r="Q14" s="4">
        <f t="shared" si="1"/>
        <v>16</v>
      </c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 t="shared" si="0"/>
        <v>63</v>
      </c>
      <c r="N15" s="4">
        <f t="shared" si="1"/>
        <v>15</v>
      </c>
      <c r="O15" s="4">
        <f t="shared" si="1"/>
        <v>14</v>
      </c>
      <c r="P15" s="4">
        <f t="shared" si="1"/>
        <v>16</v>
      </c>
      <c r="Q15" s="4">
        <f t="shared" si="1"/>
        <v>18</v>
      </c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 t="shared" si="0"/>
        <v>86</v>
      </c>
      <c r="N16" s="4">
        <f t="shared" si="1"/>
        <v>24</v>
      </c>
      <c r="O16" s="4">
        <f t="shared" si="1"/>
        <v>16</v>
      </c>
      <c r="P16" s="4">
        <f t="shared" si="1"/>
        <v>29</v>
      </c>
      <c r="Q16" s="4">
        <f t="shared" si="1"/>
        <v>17</v>
      </c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sortState ref="O15:O19">
    <sortCondition ref="O15"/>
  </sortState>
  <mergeCells count="1">
    <mergeCell ref="L3:M3"/>
  </mergeCells>
  <conditionalFormatting sqref="P4">
    <cfRule type="expression" dxfId="18" priority="1">
      <formula>AND($P$4&lt;&gt;75,$P$4&lt;&gt;76,$P$4&lt;&gt;0)</formula>
    </cfRule>
    <cfRule type="expression" dxfId="17" priority="2">
      <formula>$P$4=75</formula>
    </cfRule>
    <cfRule type="expression" dxfId="16" priority="3">
      <formula>AND(ExcelMajorVersion&lt;15,$P$4=76)</formula>
    </cfRule>
    <cfRule type="expression" dxfId="15" priority="4">
      <formula>AND(ExcelMajorVersion&gt;=15,NOT(_xlfn.ISFORMULA($M$14)),$P$4=76)</formula>
    </cfRule>
    <cfRule type="expression" dxfId="14" priority="7">
      <formula>AND(ExcelMajorVersion&gt;=15,_xlfn.ISFORMULA($M$14),$P$4=76)</formula>
    </cfRule>
  </conditionalFormatting>
  <conditionalFormatting sqref="P5">
    <cfRule type="expression" dxfId="13" priority="8">
      <formula>AND($P$5&lt;&gt;0,$P$5&lt;&gt;17)</formula>
    </cfRule>
    <cfRule type="expression" dxfId="12" priority="9">
      <formula>AND(ExcelMajorVersion&lt;15,$P$5=17)</formula>
    </cfRule>
    <cfRule type="expression" dxfId="11" priority="10">
      <formula>AND(ExcelMajorVersion&gt;=15,NOT(_xlfn.ISFORMULA($Q$16)),$P$5=17)</formula>
    </cfRule>
    <cfRule type="expression" dxfId="10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2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2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2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str">
        <f ca="1">IF(OR(ISBLANK('Student Report'!F103),CELL("prefix",'Student Report'!F103)&lt;&gt;""),FALSE,IF(CELL("type",'Student Report'!F103)="l",TRUE,"MAYBE"))</f>
        <v>MAYBE</v>
      </c>
      <c r="G14" t="s">
        <v>1287</v>
      </c>
    </row>
    <row r="15" spans="1:7" x14ac:dyDescent="0.25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zoomScaleNormal="100" workbookViewId="0">
      <selection activeCell="D6" sqref="D6"/>
    </sheetView>
  </sheetViews>
  <sheetFormatPr defaultRowHeight="15" x14ac:dyDescent="0.25"/>
  <cols>
    <col min="1" max="1" width="12.42578125" style="4" customWidth="1"/>
    <col min="2" max="2" width="12.7109375" customWidth="1"/>
    <col min="3" max="3" width="13.85546875" bestFit="1" customWidth="1"/>
    <col min="4" max="4" width="20.28515625" bestFit="1" customWidth="1"/>
    <col min="5" max="5" width="27.42578125" customWidth="1"/>
    <col min="6" max="6" width="15" customWidth="1"/>
    <col min="7" max="7" width="14.85546875" customWidth="1"/>
    <col min="8" max="8" width="17.28515625" customWidth="1"/>
    <col min="9" max="12" width="14.140625" customWidth="1"/>
    <col min="13" max="13" width="11.7109375" customWidth="1"/>
    <col min="14" max="14" width="12.42578125" customWidth="1"/>
    <col min="15" max="15" width="10.5703125" style="7" bestFit="1" customWidth="1"/>
    <col min="16" max="16" width="14" style="7" customWidth="1"/>
    <col min="17" max="17" width="14.85546875" bestFit="1" customWidth="1"/>
    <col min="19" max="19" width="10.28515625" bestFit="1" customWidth="1"/>
  </cols>
  <sheetData>
    <row r="1" spans="1:19" ht="30" customHeight="1" x14ac:dyDescent="0.35">
      <c r="A1" s="3" t="s">
        <v>1254</v>
      </c>
    </row>
    <row r="3" spans="1:19" ht="15.75" thickBot="1" x14ac:dyDescent="0.3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25">
      <c r="A4" s="4" t="s">
        <v>1081</v>
      </c>
      <c r="B4" t="s">
        <v>65</v>
      </c>
      <c r="C4" t="s">
        <v>1245</v>
      </c>
      <c r="D4" t="str">
        <f>_xlfn.CONCAT(PROPER(B4), " ", PROPER(C4))</f>
        <v>Benjamin Abbot</v>
      </c>
      <c r="E4" t="str">
        <f>_xlfn.CONCAT(LOWER(LEFT(B4,1)),LOWER(C4),"@newcollege.com")</f>
        <v>babbot@newcollege.com</v>
      </c>
      <c r="F4">
        <f>_xlfn.NUMBERVALUE(_xlfn.CONCAT("20",RIGHT(A4,2)))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 x14ac:dyDescent="0.25">
      <c r="A5" s="4" t="s">
        <v>953</v>
      </c>
      <c r="B5" t="s">
        <v>509</v>
      </c>
      <c r="C5" t="s">
        <v>508</v>
      </c>
      <c r="D5" t="str">
        <f t="shared" ref="D5:D68" si="1">_xlfn.CONCAT(PROPER(B5), " ", PROPER(C5))</f>
        <v>Raghav Abla</v>
      </c>
      <c r="E5" t="str">
        <f t="shared" ref="E5:E68" si="2">_xlfn.CONCAT(LOWER(LEFT(B5,1)),LOWER(C5),"@newcollege.com")</f>
        <v>rabla@newcollege.com</v>
      </c>
      <c r="F5">
        <f t="shared" ref="F5:F68" si="3">_xlfn.NUMBERVALUE(_xlfn.CONCAT("20",RIGHT(A5,2)))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2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2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2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2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2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2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2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2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2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2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2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2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2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2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2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2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2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2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2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2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2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2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2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2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2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2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2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2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2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2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2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2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2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2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2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2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2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2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2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2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2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2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2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2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2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2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2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2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2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2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2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2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2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2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2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2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2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2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2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25">
      <c r="A69" s="4" t="s">
        <v>846</v>
      </c>
      <c r="B69" t="s">
        <v>255</v>
      </c>
      <c r="C69" t="s">
        <v>253</v>
      </c>
      <c r="D69" t="str">
        <f t="shared" ref="D69:D132" si="5">_xlfn.CONCAT(PROPER(B69), " ", PROPER(C69))</f>
        <v>Jamie Conn</v>
      </c>
      <c r="E69" t="str">
        <f t="shared" ref="E69:E132" si="6">_xlfn.CONCAT(LOWER(LEFT(B69,1)),LOWER(C69),"@newcollege.com")</f>
        <v>jconn@newcollege.com</v>
      </c>
      <c r="F69">
        <f t="shared" ref="F69:F132" si="7">_xlfn.NUMBERVALUE(_xlfn.CONCAT("20",RIGHT(A69,2)))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2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2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2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2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2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2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2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2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2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2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2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2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2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2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2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2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2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2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2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2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2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2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2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2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2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2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2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2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2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2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2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2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2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2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2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2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2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2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2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2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2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2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2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2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2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2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2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2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2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2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2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2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25">
      <c r="A133" s="4" t="s">
        <v>823</v>
      </c>
      <c r="B133" t="s">
        <v>193</v>
      </c>
      <c r="C133" t="s">
        <v>190</v>
      </c>
      <c r="D133" t="str">
        <f t="shared" ref="D133:D196" si="9">_xlfn.CONCAT(PROPER(B133), " ", PROPER(C133))</f>
        <v>Eric Heung</v>
      </c>
      <c r="E133" t="str">
        <f t="shared" ref="E133:E196" si="10">_xlfn.CONCAT(LOWER(LEFT(B133,1)),LOWER(C133),"@newcollege.com")</f>
        <v>eheung@newcollege.com</v>
      </c>
      <c r="F133">
        <f t="shared" ref="F133:F196" si="11">_xlfn.NUMBERVALUE(_xlfn.CONCAT("20",RIGHT(A133,2)))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2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2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2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2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2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2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2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2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2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2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2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2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2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2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2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2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2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2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2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2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2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2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2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2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2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2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2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2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2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2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2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2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2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2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2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2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2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25">
      <c r="A197" s="4" t="s">
        <v>982</v>
      </c>
      <c r="B197" t="s">
        <v>247</v>
      </c>
      <c r="C197" t="s">
        <v>217</v>
      </c>
      <c r="D197" t="str">
        <f t="shared" ref="D197:D260" si="13">_xlfn.CONCAT(PROPER(B197), " ", PROPER(C197))</f>
        <v>So Li</v>
      </c>
      <c r="E197" t="str">
        <f t="shared" ref="E197:E260" si="14">_xlfn.CONCAT(LOWER(LEFT(B197,1)),LOWER(C197),"@newcollege.com")</f>
        <v>sli@newcollege.com</v>
      </c>
      <c r="F197">
        <f t="shared" ref="F197:F260" si="15">_xlfn.NUMBERVALUE(_xlfn.CONCAT("20",RIGHT(A197,2)))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2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2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2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2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2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2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2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2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2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2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2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2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2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2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2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2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2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2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2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2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2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2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2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2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2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2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2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2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2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2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2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2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2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D261" t="str">
        <f t="shared" ref="D261:D324" si="17">_xlfn.CONCAT(PROPER(B261), " ", PROPER(C261))</f>
        <v>Gibson Newell</v>
      </c>
      <c r="E261" t="str">
        <f t="shared" ref="E261:E324" si="18">_xlfn.CONCAT(LOWER(LEFT(B261,1)),LOWER(C261),"@newcollege.com")</f>
        <v>gnewell@newcollege.com</v>
      </c>
      <c r="F261">
        <f t="shared" ref="F261:F324" si="19">_xlfn.NUMBERVALUE(_xlfn.CONCAT("20",RIGHT(A261,2)))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2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2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2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2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2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2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2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2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2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2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2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2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2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2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2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2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2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2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2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2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2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2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2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2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2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2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2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2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2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2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2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2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2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2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2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2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2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2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2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25">
      <c r="A325" s="4" t="s">
        <v>921</v>
      </c>
      <c r="B325" t="s">
        <v>433</v>
      </c>
      <c r="C325" t="s">
        <v>432</v>
      </c>
      <c r="D325" t="str">
        <f t="shared" ref="D325:D388" si="21">_xlfn.CONCAT(PROPER(B325), " ", PROPER(C325))</f>
        <v>Mingyan Shao</v>
      </c>
      <c r="E325" t="str">
        <f t="shared" ref="E325:E388" si="22">_xlfn.CONCAT(LOWER(LEFT(B325,1)),LOWER(C325),"@newcollege.com")</f>
        <v>mshao@newcollege.com</v>
      </c>
      <c r="F325">
        <f t="shared" ref="F325:F388" si="23">_xlfn.NUMBERVALUE(_xlfn.CONCAT("20",RIGHT(A325,2)))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2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2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2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2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2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2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2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2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2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2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2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2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2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2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2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2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2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2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2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2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2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2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2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2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2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2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2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2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2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2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2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2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2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2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2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2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2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2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2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D389" t="str">
        <f t="shared" ref="D389:D452" si="25">_xlfn.CONCAT(PROPER(B389), " ", PROPER(C389))</f>
        <v>Yuesheng Wang</v>
      </c>
      <c r="E389" t="str">
        <f t="shared" ref="E389:E452" si="26">_xlfn.CONCAT(LOWER(LEFT(B389,1)),LOWER(C389),"@newcollege.com")</f>
        <v>ywang@newcollege.com</v>
      </c>
      <c r="F389">
        <f t="shared" ref="F389:F452" si="27">_xlfn.NUMBERVALUE(_xlfn.CONCAT("20",RIGHT(A389,2)))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2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2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2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2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2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2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2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2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2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2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2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2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2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2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2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2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2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2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2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2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2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2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2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2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2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2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2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2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2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2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2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2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2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2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2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25">
      <c r="A453" s="4" t="s">
        <v>1224</v>
      </c>
      <c r="B453" t="s">
        <v>754</v>
      </c>
      <c r="C453" t="s">
        <v>565</v>
      </c>
      <c r="D453" t="str">
        <f t="shared" ref="D453:D465" si="29">_xlfn.CONCAT(PROPER(B453), " ", PROPER(C453))</f>
        <v>Zuhui Zhao</v>
      </c>
      <c r="E453" t="str">
        <f t="shared" ref="E453:E465" si="30">_xlfn.CONCAT(LOWER(LEFT(B453,1)),LOWER(C453),"@newcollege.com")</f>
        <v>zzhao@newcollege.com</v>
      </c>
      <c r="F453">
        <f t="shared" ref="F453:F465" si="31">_xlfn.NUMBERVALUE(_xlfn.CONCAT("20",RIGHT(A453,2)))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2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2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2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2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2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2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2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2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  <row r="466" spans="1:17" x14ac:dyDescent="0.25">
      <c r="A466" s="4" t="s">
        <v>1298</v>
      </c>
      <c r="F466">
        <f>SUBTOTAL(103,Report[Year Enrolled])</f>
        <v>462</v>
      </c>
      <c r="Q466" s="18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DCF70EC-CA58-40AC-B041-B2392BF76F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1FE1-D1B4-4E49-830E-70E5F3DD3B13}">
  <dimension ref="A3:E21"/>
  <sheetViews>
    <sheetView tabSelected="1" topLeftCell="A4" workbookViewId="0">
      <selection activeCell="L20" sqref="L20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2" bestFit="1" customWidth="1"/>
    <col min="4" max="4" width="12.140625" bestFit="1" customWidth="1"/>
    <col min="5" max="6" width="12" bestFit="1" customWidth="1"/>
  </cols>
  <sheetData>
    <row r="3" spans="1:5" x14ac:dyDescent="0.25">
      <c r="A3" s="21" t="s">
        <v>1302</v>
      </c>
      <c r="B3" s="21" t="s">
        <v>1301</v>
      </c>
    </row>
    <row r="4" spans="1:5" x14ac:dyDescent="0.25">
      <c r="A4" s="21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25">
      <c r="A5" s="4" t="s">
        <v>1260</v>
      </c>
      <c r="B5" s="22">
        <v>0.14583333333333334</v>
      </c>
      <c r="C5" s="22">
        <v>0.19211822660098521</v>
      </c>
      <c r="D5" s="22">
        <v>0.20245398773006135</v>
      </c>
      <c r="E5" s="22">
        <v>0.18614718614718614</v>
      </c>
    </row>
    <row r="6" spans="1:5" x14ac:dyDescent="0.25">
      <c r="A6" s="4" t="s">
        <v>1261</v>
      </c>
      <c r="B6" s="22">
        <v>0.13541666666666666</v>
      </c>
      <c r="C6" s="22">
        <v>0.10837438423645321</v>
      </c>
      <c r="D6" s="22">
        <v>0.17177914110429449</v>
      </c>
      <c r="E6" s="22">
        <v>0.13636363636363635</v>
      </c>
    </row>
    <row r="7" spans="1:5" x14ac:dyDescent="0.25">
      <c r="A7" s="4" t="s">
        <v>1262</v>
      </c>
      <c r="B7" s="22">
        <v>0.22916666666666666</v>
      </c>
      <c r="C7" s="22">
        <v>0.15270935960591134</v>
      </c>
      <c r="D7" s="22">
        <v>0.1411042944785276</v>
      </c>
      <c r="E7" s="22">
        <v>0.16450216450216451</v>
      </c>
    </row>
    <row r="8" spans="1:5" x14ac:dyDescent="0.25">
      <c r="A8" s="4" t="s">
        <v>1263</v>
      </c>
      <c r="B8" s="22">
        <v>0.16666666666666666</v>
      </c>
      <c r="C8" s="22">
        <v>0.14285714285714285</v>
      </c>
      <c r="D8" s="22">
        <v>0.13496932515337423</v>
      </c>
      <c r="E8" s="22">
        <v>0.14502164502164502</v>
      </c>
    </row>
    <row r="9" spans="1:5" x14ac:dyDescent="0.25">
      <c r="A9" s="4" t="s">
        <v>1264</v>
      </c>
      <c r="B9" s="22">
        <v>0.11458333333333333</v>
      </c>
      <c r="C9" s="22">
        <v>0.14778325123152711</v>
      </c>
      <c r="D9" s="22">
        <v>0.12883435582822086</v>
      </c>
      <c r="E9" s="22">
        <v>0.13419913419913421</v>
      </c>
    </row>
    <row r="10" spans="1:5" x14ac:dyDescent="0.25">
      <c r="A10" s="4" t="s">
        <v>1265</v>
      </c>
      <c r="B10" s="22">
        <v>0.125</v>
      </c>
      <c r="C10" s="22">
        <v>0.13300492610837439</v>
      </c>
      <c r="D10" s="22">
        <v>9.202453987730061E-2</v>
      </c>
      <c r="E10" s="22">
        <v>0.11688311688311688</v>
      </c>
    </row>
    <row r="11" spans="1:5" x14ac:dyDescent="0.25">
      <c r="A11" s="4" t="s">
        <v>1266</v>
      </c>
      <c r="B11" s="22">
        <v>8.3333333333333329E-2</v>
      </c>
      <c r="C11" s="22">
        <v>0.12315270935960591</v>
      </c>
      <c r="D11" s="22">
        <v>0.12883435582822086</v>
      </c>
      <c r="E11" s="22">
        <v>0.11688311688311688</v>
      </c>
    </row>
    <row r="12" spans="1:5" x14ac:dyDescent="0.25">
      <c r="A12" s="4" t="s">
        <v>1300</v>
      </c>
      <c r="B12" s="22">
        <v>1</v>
      </c>
      <c r="C12" s="22">
        <v>1</v>
      </c>
      <c r="D12" s="22">
        <v>1</v>
      </c>
      <c r="E12" s="22">
        <v>1</v>
      </c>
    </row>
    <row r="15" spans="1:5" x14ac:dyDescent="0.25">
      <c r="A15" s="21" t="s">
        <v>1225</v>
      </c>
      <c r="B15" t="s">
        <v>1227</v>
      </c>
    </row>
    <row r="17" spans="1:2" x14ac:dyDescent="0.25">
      <c r="A17" s="21" t="s">
        <v>1299</v>
      </c>
      <c r="B17" t="s">
        <v>1303</v>
      </c>
    </row>
    <row r="18" spans="1:2" x14ac:dyDescent="0.25">
      <c r="A18" s="4">
        <v>2015</v>
      </c>
      <c r="B18" s="23">
        <v>63.41935483870968</v>
      </c>
    </row>
    <row r="19" spans="1:2" x14ac:dyDescent="0.25">
      <c r="A19" s="4">
        <v>2016</v>
      </c>
      <c r="B19" s="23">
        <v>64.796875</v>
      </c>
    </row>
    <row r="20" spans="1:2" x14ac:dyDescent="0.25">
      <c r="A20" s="4">
        <v>2017</v>
      </c>
      <c r="B20" s="23">
        <v>68.05</v>
      </c>
    </row>
    <row r="21" spans="1:2" x14ac:dyDescent="0.25">
      <c r="A21" s="4" t="s">
        <v>1300</v>
      </c>
      <c r="B21" s="23">
        <v>65.387096774193552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workbookViewId="0">
      <selection activeCell="A4" sqref="A4:A6"/>
    </sheetView>
  </sheetViews>
  <sheetFormatPr defaultRowHeight="15" x14ac:dyDescent="0.25"/>
  <cols>
    <col min="1" max="1" width="18.7109375" bestFit="1" customWidth="1"/>
    <col min="2" max="2" width="13.28515625" style="19" bestFit="1" customWidth="1"/>
  </cols>
  <sheetData>
    <row r="1" spans="1:2" ht="23.25" x14ac:dyDescent="0.35">
      <c r="A1" s="1" t="s">
        <v>1268</v>
      </c>
    </row>
    <row r="3" spans="1:2" ht="15.75" thickBot="1" x14ac:dyDescent="0.3">
      <c r="A3" s="2" t="s">
        <v>756</v>
      </c>
      <c r="B3" s="20" t="s">
        <v>1269</v>
      </c>
    </row>
    <row r="4" spans="1:2" x14ac:dyDescent="0.25">
      <c r="A4" t="s">
        <v>777</v>
      </c>
      <c r="B4" s="19">
        <v>18</v>
      </c>
    </row>
    <row r="5" spans="1:2" x14ac:dyDescent="0.25">
      <c r="A5" t="s">
        <v>1219</v>
      </c>
      <c r="B5" s="19">
        <v>16</v>
      </c>
    </row>
    <row r="6" spans="1:2" x14ac:dyDescent="0.25">
      <c r="A6" t="s">
        <v>989</v>
      </c>
      <c r="B6" s="19">
        <v>16</v>
      </c>
    </row>
    <row r="7" spans="1:2" x14ac:dyDescent="0.25">
      <c r="A7" t="s">
        <v>1197</v>
      </c>
      <c r="B7" s="19">
        <v>15</v>
      </c>
    </row>
    <row r="8" spans="1:2" x14ac:dyDescent="0.25">
      <c r="A8" t="s">
        <v>766</v>
      </c>
      <c r="B8" s="19">
        <v>15</v>
      </c>
    </row>
    <row r="9" spans="1:2" x14ac:dyDescent="0.25">
      <c r="A9" t="s">
        <v>1105</v>
      </c>
      <c r="B9" s="19">
        <v>15</v>
      </c>
    </row>
    <row r="10" spans="1:2" x14ac:dyDescent="0.25">
      <c r="A10" t="s">
        <v>942</v>
      </c>
      <c r="B10" s="19">
        <v>15</v>
      </c>
    </row>
    <row r="11" spans="1:2" x14ac:dyDescent="0.25">
      <c r="A11" t="s">
        <v>891</v>
      </c>
      <c r="B11" s="19">
        <v>14</v>
      </c>
    </row>
    <row r="12" spans="1:2" x14ac:dyDescent="0.25">
      <c r="A12" t="s">
        <v>1020</v>
      </c>
      <c r="B12" s="19">
        <v>13</v>
      </c>
    </row>
    <row r="13" spans="1:2" x14ac:dyDescent="0.25">
      <c r="A13" t="s">
        <v>833</v>
      </c>
      <c r="B13" s="19">
        <v>12</v>
      </c>
    </row>
    <row r="14" spans="1:2" x14ac:dyDescent="0.25">
      <c r="A14" t="s">
        <v>768</v>
      </c>
      <c r="B14" s="19">
        <v>12</v>
      </c>
    </row>
    <row r="15" spans="1:2" x14ac:dyDescent="0.25">
      <c r="A15" t="s">
        <v>1049</v>
      </c>
      <c r="B15" s="19">
        <v>12</v>
      </c>
    </row>
    <row r="16" spans="1:2" x14ac:dyDescent="0.25">
      <c r="A16" t="s">
        <v>1194</v>
      </c>
      <c r="B16" s="19">
        <v>12</v>
      </c>
    </row>
    <row r="17" spans="1:2" x14ac:dyDescent="0.25">
      <c r="A17" t="s">
        <v>933</v>
      </c>
      <c r="B17" s="19">
        <v>12</v>
      </c>
    </row>
    <row r="18" spans="1:2" x14ac:dyDescent="0.25">
      <c r="A18" t="s">
        <v>830</v>
      </c>
      <c r="B18" s="19">
        <v>11</v>
      </c>
    </row>
    <row r="19" spans="1:2" x14ac:dyDescent="0.25">
      <c r="A19" t="s">
        <v>1210</v>
      </c>
      <c r="B19" s="19">
        <v>10</v>
      </c>
    </row>
    <row r="20" spans="1:2" x14ac:dyDescent="0.25">
      <c r="A20" t="s">
        <v>820</v>
      </c>
      <c r="B20" s="19">
        <v>10</v>
      </c>
    </row>
    <row r="21" spans="1:2" x14ac:dyDescent="0.25">
      <c r="A21" t="s">
        <v>1170</v>
      </c>
      <c r="B21" s="19">
        <v>10</v>
      </c>
    </row>
    <row r="22" spans="1:2" x14ac:dyDescent="0.25">
      <c r="A22" t="s">
        <v>765</v>
      </c>
      <c r="B22" s="19">
        <v>9</v>
      </c>
    </row>
    <row r="23" spans="1:2" x14ac:dyDescent="0.25">
      <c r="A23" t="s">
        <v>1174</v>
      </c>
      <c r="B23" s="19">
        <v>9</v>
      </c>
    </row>
    <row r="24" spans="1:2" x14ac:dyDescent="0.25">
      <c r="A24" t="s">
        <v>1087</v>
      </c>
      <c r="B24" s="19">
        <v>9</v>
      </c>
    </row>
    <row r="25" spans="1:2" x14ac:dyDescent="0.25">
      <c r="A25" t="s">
        <v>917</v>
      </c>
      <c r="B25" s="19">
        <v>8</v>
      </c>
    </row>
    <row r="26" spans="1:2" x14ac:dyDescent="0.25">
      <c r="A26" t="s">
        <v>1196</v>
      </c>
      <c r="B26" s="19">
        <v>7</v>
      </c>
    </row>
    <row r="27" spans="1:2" x14ac:dyDescent="0.25">
      <c r="A27" t="s">
        <v>982</v>
      </c>
      <c r="B27" s="19">
        <v>7</v>
      </c>
    </row>
    <row r="28" spans="1:2" x14ac:dyDescent="0.25">
      <c r="A28" t="s">
        <v>1037</v>
      </c>
      <c r="B28" s="19">
        <v>6</v>
      </c>
    </row>
    <row r="29" spans="1:2" x14ac:dyDescent="0.25">
      <c r="A29" t="s">
        <v>1081</v>
      </c>
      <c r="B29" s="19">
        <v>1</v>
      </c>
    </row>
  </sheetData>
  <sortState ref="A4:B29">
    <sortCondition descending="1" ref="B3"/>
  </sortState>
  <dataConsolidate function="count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Student Report</vt:lpstr>
      <vt:lpstr>Student Report Pivot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DRAGOŞ-CRISTIAN PAVEL</cp:lastModifiedBy>
  <dcterms:created xsi:type="dcterms:W3CDTF">2017-11-17T01:15:55Z</dcterms:created>
  <dcterms:modified xsi:type="dcterms:W3CDTF">2022-10-26T13:26:43Z</dcterms:modified>
</cp:coreProperties>
</file>