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Intermediate II\Week 2\"/>
    </mc:Choice>
  </mc:AlternateContent>
  <xr:revisionPtr revIDLastSave="0" documentId="13_ncr:1_{17BC97BD-9A05-4A51-8F6F-7A6DEBB18CBC}" xr6:coauthVersionLast="47" xr6:coauthVersionMax="47" xr10:uidLastSave="{00000000-0000-0000-0000-000000000000}"/>
  <bookViews>
    <workbookView xWindow="9420" yWindow="3228" windowWidth="11520" windowHeight="6132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F4" i="2" l="1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 s="1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 s="1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 s="1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 s="1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 s="1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 s="1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 s="1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 s="1"/>
  <c r="F245" i="2"/>
  <c r="G245" i="2" s="1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 s="1"/>
  <c r="F253" i="2"/>
  <c r="G253" i="2" s="1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 s="1"/>
  <c r="F261" i="2"/>
  <c r="G261" i="2" s="1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 s="1"/>
  <c r="F269" i="2"/>
  <c r="G269" i="2" s="1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 s="1"/>
  <c r="F277" i="2"/>
  <c r="G277" i="2" s="1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 s="1"/>
  <c r="F285" i="2"/>
  <c r="G285" i="2" s="1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 s="1"/>
  <c r="F293" i="2"/>
  <c r="G293" i="2" s="1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 s="1"/>
  <c r="F301" i="2"/>
  <c r="G301" i="2" s="1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 s="1"/>
  <c r="F309" i="2"/>
  <c r="G309" i="2" s="1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 s="1"/>
  <c r="F317" i="2"/>
  <c r="G317" i="2" s="1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 s="1"/>
  <c r="F325" i="2"/>
  <c r="G325" i="2" s="1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 s="1"/>
  <c r="F333" i="2"/>
  <c r="G333" i="2" s="1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 s="1"/>
  <c r="F341" i="2"/>
  <c r="G341" i="2" s="1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 s="1"/>
  <c r="F349" i="2"/>
  <c r="G349" i="2" s="1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 s="1"/>
  <c r="F357" i="2"/>
  <c r="G357" i="2" s="1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 s="1"/>
  <c r="F365" i="2"/>
  <c r="G365" i="2" s="1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 s="1"/>
  <c r="F373" i="2"/>
  <c r="G373" i="2" s="1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 s="1"/>
  <c r="F381" i="2"/>
  <c r="G381" i="2" s="1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 s="1"/>
  <c r="F389" i="2"/>
  <c r="G389" i="2" s="1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 s="1"/>
  <c r="F397" i="2"/>
  <c r="G397" i="2" s="1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 s="1"/>
  <c r="F405" i="2"/>
  <c r="G405" i="2" s="1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 s="1"/>
  <c r="F413" i="2"/>
  <c r="G413" i="2" s="1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 s="1"/>
  <c r="F421" i="2"/>
  <c r="G421" i="2" s="1"/>
  <c r="F422" i="2"/>
  <c r="G422" i="2" s="1"/>
  <c r="F423" i="2"/>
  <c r="G423" i="2"/>
  <c r="F424" i="2"/>
  <c r="G424" i="2"/>
  <c r="F425" i="2"/>
  <c r="G425" i="2"/>
  <c r="F426" i="2"/>
  <c r="G426" i="2"/>
  <c r="F427" i="2"/>
  <c r="G427" i="2"/>
  <c r="F428" i="2"/>
  <c r="G428" i="2" s="1"/>
  <c r="F429" i="2"/>
  <c r="G429" i="2" s="1"/>
  <c r="F430" i="2"/>
  <c r="G430" i="2" s="1"/>
  <c r="F431" i="2"/>
  <c r="G431" i="2"/>
  <c r="F432" i="2"/>
  <c r="G432" i="2"/>
  <c r="F433" i="2"/>
  <c r="G433" i="2"/>
  <c r="F434" i="2"/>
  <c r="G434" i="2"/>
  <c r="F435" i="2"/>
  <c r="G435" i="2"/>
  <c r="F436" i="2"/>
  <c r="G436" i="2" s="1"/>
  <c r="F437" i="2"/>
  <c r="G437" i="2" s="1"/>
  <c r="F438" i="2"/>
  <c r="G438" i="2" s="1"/>
  <c r="F439" i="2"/>
  <c r="G439" i="2"/>
  <c r="F440" i="2"/>
  <c r="G440" i="2"/>
  <c r="F441" i="2"/>
  <c r="G441" i="2"/>
  <c r="F442" i="2"/>
  <c r="G442" i="2"/>
  <c r="F443" i="2"/>
  <c r="G443" i="2"/>
  <c r="F444" i="2"/>
  <c r="G444" i="2" s="1"/>
  <c r="F445" i="2"/>
  <c r="G445" i="2" s="1"/>
  <c r="F446" i="2"/>
  <c r="G446" i="2" s="1"/>
  <c r="F447" i="2"/>
  <c r="G447" i="2"/>
  <c r="F448" i="2"/>
  <c r="G448" i="2"/>
  <c r="F449" i="2"/>
  <c r="G449" i="2"/>
  <c r="F450" i="2"/>
  <c r="G450" i="2"/>
  <c r="F451" i="2"/>
  <c r="G451" i="2"/>
  <c r="F452" i="2"/>
  <c r="G452" i="2" s="1"/>
  <c r="F453" i="2"/>
  <c r="G453" i="2" s="1"/>
  <c r="F454" i="2"/>
  <c r="G454" i="2" s="1"/>
  <c r="F455" i="2"/>
  <c r="G455" i="2"/>
  <c r="F456" i="2"/>
  <c r="G456" i="2"/>
  <c r="F457" i="2"/>
  <c r="G457" i="2"/>
  <c r="F458" i="2"/>
  <c r="G458" i="2"/>
  <c r="F459" i="2"/>
  <c r="G459" i="2"/>
  <c r="F460" i="2"/>
  <c r="G460" i="2" s="1"/>
  <c r="F461" i="2"/>
  <c r="G461" i="2" s="1"/>
  <c r="F462" i="2"/>
  <c r="G462" i="2" s="1"/>
  <c r="F463" i="2"/>
  <c r="G463" i="2"/>
  <c r="F464" i="2"/>
  <c r="G464" i="2"/>
  <c r="F465" i="2"/>
  <c r="G465" i="2"/>
  <c r="F466" i="2"/>
  <c r="G466" i="2"/>
  <c r="F467" i="2"/>
  <c r="G467" i="2"/>
  <c r="F468" i="2"/>
  <c r="G468" i="2" s="1"/>
  <c r="F469" i="2"/>
  <c r="G469" i="2" s="1"/>
  <c r="F470" i="2"/>
  <c r="G470" i="2" s="1"/>
  <c r="F471" i="2"/>
  <c r="G471" i="2"/>
  <c r="F472" i="2"/>
  <c r="G472" i="2"/>
  <c r="F473" i="2"/>
  <c r="G473" i="2"/>
  <c r="F474" i="2"/>
  <c r="G474" i="2"/>
  <c r="F475" i="2"/>
  <c r="G475" i="2"/>
  <c r="F476" i="2"/>
  <c r="G476" i="2" s="1"/>
  <c r="F477" i="2"/>
  <c r="G477" i="2" s="1"/>
  <c r="F478" i="2"/>
  <c r="G478" i="2" s="1"/>
  <c r="F479" i="2"/>
  <c r="G479" i="2"/>
  <c r="F480" i="2"/>
  <c r="G480" i="2"/>
  <c r="F481" i="2"/>
  <c r="G481" i="2"/>
  <c r="F482" i="2"/>
  <c r="G482" i="2"/>
  <c r="F483" i="2"/>
  <c r="G483" i="2"/>
  <c r="F484" i="2"/>
  <c r="G484" i="2" s="1"/>
  <c r="F485" i="2"/>
  <c r="G485" i="2" s="1"/>
  <c r="F486" i="2"/>
  <c r="G486" i="2" s="1"/>
  <c r="F487" i="2"/>
  <c r="G487" i="2"/>
  <c r="F488" i="2"/>
  <c r="G488" i="2"/>
  <c r="F489" i="2"/>
  <c r="G489" i="2"/>
  <c r="F490" i="2"/>
  <c r="G490" i="2"/>
  <c r="F491" i="2"/>
  <c r="G491" i="2"/>
  <c r="F492" i="2"/>
  <c r="G492" i="2" s="1"/>
  <c r="F493" i="2"/>
  <c r="G493" i="2" s="1"/>
  <c r="F494" i="2"/>
  <c r="G494" i="2" s="1"/>
  <c r="F495" i="2"/>
  <c r="G495" i="2"/>
  <c r="F496" i="2"/>
  <c r="G496" i="2"/>
  <c r="F497" i="2"/>
  <c r="G497" i="2"/>
  <c r="F498" i="2"/>
  <c r="G498" i="2"/>
  <c r="F499" i="2"/>
  <c r="G499" i="2"/>
  <c r="F500" i="2"/>
  <c r="G500" i="2" s="1"/>
  <c r="F501" i="2"/>
  <c r="G501" i="2" s="1"/>
  <c r="F502" i="2"/>
  <c r="G502" i="2" s="1"/>
  <c r="F503" i="2"/>
  <c r="G503" i="2"/>
  <c r="F504" i="2"/>
  <c r="G504" i="2"/>
  <c r="F505" i="2"/>
  <c r="G505" i="2"/>
  <c r="F506" i="2"/>
  <c r="G506" i="2"/>
  <c r="F507" i="2"/>
  <c r="G507" i="2"/>
  <c r="F508" i="2"/>
  <c r="G508" i="2" s="1"/>
  <c r="F509" i="2"/>
  <c r="G509" i="2" s="1"/>
  <c r="F510" i="2"/>
  <c r="G510" i="2" s="1"/>
  <c r="F511" i="2"/>
  <c r="G511" i="2"/>
  <c r="F512" i="2"/>
  <c r="G512" i="2"/>
  <c r="F513" i="2"/>
  <c r="G513" i="2"/>
  <c r="F514" i="2"/>
  <c r="G514" i="2"/>
  <c r="F515" i="2"/>
  <c r="G515" i="2"/>
  <c r="F516" i="2"/>
  <c r="G516" i="2" s="1"/>
  <c r="F517" i="2"/>
  <c r="G517" i="2" s="1"/>
  <c r="F518" i="2"/>
  <c r="G518" i="2" s="1"/>
  <c r="F519" i="2"/>
  <c r="G519" i="2"/>
  <c r="F520" i="2"/>
  <c r="G520" i="2"/>
  <c r="F521" i="2"/>
  <c r="G521" i="2"/>
  <c r="F522" i="2"/>
  <c r="G522" i="2"/>
  <c r="F523" i="2"/>
  <c r="G523" i="2"/>
  <c r="F524" i="2"/>
  <c r="G524" i="2" s="1"/>
  <c r="F525" i="2"/>
  <c r="G525" i="2" s="1"/>
  <c r="F526" i="2"/>
  <c r="G526" i="2" s="1"/>
  <c r="F527" i="2"/>
  <c r="G527" i="2"/>
  <c r="F528" i="2"/>
  <c r="G528" i="2"/>
  <c r="F529" i="2"/>
  <c r="G529" i="2"/>
  <c r="F530" i="2"/>
  <c r="G530" i="2"/>
  <c r="F531" i="2"/>
  <c r="G531" i="2"/>
  <c r="F532" i="2"/>
  <c r="G532" i="2" s="1"/>
  <c r="F533" i="2"/>
  <c r="G533" i="2" s="1"/>
  <c r="F534" i="2"/>
  <c r="G534" i="2" s="1"/>
  <c r="F535" i="2"/>
  <c r="G535" i="2"/>
  <c r="F536" i="2"/>
  <c r="G536" i="2"/>
  <c r="F537" i="2"/>
  <c r="G537" i="2"/>
  <c r="F538" i="2"/>
  <c r="G538" i="2"/>
  <c r="F539" i="2"/>
  <c r="G539" i="2"/>
  <c r="F540" i="2"/>
  <c r="G540" i="2" s="1"/>
  <c r="F541" i="2"/>
  <c r="G541" i="2" s="1"/>
  <c r="F542" i="2"/>
  <c r="G542" i="2" s="1"/>
  <c r="F543" i="2"/>
  <c r="G543" i="2"/>
  <c r="F544" i="2"/>
  <c r="G544" i="2"/>
  <c r="F545" i="2"/>
  <c r="G545" i="2"/>
  <c r="F546" i="2"/>
  <c r="G546" i="2"/>
  <c r="F547" i="2"/>
  <c r="G547" i="2"/>
  <c r="F548" i="2"/>
  <c r="G548" i="2" s="1"/>
  <c r="F549" i="2"/>
  <c r="G549" i="2" s="1"/>
  <c r="F550" i="2"/>
  <c r="G550" i="2" s="1"/>
  <c r="F551" i="2"/>
  <c r="G551" i="2"/>
  <c r="F552" i="2"/>
  <c r="G552" i="2"/>
  <c r="F553" i="2"/>
  <c r="G553" i="2"/>
  <c r="F554" i="2"/>
  <c r="G554" i="2"/>
  <c r="F555" i="2"/>
  <c r="G555" i="2"/>
  <c r="F556" i="2"/>
  <c r="G556" i="2" s="1"/>
  <c r="F557" i="2"/>
  <c r="G557" i="2" s="1"/>
  <c r="F558" i="2"/>
  <c r="G558" i="2" s="1"/>
  <c r="F559" i="2"/>
  <c r="G559" i="2"/>
  <c r="F560" i="2"/>
  <c r="G560" i="2"/>
  <c r="F561" i="2"/>
  <c r="G561" i="2"/>
  <c r="F562" i="2"/>
  <c r="G562" i="2"/>
  <c r="F563" i="2"/>
  <c r="G563" i="2"/>
  <c r="F564" i="2"/>
  <c r="G564" i="2" s="1"/>
  <c r="F565" i="2"/>
  <c r="G565" i="2" s="1"/>
  <c r="F566" i="2"/>
  <c r="G566" i="2" s="1"/>
  <c r="F567" i="2"/>
  <c r="G567" i="2"/>
  <c r="F568" i="2"/>
  <c r="G568" i="2"/>
  <c r="F569" i="2"/>
  <c r="G569" i="2"/>
  <c r="F570" i="2"/>
  <c r="G570" i="2"/>
  <c r="F571" i="2"/>
  <c r="G571" i="2"/>
  <c r="F572" i="2"/>
  <c r="G572" i="2" s="1"/>
  <c r="F573" i="2"/>
  <c r="G573" i="2" s="1"/>
  <c r="F574" i="2"/>
  <c r="G574" i="2" s="1"/>
  <c r="F575" i="2"/>
  <c r="G575" i="2"/>
  <c r="F576" i="2"/>
  <c r="G576" i="2"/>
  <c r="F577" i="2"/>
  <c r="G577" i="2"/>
  <c r="F578" i="2"/>
  <c r="G578" i="2"/>
  <c r="F579" i="2"/>
  <c r="G579" i="2"/>
  <c r="F580" i="2"/>
  <c r="G580" i="2" s="1"/>
  <c r="F581" i="2"/>
  <c r="G581" i="2" s="1"/>
  <c r="F582" i="2"/>
  <c r="G582" i="2" s="1"/>
  <c r="F583" i="2"/>
  <c r="G583" i="2"/>
  <c r="F584" i="2"/>
  <c r="G584" i="2"/>
  <c r="F585" i="2"/>
  <c r="G585" i="2"/>
  <c r="F586" i="2"/>
  <c r="G586" i="2"/>
  <c r="F587" i="2"/>
  <c r="G587" i="2"/>
  <c r="F588" i="2"/>
  <c r="G588" i="2" s="1"/>
  <c r="F589" i="2"/>
  <c r="G589" i="2" s="1"/>
  <c r="F590" i="2"/>
  <c r="G590" i="2" s="1"/>
  <c r="F591" i="2"/>
  <c r="G591" i="2"/>
  <c r="F592" i="2"/>
  <c r="G592" i="2"/>
  <c r="F593" i="2"/>
  <c r="G593" i="2"/>
  <c r="F594" i="2"/>
  <c r="G594" i="2"/>
  <c r="F595" i="2"/>
  <c r="G595" i="2"/>
  <c r="F596" i="2"/>
  <c r="G596" i="2" s="1"/>
  <c r="F597" i="2"/>
  <c r="G597" i="2" s="1"/>
  <c r="F598" i="2"/>
  <c r="G598" i="2" s="1"/>
  <c r="F599" i="2"/>
  <c r="G599" i="2"/>
  <c r="F600" i="2"/>
  <c r="G600" i="2"/>
  <c r="F601" i="2"/>
  <c r="G601" i="2"/>
  <c r="F602" i="2"/>
  <c r="G602" i="2"/>
  <c r="F603" i="2"/>
  <c r="G603" i="2"/>
  <c r="F604" i="2"/>
  <c r="G604" i="2" s="1"/>
  <c r="F605" i="2"/>
  <c r="G605" i="2" s="1"/>
  <c r="F606" i="2"/>
  <c r="G606" i="2" s="1"/>
  <c r="F607" i="2"/>
  <c r="G607" i="2"/>
  <c r="F608" i="2"/>
  <c r="G608" i="2"/>
  <c r="F609" i="2"/>
  <c r="G609" i="2"/>
  <c r="F610" i="2"/>
  <c r="G610" i="2"/>
  <c r="F611" i="2"/>
  <c r="G611" i="2"/>
  <c r="F612" i="2"/>
  <c r="G612" i="2" s="1"/>
  <c r="F613" i="2"/>
  <c r="G613" i="2" s="1"/>
  <c r="F614" i="2"/>
  <c r="G614" i="2" s="1"/>
  <c r="F615" i="2"/>
  <c r="G615" i="2"/>
  <c r="F616" i="2"/>
  <c r="G616" i="2"/>
  <c r="F617" i="2"/>
  <c r="G617" i="2"/>
  <c r="F618" i="2"/>
  <c r="G618" i="2"/>
  <c r="F619" i="2"/>
  <c r="G619" i="2"/>
  <c r="F620" i="2"/>
  <c r="G620" i="2" s="1"/>
  <c r="F621" i="2"/>
  <c r="G621" i="2" s="1"/>
  <c r="F622" i="2"/>
  <c r="G622" i="2" s="1"/>
  <c r="F623" i="2"/>
  <c r="G623" i="2"/>
  <c r="F624" i="2"/>
  <c r="G624" i="2"/>
  <c r="F625" i="2"/>
  <c r="G625" i="2"/>
  <c r="F626" i="2"/>
  <c r="G626" i="2"/>
  <c r="F627" i="2"/>
  <c r="G627" i="2"/>
  <c r="F628" i="2"/>
  <c r="G628" i="2" s="1"/>
  <c r="F629" i="2"/>
  <c r="G629" i="2" s="1"/>
  <c r="F630" i="2"/>
  <c r="G630" i="2" s="1"/>
  <c r="F631" i="2"/>
  <c r="G631" i="2"/>
  <c r="F632" i="2"/>
  <c r="G632" i="2"/>
  <c r="F633" i="2"/>
  <c r="G633" i="2"/>
  <c r="F634" i="2"/>
  <c r="G634" i="2"/>
  <c r="F635" i="2"/>
  <c r="G635" i="2"/>
  <c r="F636" i="2"/>
  <c r="G636" i="2" s="1"/>
  <c r="F637" i="2"/>
  <c r="G637" i="2" s="1"/>
  <c r="F638" i="2"/>
  <c r="G638" i="2" s="1"/>
  <c r="F639" i="2"/>
  <c r="G639" i="2"/>
  <c r="F640" i="2"/>
  <c r="G640" i="2"/>
  <c r="F641" i="2"/>
  <c r="G641" i="2"/>
  <c r="F642" i="2"/>
  <c r="G642" i="2"/>
  <c r="F643" i="2"/>
  <c r="G643" i="2"/>
  <c r="F644" i="2"/>
  <c r="G644" i="2" s="1"/>
  <c r="F645" i="2"/>
  <c r="G645" i="2" s="1"/>
  <c r="F646" i="2"/>
  <c r="G646" i="2" s="1"/>
  <c r="F647" i="2"/>
  <c r="G647" i="2"/>
  <c r="F648" i="2"/>
  <c r="G648" i="2"/>
  <c r="F649" i="2"/>
  <c r="G649" i="2"/>
  <c r="F650" i="2"/>
  <c r="G650" i="2"/>
  <c r="F651" i="2"/>
  <c r="G651" i="2"/>
  <c r="F652" i="2"/>
  <c r="G652" i="2" s="1"/>
  <c r="F653" i="2"/>
  <c r="G653" i="2" s="1"/>
  <c r="F654" i="2"/>
  <c r="G654" i="2" s="1"/>
  <c r="M4" i="2" l="1"/>
  <c r="M5" i="2"/>
  <c r="M6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5" i="2"/>
  <c r="D7" i="1"/>
  <c r="M7" i="2" s="1"/>
  <c r="Q4" i="2" s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2" i="2"/>
  <c r="L646" i="2"/>
  <c r="L650" i="2"/>
  <c r="L654" i="2"/>
  <c r="L648" i="2" l="1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<sst xmlns="http://schemas.openxmlformats.org/spreadsheetml/2006/main" count="26" uniqueCount="23">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</sst>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4"/>
  <sheetViews>
    <sheetView tabSelected="1" topLeftCell="J1" zoomScale="110" zoomScaleNormal="110" workbookViewId="0">
      <selection activeCell="L10" sqref="L10"/>
    </sheetView>
  </sheetViews>
  <sheetFormatPr defaultRowHeight="13.8" x14ac:dyDescent="0.25"/>
  <cols>
    <col min="1" max="1" width="8.69921875" style="3" customWidth="1"/>
    <col min="2" max="2" width="12.5" customWidth="1"/>
    <col min="3" max="3" width="9.3984375" style="5" bestFit="1" customWidth="1"/>
    <col min="4" max="4" width="13" customWidth="1"/>
    <col min="5" max="5" width="8.69921875" style="5" customWidth="1"/>
    <col min="6" max="6" width="8.19921875" bestFit="1" customWidth="1"/>
    <col min="7" max="7" width="10.5" customWidth="1"/>
    <col min="8" max="8" width="11.3984375" customWidth="1"/>
    <col min="9" max="9" width="8.69921875" style="5" customWidth="1"/>
    <col min="10" max="10" width="7.69921875" style="5" customWidth="1"/>
    <col min="11" max="11" width="11.69921875" customWidth="1"/>
    <col min="12" max="14" width="11.19921875" customWidth="1"/>
    <col min="15" max="15" width="5.69921875" customWidth="1"/>
    <col min="16" max="16" width="21.19921875" bestFit="1" customWidth="1"/>
    <col min="17" max="17" width="17.09765625" customWidth="1"/>
  </cols>
  <sheetData>
    <row r="1" spans="1:17" ht="34.200000000000003" customHeight="1" x14ac:dyDescent="0.5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9"/>
      <c r="L1" s="9"/>
      <c r="M1" s="9"/>
      <c r="N1" s="9"/>
    </row>
    <row r="3" spans="1:17" ht="27.6" x14ac:dyDescent="0.25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19" t="s">
        <v>11</v>
      </c>
      <c r="L3" s="19" t="s">
        <v>5</v>
      </c>
      <c r="M3" s="19" t="s">
        <v>16</v>
      </c>
      <c r="N3" s="21" t="s">
        <v>17</v>
      </c>
    </row>
    <row r="4" spans="1:17" x14ac:dyDescent="0.25">
      <c r="A4" s="12">
        <v>30008</v>
      </c>
      <c r="B4" s="6">
        <v>0</v>
      </c>
      <c r="C4" s="7"/>
      <c r="D4" s="6">
        <v>11757</v>
      </c>
      <c r="E4" s="7">
        <v>3</v>
      </c>
      <c r="F4" s="7" t="str">
        <f>IF(E4&gt;=2,"Y", "")</f>
        <v>Y</v>
      </c>
      <c r="G4" s="6">
        <f>IF(F4="y",D4*5%,0)</f>
        <v>587.85</v>
      </c>
      <c r="H4" s="6">
        <f>IF(AND(B4&gt;0,C4&lt;&gt;"Y"),B4*10%,0)</f>
        <v>0</v>
      </c>
      <c r="I4" s="7">
        <v>16</v>
      </c>
      <c r="J4" s="7"/>
      <c r="K4" s="6">
        <f>IF(OR(I4&gt;=16,J4), 250, 0)</f>
        <v>250</v>
      </c>
      <c r="L4" s="6">
        <f>'Invoice Data'!$B4+'Invoice Data'!$D4-'Invoice Data'!$G4-'Invoice Data'!$K4+'Invoice Data'!$H4</f>
        <v>10919.15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25">
      <c r="A5" s="12">
        <v>30017</v>
      </c>
      <c r="B5" s="6">
        <v>0</v>
      </c>
      <c r="C5" s="7"/>
      <c r="D5" s="6">
        <v>5193</v>
      </c>
      <c r="E5" s="7">
        <v>1</v>
      </c>
      <c r="F5" s="7" t="str">
        <f t="shared" ref="F5:F68" si="0">IF(E5&gt;=2,"Y", "")</f>
        <v/>
      </c>
      <c r="G5" s="6">
        <f t="shared" ref="G5:G68" si="1">IF(F5="y",D5*5%,0)</f>
        <v>0</v>
      </c>
      <c r="H5" s="6">
        <f t="shared" ref="H5:H68" si="2">IF(AND(B5&gt;0,C5&lt;&gt;"Y"),B5*10%,0)</f>
        <v>0</v>
      </c>
      <c r="I5" s="7">
        <v>0</v>
      </c>
      <c r="J5" s="7" t="b">
        <v>1</v>
      </c>
      <c r="K5" s="6">
        <f t="shared" ref="K5:K68" si="3">IF(OR(I5&gt;=16,J5), 250, 0)</f>
        <v>250</v>
      </c>
      <c r="L5" s="6">
        <f>'Invoice Data'!$B5+'Invoice Data'!$D5-'Invoice Data'!$G5-'Invoice Data'!$K5+'Invoice Data'!$H5</f>
        <v>4943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25">
      <c r="A6" s="12">
        <v>30035</v>
      </c>
      <c r="B6" s="6">
        <v>3645</v>
      </c>
      <c r="C6" s="7"/>
      <c r="D6" s="6">
        <v>5086</v>
      </c>
      <c r="E6" s="7">
        <v>1</v>
      </c>
      <c r="F6" s="7" t="str">
        <f t="shared" si="0"/>
        <v/>
      </c>
      <c r="G6" s="6">
        <f t="shared" si="1"/>
        <v>0</v>
      </c>
      <c r="H6" s="6">
        <f t="shared" si="2"/>
        <v>364.5</v>
      </c>
      <c r="I6" s="7">
        <v>5</v>
      </c>
      <c r="J6" s="7"/>
      <c r="K6" s="6">
        <f t="shared" si="3"/>
        <v>0</v>
      </c>
      <c r="L6" s="6">
        <f>'Invoice Data'!$B6+'Invoice Data'!$D6-'Invoice Data'!$G6-'Invoice Data'!$K6+'Invoice Data'!$H6</f>
        <v>9095.5</v>
      </c>
      <c r="M6" s="6">
        <f>VLOOKUP('Invoice Data'!$A6,BPay!$B$4:$D$10,3,0)</f>
        <v>8731</v>
      </c>
      <c r="N6" s="8"/>
    </row>
    <row r="7" spans="1:17" x14ac:dyDescent="0.25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 t="str">
        <f t="shared" si="0"/>
        <v/>
      </c>
      <c r="G7" s="6">
        <f t="shared" si="1"/>
        <v>0</v>
      </c>
      <c r="H7" s="6">
        <f t="shared" si="2"/>
        <v>0</v>
      </c>
      <c r="I7" s="7">
        <v>6</v>
      </c>
      <c r="J7" s="7"/>
      <c r="K7" s="6">
        <f t="shared" si="3"/>
        <v>0</v>
      </c>
      <c r="L7" s="6">
        <f>'Invoice Data'!$B7+'Invoice Data'!$D7-'Invoice Data'!$G7-'Invoice Data'!$K7+'Invoice Data'!$H7</f>
        <v>4137.45</v>
      </c>
      <c r="M7" s="6">
        <f>VLOOKUP('Invoice Data'!$A7,BPay!$B$4:$D$10,3,0)</f>
        <v>3589</v>
      </c>
      <c r="N7" s="8"/>
    </row>
    <row r="8" spans="1:17" x14ac:dyDescent="0.25">
      <c r="A8" s="12">
        <v>30053</v>
      </c>
      <c r="B8" s="6">
        <v>0</v>
      </c>
      <c r="C8" s="7"/>
      <c r="D8" s="6">
        <v>7377</v>
      </c>
      <c r="E8" s="7">
        <v>2</v>
      </c>
      <c r="F8" s="7" t="str">
        <f t="shared" si="0"/>
        <v>Y</v>
      </c>
      <c r="G8" s="6">
        <f t="shared" si="1"/>
        <v>368.85</v>
      </c>
      <c r="H8" s="6">
        <f t="shared" si="2"/>
        <v>0</v>
      </c>
      <c r="I8" s="7">
        <v>0</v>
      </c>
      <c r="J8" s="7"/>
      <c r="K8" s="6">
        <f t="shared" si="3"/>
        <v>0</v>
      </c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25">
      <c r="A9" s="12">
        <v>30099</v>
      </c>
      <c r="B9" s="6">
        <v>0</v>
      </c>
      <c r="C9" s="7"/>
      <c r="D9" s="6">
        <v>3554</v>
      </c>
      <c r="E9" s="7">
        <v>1</v>
      </c>
      <c r="F9" s="7" t="str">
        <f t="shared" si="0"/>
        <v/>
      </c>
      <c r="G9" s="6">
        <f t="shared" si="1"/>
        <v>0</v>
      </c>
      <c r="H9" s="6">
        <f t="shared" si="2"/>
        <v>0</v>
      </c>
      <c r="I9" s="7">
        <v>9</v>
      </c>
      <c r="J9" s="7"/>
      <c r="K9" s="6">
        <f t="shared" si="3"/>
        <v>0</v>
      </c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25">
      <c r="A10" s="12">
        <v>30115</v>
      </c>
      <c r="B10" s="6">
        <v>-1200</v>
      </c>
      <c r="C10" s="7"/>
      <c r="D10" s="6">
        <v>4650</v>
      </c>
      <c r="E10" s="7">
        <v>1</v>
      </c>
      <c r="F10" s="7" t="str">
        <f t="shared" si="0"/>
        <v/>
      </c>
      <c r="G10" s="6">
        <f t="shared" si="1"/>
        <v>0</v>
      </c>
      <c r="H10" s="6">
        <f t="shared" si="2"/>
        <v>0</v>
      </c>
      <c r="I10" s="7">
        <v>0</v>
      </c>
      <c r="J10" s="7" t="b">
        <v>1</v>
      </c>
      <c r="K10" s="6">
        <f t="shared" si="3"/>
        <v>250</v>
      </c>
      <c r="L10" s="6">
        <f>'Invoice Data'!$B10+'Invoice Data'!$D10-'Invoice Data'!$G10-'Invoice Data'!$K10+'Invoice Data'!$H10</f>
        <v>3200</v>
      </c>
      <c r="M10" s="6" t="e">
        <f>VLOOKUP('Invoice Data'!$A10,BPay!$B$4:$D$10,3,0)</f>
        <v>#N/A</v>
      </c>
      <c r="N10" s="8"/>
    </row>
    <row r="11" spans="1:17" x14ac:dyDescent="0.25">
      <c r="A11" s="12">
        <v>30133</v>
      </c>
      <c r="B11" s="6">
        <v>0</v>
      </c>
      <c r="C11" s="7"/>
      <c r="D11" s="6">
        <v>9031</v>
      </c>
      <c r="E11" s="7">
        <v>2</v>
      </c>
      <c r="F11" s="7" t="str">
        <f t="shared" si="0"/>
        <v>Y</v>
      </c>
      <c r="G11" s="6">
        <f t="shared" si="1"/>
        <v>451.55</v>
      </c>
      <c r="H11" s="6">
        <f t="shared" si="2"/>
        <v>0</v>
      </c>
      <c r="I11" s="7">
        <v>7</v>
      </c>
      <c r="J11" s="7"/>
      <c r="K11" s="6">
        <f t="shared" si="3"/>
        <v>0</v>
      </c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25">
      <c r="A12" s="12">
        <v>30142</v>
      </c>
      <c r="B12" s="6">
        <v>0</v>
      </c>
      <c r="C12" s="7"/>
      <c r="D12" s="6">
        <v>3943</v>
      </c>
      <c r="E12" s="7">
        <v>1</v>
      </c>
      <c r="F12" s="7" t="str">
        <f t="shared" si="0"/>
        <v/>
      </c>
      <c r="G12" s="6">
        <f t="shared" si="1"/>
        <v>0</v>
      </c>
      <c r="H12" s="6">
        <f t="shared" si="2"/>
        <v>0</v>
      </c>
      <c r="I12" s="7">
        <v>2</v>
      </c>
      <c r="J12" s="7"/>
      <c r="K12" s="6">
        <f t="shared" si="3"/>
        <v>0</v>
      </c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25">
      <c r="A13" s="12">
        <v>30151</v>
      </c>
      <c r="B13" s="6">
        <v>0</v>
      </c>
      <c r="C13" s="7"/>
      <c r="D13" s="6">
        <v>4197</v>
      </c>
      <c r="E13" s="7">
        <v>1</v>
      </c>
      <c r="F13" s="7" t="str">
        <f t="shared" si="0"/>
        <v/>
      </c>
      <c r="G13" s="6">
        <f t="shared" si="1"/>
        <v>0</v>
      </c>
      <c r="H13" s="6">
        <f t="shared" si="2"/>
        <v>0</v>
      </c>
      <c r="I13" s="7">
        <v>16</v>
      </c>
      <c r="J13" s="7"/>
      <c r="K13" s="6">
        <f t="shared" si="3"/>
        <v>250</v>
      </c>
      <c r="L13" s="6">
        <f>'Invoice Data'!$B13+'Invoice Data'!$D13-'Invoice Data'!$G13-'Invoice Data'!$K13+'Invoice Data'!$H13</f>
        <v>3947</v>
      </c>
      <c r="M13" s="6" t="e">
        <f>VLOOKUP('Invoice Data'!$A13,BPay!$B$4:$D$10,3,0)</f>
        <v>#N/A</v>
      </c>
      <c r="N13" s="8"/>
    </row>
    <row r="14" spans="1:17" x14ac:dyDescent="0.25">
      <c r="A14" s="12">
        <v>30160</v>
      </c>
      <c r="B14" s="6">
        <v>0</v>
      </c>
      <c r="C14" s="7"/>
      <c r="D14" s="6">
        <v>8234</v>
      </c>
      <c r="E14" s="7">
        <v>2</v>
      </c>
      <c r="F14" s="7" t="str">
        <f t="shared" si="0"/>
        <v>Y</v>
      </c>
      <c r="G14" s="6">
        <f t="shared" si="1"/>
        <v>411.70000000000005</v>
      </c>
      <c r="H14" s="6">
        <f t="shared" si="2"/>
        <v>0</v>
      </c>
      <c r="I14" s="7">
        <v>18</v>
      </c>
      <c r="J14" s="7"/>
      <c r="K14" s="6">
        <f t="shared" si="3"/>
        <v>250</v>
      </c>
      <c r="L14" s="6">
        <f>'Invoice Data'!$B14+'Invoice Data'!$D14-'Invoice Data'!$G14-'Invoice Data'!$K14+'Invoice Data'!$H14</f>
        <v>7572.3</v>
      </c>
      <c r="M14" s="6" t="e">
        <f>VLOOKUP('Invoice Data'!$A14,BPay!$B$4:$D$10,3,0)</f>
        <v>#N/A</v>
      </c>
      <c r="N14" s="8"/>
    </row>
    <row r="15" spans="1:17" x14ac:dyDescent="0.25">
      <c r="A15" s="12">
        <v>30188</v>
      </c>
      <c r="B15" s="6">
        <v>0</v>
      </c>
      <c r="C15" s="7"/>
      <c r="D15" s="6">
        <v>6278</v>
      </c>
      <c r="E15" s="7">
        <v>2</v>
      </c>
      <c r="F15" s="7" t="str">
        <f t="shared" si="0"/>
        <v>Y</v>
      </c>
      <c r="G15" s="6">
        <f t="shared" si="1"/>
        <v>313.90000000000003</v>
      </c>
      <c r="H15" s="6">
        <f t="shared" si="2"/>
        <v>0</v>
      </c>
      <c r="I15" s="7">
        <v>16</v>
      </c>
      <c r="J15" s="7"/>
      <c r="K15" s="6">
        <f t="shared" si="3"/>
        <v>250</v>
      </c>
      <c r="L15" s="6">
        <f>'Invoice Data'!$B15+'Invoice Data'!$D15-'Invoice Data'!$G15-'Invoice Data'!$K15+'Invoice Data'!$H15</f>
        <v>5714.1</v>
      </c>
      <c r="M15" s="6" t="e">
        <f>VLOOKUP('Invoice Data'!$A15,BPay!$B$4:$D$10,3,0)</f>
        <v>#N/A</v>
      </c>
      <c r="N15" s="8"/>
    </row>
    <row r="16" spans="1:17" x14ac:dyDescent="0.25">
      <c r="A16" s="12">
        <v>30197</v>
      </c>
      <c r="B16" s="6">
        <v>0</v>
      </c>
      <c r="C16" s="7"/>
      <c r="D16" s="6">
        <v>18626</v>
      </c>
      <c r="E16" s="7">
        <v>4</v>
      </c>
      <c r="F16" s="7" t="str">
        <f t="shared" si="0"/>
        <v>Y</v>
      </c>
      <c r="G16" s="6">
        <f t="shared" si="1"/>
        <v>931.30000000000007</v>
      </c>
      <c r="H16" s="6">
        <f t="shared" si="2"/>
        <v>0</v>
      </c>
      <c r="I16" s="7">
        <v>0</v>
      </c>
      <c r="J16" s="7"/>
      <c r="K16" s="6">
        <f t="shared" si="3"/>
        <v>0</v>
      </c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25">
      <c r="A17" s="12">
        <v>30204</v>
      </c>
      <c r="B17" s="6">
        <v>0</v>
      </c>
      <c r="C17" s="7"/>
      <c r="D17" s="6">
        <v>9386</v>
      </c>
      <c r="E17" s="7">
        <v>2</v>
      </c>
      <c r="F17" s="7" t="str">
        <f t="shared" si="0"/>
        <v>Y</v>
      </c>
      <c r="G17" s="6">
        <f t="shared" si="1"/>
        <v>469.3</v>
      </c>
      <c r="H17" s="6">
        <f t="shared" si="2"/>
        <v>0</v>
      </c>
      <c r="I17" s="7">
        <v>0</v>
      </c>
      <c r="J17" s="7" t="b">
        <v>1</v>
      </c>
      <c r="K17" s="6">
        <f t="shared" si="3"/>
        <v>250</v>
      </c>
      <c r="L17" s="6">
        <f>'Invoice Data'!$B17+'Invoice Data'!$D17-'Invoice Data'!$G17-'Invoice Data'!$K17+'Invoice Data'!$H17</f>
        <v>8666.7000000000007</v>
      </c>
      <c r="M17" s="6" t="e">
        <f>VLOOKUP('Invoice Data'!$A17,BPay!$B$4:$D$10,3,0)</f>
        <v>#N/A</v>
      </c>
      <c r="N17" s="8"/>
    </row>
    <row r="18" spans="1:14" x14ac:dyDescent="0.25">
      <c r="A18" s="12">
        <v>30213</v>
      </c>
      <c r="B18" s="6">
        <v>0</v>
      </c>
      <c r="C18" s="7"/>
      <c r="D18" s="6">
        <v>10092</v>
      </c>
      <c r="E18" s="7">
        <v>2</v>
      </c>
      <c r="F18" s="7" t="str">
        <f t="shared" si="0"/>
        <v>Y</v>
      </c>
      <c r="G18" s="6">
        <f t="shared" si="1"/>
        <v>504.6</v>
      </c>
      <c r="H18" s="6">
        <f t="shared" si="2"/>
        <v>0</v>
      </c>
      <c r="I18" s="7">
        <v>10</v>
      </c>
      <c r="J18" s="7"/>
      <c r="K18" s="6">
        <f t="shared" si="3"/>
        <v>0</v>
      </c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25">
      <c r="A19" s="12">
        <v>30222</v>
      </c>
      <c r="B19" s="6">
        <v>0</v>
      </c>
      <c r="C19" s="7"/>
      <c r="D19" s="6">
        <v>3838</v>
      </c>
      <c r="E19" s="7">
        <v>1</v>
      </c>
      <c r="F19" s="7" t="str">
        <f t="shared" si="0"/>
        <v/>
      </c>
      <c r="G19" s="6">
        <f t="shared" si="1"/>
        <v>0</v>
      </c>
      <c r="H19" s="6">
        <f t="shared" si="2"/>
        <v>0</v>
      </c>
      <c r="I19" s="7">
        <v>3</v>
      </c>
      <c r="J19" s="7"/>
      <c r="K19" s="6">
        <f t="shared" si="3"/>
        <v>0</v>
      </c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25">
      <c r="A20" s="12">
        <v>30240</v>
      </c>
      <c r="B20" s="6">
        <v>0</v>
      </c>
      <c r="C20" s="7"/>
      <c r="D20" s="6">
        <v>4160</v>
      </c>
      <c r="E20" s="7">
        <v>1</v>
      </c>
      <c r="F20" s="7" t="str">
        <f t="shared" si="0"/>
        <v/>
      </c>
      <c r="G20" s="6">
        <f t="shared" si="1"/>
        <v>0</v>
      </c>
      <c r="H20" s="6">
        <f t="shared" si="2"/>
        <v>0</v>
      </c>
      <c r="I20" s="7">
        <v>2</v>
      </c>
      <c r="J20" s="7"/>
      <c r="K20" s="6">
        <f t="shared" si="3"/>
        <v>0</v>
      </c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25">
      <c r="A21" s="12">
        <v>30259</v>
      </c>
      <c r="B21" s="6">
        <v>0</v>
      </c>
      <c r="C21" s="7"/>
      <c r="D21" s="6">
        <v>7875</v>
      </c>
      <c r="E21" s="7">
        <v>2</v>
      </c>
      <c r="F21" s="7" t="str">
        <f t="shared" si="0"/>
        <v>Y</v>
      </c>
      <c r="G21" s="6">
        <f t="shared" si="1"/>
        <v>393.75</v>
      </c>
      <c r="H21" s="6">
        <f t="shared" si="2"/>
        <v>0</v>
      </c>
      <c r="I21" s="7">
        <v>1</v>
      </c>
      <c r="J21" s="7"/>
      <c r="K21" s="6">
        <f t="shared" si="3"/>
        <v>0</v>
      </c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25">
      <c r="A22" s="12">
        <v>30268</v>
      </c>
      <c r="B22" s="6">
        <v>2279</v>
      </c>
      <c r="C22" s="7"/>
      <c r="D22" s="6">
        <v>8867</v>
      </c>
      <c r="E22" s="7">
        <v>2</v>
      </c>
      <c r="F22" s="7" t="str">
        <f t="shared" si="0"/>
        <v>Y</v>
      </c>
      <c r="G22" s="6">
        <f t="shared" si="1"/>
        <v>443.35</v>
      </c>
      <c r="H22" s="6">
        <f t="shared" si="2"/>
        <v>227.9</v>
      </c>
      <c r="I22" s="7">
        <v>16</v>
      </c>
      <c r="J22" s="7"/>
      <c r="K22" s="6">
        <f t="shared" si="3"/>
        <v>250</v>
      </c>
      <c r="L22" s="6">
        <f>'Invoice Data'!$B22+'Invoice Data'!$D22-'Invoice Data'!$G22-'Invoice Data'!$K22+'Invoice Data'!$H22</f>
        <v>10680.55</v>
      </c>
      <c r="M22" s="6" t="e">
        <f>VLOOKUP('Invoice Data'!$A22,BPay!$B$4:$D$10,3,0)</f>
        <v>#N/A</v>
      </c>
      <c r="N22" s="8"/>
    </row>
    <row r="23" spans="1:14" x14ac:dyDescent="0.25">
      <c r="A23" s="12">
        <v>30277</v>
      </c>
      <c r="B23" s="6">
        <v>0</v>
      </c>
      <c r="C23" s="7"/>
      <c r="D23" s="6">
        <v>9970</v>
      </c>
      <c r="E23" s="7">
        <v>2</v>
      </c>
      <c r="F23" s="7" t="str">
        <f t="shared" si="0"/>
        <v>Y</v>
      </c>
      <c r="G23" s="6">
        <f t="shared" si="1"/>
        <v>498.5</v>
      </c>
      <c r="H23" s="6">
        <f t="shared" si="2"/>
        <v>0</v>
      </c>
      <c r="I23" s="7">
        <v>0</v>
      </c>
      <c r="J23" s="7"/>
      <c r="K23" s="6">
        <f t="shared" si="3"/>
        <v>0</v>
      </c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25">
      <c r="A24" s="12">
        <v>30295</v>
      </c>
      <c r="B24" s="6">
        <v>0</v>
      </c>
      <c r="C24" s="7"/>
      <c r="D24" s="6">
        <v>9383</v>
      </c>
      <c r="E24" s="7">
        <v>2</v>
      </c>
      <c r="F24" s="7" t="str">
        <f t="shared" si="0"/>
        <v>Y</v>
      </c>
      <c r="G24" s="6">
        <f t="shared" si="1"/>
        <v>469.15000000000003</v>
      </c>
      <c r="H24" s="6">
        <f t="shared" si="2"/>
        <v>0</v>
      </c>
      <c r="I24" s="7">
        <v>16</v>
      </c>
      <c r="J24" s="7"/>
      <c r="K24" s="6">
        <f t="shared" si="3"/>
        <v>250</v>
      </c>
      <c r="L24" s="6">
        <f>'Invoice Data'!$B24+'Invoice Data'!$D24-'Invoice Data'!$G24-'Invoice Data'!$K24+'Invoice Data'!$H24</f>
        <v>8663.85</v>
      </c>
      <c r="M24" s="6" t="e">
        <f>VLOOKUP('Invoice Data'!$A24,BPay!$B$4:$D$10,3,0)</f>
        <v>#N/A</v>
      </c>
      <c r="N24" s="8"/>
    </row>
    <row r="25" spans="1:14" x14ac:dyDescent="0.25">
      <c r="A25" s="12">
        <v>30357</v>
      </c>
      <c r="B25" s="6">
        <v>-200</v>
      </c>
      <c r="C25" s="7"/>
      <c r="D25" s="6">
        <v>5449</v>
      </c>
      <c r="E25" s="7">
        <v>1</v>
      </c>
      <c r="F25" s="7" t="str">
        <f t="shared" si="0"/>
        <v/>
      </c>
      <c r="G25" s="6">
        <f t="shared" si="1"/>
        <v>0</v>
      </c>
      <c r="H25" s="6">
        <f t="shared" si="2"/>
        <v>0</v>
      </c>
      <c r="I25" s="7">
        <v>16</v>
      </c>
      <c r="J25" s="7"/>
      <c r="K25" s="6">
        <f t="shared" si="3"/>
        <v>250</v>
      </c>
      <c r="L25" s="6">
        <f>'Invoice Data'!$B25+'Invoice Data'!$D25-'Invoice Data'!$G25-'Invoice Data'!$K25+'Invoice Data'!$H25</f>
        <v>4999</v>
      </c>
      <c r="M25" s="6" t="e">
        <f>VLOOKUP('Invoice Data'!$A25,BPay!$B$4:$D$10,3,0)</f>
        <v>#N/A</v>
      </c>
      <c r="N25" s="8"/>
    </row>
    <row r="26" spans="1:14" x14ac:dyDescent="0.25">
      <c r="A26" s="12">
        <v>30366</v>
      </c>
      <c r="B26" s="6">
        <v>0</v>
      </c>
      <c r="C26" s="7"/>
      <c r="D26" s="6">
        <v>6429</v>
      </c>
      <c r="E26" s="7">
        <v>2</v>
      </c>
      <c r="F26" s="7" t="str">
        <f t="shared" si="0"/>
        <v>Y</v>
      </c>
      <c r="G26" s="6">
        <f t="shared" si="1"/>
        <v>321.45000000000005</v>
      </c>
      <c r="H26" s="6">
        <f t="shared" si="2"/>
        <v>0</v>
      </c>
      <c r="I26" s="7">
        <v>10</v>
      </c>
      <c r="J26" s="7"/>
      <c r="K26" s="6">
        <f t="shared" si="3"/>
        <v>0</v>
      </c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25">
      <c r="A27" s="12">
        <v>30400</v>
      </c>
      <c r="B27" s="6">
        <v>0</v>
      </c>
      <c r="C27" s="7"/>
      <c r="D27" s="6">
        <v>9103</v>
      </c>
      <c r="E27" s="7">
        <v>2</v>
      </c>
      <c r="F27" s="7" t="str">
        <f t="shared" si="0"/>
        <v>Y</v>
      </c>
      <c r="G27" s="6">
        <f t="shared" si="1"/>
        <v>455.15000000000003</v>
      </c>
      <c r="H27" s="6">
        <f t="shared" si="2"/>
        <v>0</v>
      </c>
      <c r="I27" s="7">
        <v>13</v>
      </c>
      <c r="J27" s="7"/>
      <c r="K27" s="6">
        <f t="shared" si="3"/>
        <v>0</v>
      </c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25">
      <c r="A28" s="12">
        <v>30428</v>
      </c>
      <c r="B28" s="6">
        <v>0</v>
      </c>
      <c r="C28" s="7"/>
      <c r="D28" s="6">
        <v>3812</v>
      </c>
      <c r="E28" s="7">
        <v>1</v>
      </c>
      <c r="F28" s="7" t="str">
        <f t="shared" si="0"/>
        <v/>
      </c>
      <c r="G28" s="6">
        <f t="shared" si="1"/>
        <v>0</v>
      </c>
      <c r="H28" s="6">
        <f t="shared" si="2"/>
        <v>0</v>
      </c>
      <c r="I28" s="7">
        <v>6</v>
      </c>
      <c r="J28" s="7"/>
      <c r="K28" s="6">
        <f t="shared" si="3"/>
        <v>0</v>
      </c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25">
      <c r="A29" s="12">
        <v>30437</v>
      </c>
      <c r="B29" s="6">
        <v>0</v>
      </c>
      <c r="C29" s="7"/>
      <c r="D29" s="6">
        <v>4749</v>
      </c>
      <c r="E29" s="7">
        <v>1</v>
      </c>
      <c r="F29" s="7" t="str">
        <f t="shared" si="0"/>
        <v/>
      </c>
      <c r="G29" s="6">
        <f t="shared" si="1"/>
        <v>0</v>
      </c>
      <c r="H29" s="6">
        <f t="shared" si="2"/>
        <v>0</v>
      </c>
      <c r="I29" s="7">
        <v>2</v>
      </c>
      <c r="J29" s="7"/>
      <c r="K29" s="6">
        <f t="shared" si="3"/>
        <v>0</v>
      </c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25">
      <c r="A30" s="12">
        <v>30446</v>
      </c>
      <c r="B30" s="6">
        <v>0</v>
      </c>
      <c r="C30" s="7"/>
      <c r="D30" s="6">
        <v>7866</v>
      </c>
      <c r="E30" s="7">
        <v>2</v>
      </c>
      <c r="F30" s="7" t="str">
        <f t="shared" si="0"/>
        <v>Y</v>
      </c>
      <c r="G30" s="6">
        <f t="shared" si="1"/>
        <v>393.3</v>
      </c>
      <c r="H30" s="6">
        <f t="shared" si="2"/>
        <v>0</v>
      </c>
      <c r="I30" s="7">
        <v>18</v>
      </c>
      <c r="J30" s="7"/>
      <c r="K30" s="6">
        <f t="shared" si="3"/>
        <v>250</v>
      </c>
      <c r="L30" s="6">
        <f>'Invoice Data'!$B30+'Invoice Data'!$D30-'Invoice Data'!$G30-'Invoice Data'!$K30+'Invoice Data'!$H30</f>
        <v>7222.7</v>
      </c>
      <c r="M30" s="6" t="e">
        <f>VLOOKUP('Invoice Data'!$A30,BPay!$B$4:$D$10,3,0)</f>
        <v>#N/A</v>
      </c>
      <c r="N30" s="8"/>
    </row>
    <row r="31" spans="1:14" x14ac:dyDescent="0.25">
      <c r="A31" s="12">
        <v>30455</v>
      </c>
      <c r="B31" s="6">
        <v>0</v>
      </c>
      <c r="C31" s="7"/>
      <c r="D31" s="6">
        <v>3545</v>
      </c>
      <c r="E31" s="7">
        <v>1</v>
      </c>
      <c r="F31" s="7" t="str">
        <f t="shared" si="0"/>
        <v/>
      </c>
      <c r="G31" s="6">
        <f t="shared" si="1"/>
        <v>0</v>
      </c>
      <c r="H31" s="6">
        <f t="shared" si="2"/>
        <v>0</v>
      </c>
      <c r="I31" s="7">
        <v>1</v>
      </c>
      <c r="J31" s="7"/>
      <c r="K31" s="6">
        <f t="shared" si="3"/>
        <v>0</v>
      </c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25">
      <c r="A32" s="12">
        <v>30464</v>
      </c>
      <c r="B32" s="6">
        <v>0</v>
      </c>
      <c r="C32" s="7"/>
      <c r="D32" s="6">
        <v>4597</v>
      </c>
      <c r="E32" s="7">
        <v>1</v>
      </c>
      <c r="F32" s="7" t="str">
        <f t="shared" si="0"/>
        <v/>
      </c>
      <c r="G32" s="6">
        <f t="shared" si="1"/>
        <v>0</v>
      </c>
      <c r="H32" s="6">
        <f t="shared" si="2"/>
        <v>0</v>
      </c>
      <c r="I32" s="7">
        <v>2</v>
      </c>
      <c r="J32" s="7"/>
      <c r="K32" s="6">
        <f t="shared" si="3"/>
        <v>0</v>
      </c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25">
      <c r="A33" s="12">
        <v>30473</v>
      </c>
      <c r="B33" s="6">
        <v>0</v>
      </c>
      <c r="C33" s="7"/>
      <c r="D33" s="6">
        <v>4239</v>
      </c>
      <c r="E33" s="7">
        <v>1</v>
      </c>
      <c r="F33" s="7" t="str">
        <f t="shared" si="0"/>
        <v/>
      </c>
      <c r="G33" s="6">
        <f t="shared" si="1"/>
        <v>0</v>
      </c>
      <c r="H33" s="6">
        <f t="shared" si="2"/>
        <v>0</v>
      </c>
      <c r="I33" s="7">
        <v>0</v>
      </c>
      <c r="J33" s="7" t="b">
        <v>1</v>
      </c>
      <c r="K33" s="6">
        <f t="shared" si="3"/>
        <v>250</v>
      </c>
      <c r="L33" s="6">
        <f>'Invoice Data'!$B33+'Invoice Data'!$D33-'Invoice Data'!$G33-'Invoice Data'!$K33+'Invoice Data'!$H33</f>
        <v>3989</v>
      </c>
      <c r="M33" s="6" t="e">
        <f>VLOOKUP('Invoice Data'!$A33,BPay!$B$4:$D$10,3,0)</f>
        <v>#N/A</v>
      </c>
      <c r="N33" s="8"/>
    </row>
    <row r="34" spans="1:14" x14ac:dyDescent="0.25">
      <c r="A34" s="12">
        <v>30482</v>
      </c>
      <c r="B34" s="6">
        <v>0</v>
      </c>
      <c r="C34" s="7"/>
      <c r="D34" s="6">
        <v>3736</v>
      </c>
      <c r="E34" s="7">
        <v>1</v>
      </c>
      <c r="F34" s="7" t="str">
        <f t="shared" si="0"/>
        <v/>
      </c>
      <c r="G34" s="6">
        <f t="shared" si="1"/>
        <v>0</v>
      </c>
      <c r="H34" s="6">
        <f t="shared" si="2"/>
        <v>0</v>
      </c>
      <c r="I34" s="7">
        <v>0</v>
      </c>
      <c r="J34" s="7"/>
      <c r="K34" s="6">
        <f t="shared" si="3"/>
        <v>0</v>
      </c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25">
      <c r="A35" s="12">
        <v>30491</v>
      </c>
      <c r="B35" s="6">
        <v>0</v>
      </c>
      <c r="C35" s="7"/>
      <c r="D35" s="6">
        <v>5111</v>
      </c>
      <c r="E35" s="7">
        <v>1</v>
      </c>
      <c r="F35" s="7" t="str">
        <f t="shared" si="0"/>
        <v/>
      </c>
      <c r="G35" s="6">
        <f t="shared" si="1"/>
        <v>0</v>
      </c>
      <c r="H35" s="6">
        <f t="shared" si="2"/>
        <v>0</v>
      </c>
      <c r="I35" s="7">
        <v>6</v>
      </c>
      <c r="J35" s="7"/>
      <c r="K35" s="6">
        <f t="shared" si="3"/>
        <v>0</v>
      </c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25">
      <c r="A36" s="12">
        <v>30623</v>
      </c>
      <c r="B36" s="6">
        <v>0</v>
      </c>
      <c r="C36" s="7"/>
      <c r="D36" s="6">
        <v>8470</v>
      </c>
      <c r="E36" s="7">
        <v>2</v>
      </c>
      <c r="F36" s="7" t="str">
        <f t="shared" si="0"/>
        <v>Y</v>
      </c>
      <c r="G36" s="6">
        <f t="shared" si="1"/>
        <v>423.5</v>
      </c>
      <c r="H36" s="6">
        <f t="shared" si="2"/>
        <v>0</v>
      </c>
      <c r="I36" s="7">
        <v>13</v>
      </c>
      <c r="J36" s="7"/>
      <c r="K36" s="6">
        <f t="shared" si="3"/>
        <v>0</v>
      </c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25">
      <c r="A37" s="12">
        <v>30632</v>
      </c>
      <c r="B37" s="6">
        <v>0</v>
      </c>
      <c r="C37" s="7"/>
      <c r="D37" s="6">
        <v>4365</v>
      </c>
      <c r="E37" s="7">
        <v>1</v>
      </c>
      <c r="F37" s="7" t="str">
        <f t="shared" si="0"/>
        <v/>
      </c>
      <c r="G37" s="6">
        <f t="shared" si="1"/>
        <v>0</v>
      </c>
      <c r="H37" s="6">
        <f t="shared" si="2"/>
        <v>0</v>
      </c>
      <c r="I37" s="7">
        <v>0</v>
      </c>
      <c r="J37" s="7"/>
      <c r="K37" s="6">
        <f t="shared" si="3"/>
        <v>0</v>
      </c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25">
      <c r="A38" s="12">
        <v>30650</v>
      </c>
      <c r="B38" s="6">
        <v>0</v>
      </c>
      <c r="C38" s="7"/>
      <c r="D38" s="6">
        <v>9405</v>
      </c>
      <c r="E38" s="7">
        <v>2</v>
      </c>
      <c r="F38" s="7" t="str">
        <f t="shared" si="0"/>
        <v>Y</v>
      </c>
      <c r="G38" s="6">
        <f t="shared" si="1"/>
        <v>470.25</v>
      </c>
      <c r="H38" s="6">
        <f t="shared" si="2"/>
        <v>0</v>
      </c>
      <c r="I38" s="7">
        <v>3</v>
      </c>
      <c r="J38" s="7"/>
      <c r="K38" s="6">
        <f t="shared" si="3"/>
        <v>0</v>
      </c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25">
      <c r="A39" s="12">
        <v>30678</v>
      </c>
      <c r="B39" s="6">
        <v>0</v>
      </c>
      <c r="C39" s="7"/>
      <c r="D39" s="6">
        <v>3549</v>
      </c>
      <c r="E39" s="7">
        <v>1</v>
      </c>
      <c r="F39" s="7" t="str">
        <f t="shared" si="0"/>
        <v/>
      </c>
      <c r="G39" s="6">
        <f t="shared" si="1"/>
        <v>0</v>
      </c>
      <c r="H39" s="6">
        <f t="shared" si="2"/>
        <v>0</v>
      </c>
      <c r="I39" s="7">
        <v>15</v>
      </c>
      <c r="J39" s="7"/>
      <c r="K39" s="6">
        <f t="shared" si="3"/>
        <v>0</v>
      </c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25">
      <c r="A40" s="12">
        <v>30696</v>
      </c>
      <c r="B40" s="6">
        <v>0</v>
      </c>
      <c r="C40" s="7"/>
      <c r="D40" s="6">
        <v>5218</v>
      </c>
      <c r="E40" s="7">
        <v>1</v>
      </c>
      <c r="F40" s="7" t="str">
        <f t="shared" si="0"/>
        <v/>
      </c>
      <c r="G40" s="6">
        <f t="shared" si="1"/>
        <v>0</v>
      </c>
      <c r="H40" s="6">
        <f t="shared" si="2"/>
        <v>0</v>
      </c>
      <c r="I40" s="7">
        <v>12</v>
      </c>
      <c r="J40" s="7"/>
      <c r="K40" s="6">
        <f t="shared" si="3"/>
        <v>0</v>
      </c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25">
      <c r="A41" s="12">
        <v>30721</v>
      </c>
      <c r="B41" s="6">
        <v>0</v>
      </c>
      <c r="C41" s="7"/>
      <c r="D41" s="6">
        <v>9778</v>
      </c>
      <c r="E41" s="7">
        <v>2</v>
      </c>
      <c r="F41" s="7" t="str">
        <f t="shared" si="0"/>
        <v>Y</v>
      </c>
      <c r="G41" s="6">
        <f t="shared" si="1"/>
        <v>488.90000000000003</v>
      </c>
      <c r="H41" s="6">
        <f t="shared" si="2"/>
        <v>0</v>
      </c>
      <c r="I41" s="7">
        <v>1</v>
      </c>
      <c r="J41" s="7"/>
      <c r="K41" s="6">
        <f t="shared" si="3"/>
        <v>0</v>
      </c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25">
      <c r="A42" s="12">
        <v>30730</v>
      </c>
      <c r="B42" s="6">
        <v>0</v>
      </c>
      <c r="C42" s="7"/>
      <c r="D42" s="6">
        <v>3347</v>
      </c>
      <c r="E42" s="7">
        <v>1</v>
      </c>
      <c r="F42" s="7" t="str">
        <f t="shared" si="0"/>
        <v/>
      </c>
      <c r="G42" s="6">
        <f t="shared" si="1"/>
        <v>0</v>
      </c>
      <c r="H42" s="6">
        <f t="shared" si="2"/>
        <v>0</v>
      </c>
      <c r="I42" s="7">
        <v>12</v>
      </c>
      <c r="J42" s="7"/>
      <c r="K42" s="6">
        <f t="shared" si="3"/>
        <v>0</v>
      </c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25">
      <c r="A43" s="12">
        <v>30749</v>
      </c>
      <c r="B43" s="6">
        <v>0</v>
      </c>
      <c r="C43" s="7"/>
      <c r="D43" s="6">
        <v>8605</v>
      </c>
      <c r="E43" s="7">
        <v>2</v>
      </c>
      <c r="F43" s="7" t="str">
        <f t="shared" si="0"/>
        <v>Y</v>
      </c>
      <c r="G43" s="6">
        <f t="shared" si="1"/>
        <v>430.25</v>
      </c>
      <c r="H43" s="6">
        <f t="shared" si="2"/>
        <v>0</v>
      </c>
      <c r="I43" s="7">
        <v>4</v>
      </c>
      <c r="J43" s="7"/>
      <c r="K43" s="6">
        <f t="shared" si="3"/>
        <v>0</v>
      </c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25">
      <c r="A44" s="12">
        <v>30758</v>
      </c>
      <c r="B44" s="6">
        <v>0</v>
      </c>
      <c r="C44" s="7"/>
      <c r="D44" s="6">
        <v>4856</v>
      </c>
      <c r="E44" s="7">
        <v>1</v>
      </c>
      <c r="F44" s="7" t="str">
        <f t="shared" si="0"/>
        <v/>
      </c>
      <c r="G44" s="6">
        <f t="shared" si="1"/>
        <v>0</v>
      </c>
      <c r="H44" s="6">
        <f t="shared" si="2"/>
        <v>0</v>
      </c>
      <c r="I44" s="7">
        <v>16</v>
      </c>
      <c r="J44" s="7"/>
      <c r="K44" s="6">
        <f t="shared" si="3"/>
        <v>250</v>
      </c>
      <c r="L44" s="6">
        <f>'Invoice Data'!$B44+'Invoice Data'!$D44-'Invoice Data'!$G44-'Invoice Data'!$K44+'Invoice Data'!$H44</f>
        <v>4606</v>
      </c>
      <c r="M44" s="6" t="e">
        <f>VLOOKUP('Invoice Data'!$A44,BPay!$B$4:$D$10,3,0)</f>
        <v>#N/A</v>
      </c>
      <c r="N44" s="8"/>
    </row>
    <row r="45" spans="1:14" x14ac:dyDescent="0.25">
      <c r="A45" s="12">
        <v>30767</v>
      </c>
      <c r="B45" s="6">
        <v>0</v>
      </c>
      <c r="C45" s="7"/>
      <c r="D45" s="6">
        <v>6675</v>
      </c>
      <c r="E45" s="7">
        <v>2</v>
      </c>
      <c r="F45" s="7" t="str">
        <f t="shared" si="0"/>
        <v>Y</v>
      </c>
      <c r="G45" s="6">
        <f t="shared" si="1"/>
        <v>333.75</v>
      </c>
      <c r="H45" s="6">
        <f t="shared" si="2"/>
        <v>0</v>
      </c>
      <c r="I45" s="7">
        <v>9</v>
      </c>
      <c r="J45" s="7"/>
      <c r="K45" s="6">
        <f t="shared" si="3"/>
        <v>0</v>
      </c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25">
      <c r="A46" s="12">
        <v>30776</v>
      </c>
      <c r="B46" s="6">
        <v>0</v>
      </c>
      <c r="C46" s="7"/>
      <c r="D46" s="6">
        <v>3648</v>
      </c>
      <c r="E46" s="7">
        <v>1</v>
      </c>
      <c r="F46" s="7" t="str">
        <f t="shared" si="0"/>
        <v/>
      </c>
      <c r="G46" s="6">
        <f t="shared" si="1"/>
        <v>0</v>
      </c>
      <c r="H46" s="6">
        <f t="shared" si="2"/>
        <v>0</v>
      </c>
      <c r="I46" s="7">
        <v>10</v>
      </c>
      <c r="J46" s="7"/>
      <c r="K46" s="6">
        <f t="shared" si="3"/>
        <v>0</v>
      </c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25">
      <c r="A47" s="12">
        <v>30785</v>
      </c>
      <c r="B47" s="6">
        <v>0</v>
      </c>
      <c r="C47" s="7"/>
      <c r="D47" s="6">
        <v>5011</v>
      </c>
      <c r="E47" s="7">
        <v>1</v>
      </c>
      <c r="F47" s="7" t="str">
        <f t="shared" si="0"/>
        <v/>
      </c>
      <c r="G47" s="6">
        <f t="shared" si="1"/>
        <v>0</v>
      </c>
      <c r="H47" s="6">
        <f t="shared" si="2"/>
        <v>0</v>
      </c>
      <c r="I47" s="7">
        <v>7</v>
      </c>
      <c r="J47" s="7"/>
      <c r="K47" s="6">
        <f t="shared" si="3"/>
        <v>0</v>
      </c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25">
      <c r="A48" s="12">
        <v>30801</v>
      </c>
      <c r="B48" s="6">
        <v>0</v>
      </c>
      <c r="C48" s="7"/>
      <c r="D48" s="6">
        <v>6978</v>
      </c>
      <c r="E48" s="7">
        <v>2</v>
      </c>
      <c r="F48" s="7" t="str">
        <f t="shared" si="0"/>
        <v>Y</v>
      </c>
      <c r="G48" s="6">
        <f t="shared" si="1"/>
        <v>348.90000000000003</v>
      </c>
      <c r="H48" s="6">
        <f t="shared" si="2"/>
        <v>0</v>
      </c>
      <c r="I48" s="7">
        <v>7</v>
      </c>
      <c r="J48" s="7"/>
      <c r="K48" s="6">
        <f t="shared" si="3"/>
        <v>0</v>
      </c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25">
      <c r="A49" s="12">
        <v>30810</v>
      </c>
      <c r="B49" s="6">
        <v>0</v>
      </c>
      <c r="C49" s="7"/>
      <c r="D49" s="6">
        <v>6601</v>
      </c>
      <c r="E49" s="7">
        <v>2</v>
      </c>
      <c r="F49" s="7" t="str">
        <f t="shared" si="0"/>
        <v>Y</v>
      </c>
      <c r="G49" s="6">
        <f t="shared" si="1"/>
        <v>330.05</v>
      </c>
      <c r="H49" s="6">
        <f t="shared" si="2"/>
        <v>0</v>
      </c>
      <c r="I49" s="7">
        <v>8</v>
      </c>
      <c r="J49" s="7"/>
      <c r="K49" s="6">
        <f t="shared" si="3"/>
        <v>0</v>
      </c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25">
      <c r="A50" s="12">
        <v>30829</v>
      </c>
      <c r="B50" s="6">
        <v>0</v>
      </c>
      <c r="C50" s="7"/>
      <c r="D50" s="6">
        <v>7416</v>
      </c>
      <c r="E50" s="7">
        <v>2</v>
      </c>
      <c r="F50" s="7" t="str">
        <f t="shared" si="0"/>
        <v>Y</v>
      </c>
      <c r="G50" s="6">
        <f t="shared" si="1"/>
        <v>370.8</v>
      </c>
      <c r="H50" s="6">
        <f t="shared" si="2"/>
        <v>0</v>
      </c>
      <c r="I50" s="7">
        <v>7</v>
      </c>
      <c r="J50" s="7"/>
      <c r="K50" s="6">
        <f t="shared" si="3"/>
        <v>0</v>
      </c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25">
      <c r="A51" s="12">
        <v>30838</v>
      </c>
      <c r="B51" s="6">
        <v>0</v>
      </c>
      <c r="C51" s="7"/>
      <c r="D51" s="6">
        <v>3769</v>
      </c>
      <c r="E51" s="7">
        <v>1</v>
      </c>
      <c r="F51" s="7" t="str">
        <f t="shared" si="0"/>
        <v/>
      </c>
      <c r="G51" s="6">
        <f t="shared" si="1"/>
        <v>0</v>
      </c>
      <c r="H51" s="6">
        <f t="shared" si="2"/>
        <v>0</v>
      </c>
      <c r="I51" s="7">
        <v>6</v>
      </c>
      <c r="J51" s="7"/>
      <c r="K51" s="6">
        <f t="shared" si="3"/>
        <v>0</v>
      </c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25">
      <c r="A52" s="12">
        <v>30847</v>
      </c>
      <c r="B52" s="6">
        <v>0</v>
      </c>
      <c r="C52" s="7"/>
      <c r="D52" s="6">
        <v>4546</v>
      </c>
      <c r="E52" s="7">
        <v>1</v>
      </c>
      <c r="F52" s="7" t="str">
        <f t="shared" si="0"/>
        <v/>
      </c>
      <c r="G52" s="6">
        <f t="shared" si="1"/>
        <v>0</v>
      </c>
      <c r="H52" s="6">
        <f t="shared" si="2"/>
        <v>0</v>
      </c>
      <c r="I52" s="7">
        <v>10</v>
      </c>
      <c r="J52" s="7"/>
      <c r="K52" s="6">
        <f t="shared" si="3"/>
        <v>0</v>
      </c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25">
      <c r="A53" s="12">
        <v>30856</v>
      </c>
      <c r="B53" s="6">
        <v>0</v>
      </c>
      <c r="C53" s="7"/>
      <c r="D53" s="6">
        <v>3576</v>
      </c>
      <c r="E53" s="7">
        <v>1</v>
      </c>
      <c r="F53" s="7" t="str">
        <f t="shared" si="0"/>
        <v/>
      </c>
      <c r="G53" s="6">
        <f t="shared" si="1"/>
        <v>0</v>
      </c>
      <c r="H53" s="6">
        <f t="shared" si="2"/>
        <v>0</v>
      </c>
      <c r="I53" s="7">
        <v>6</v>
      </c>
      <c r="J53" s="7"/>
      <c r="K53" s="6">
        <f t="shared" si="3"/>
        <v>0</v>
      </c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25">
      <c r="A54" s="12">
        <v>30865</v>
      </c>
      <c r="B54" s="6">
        <v>0</v>
      </c>
      <c r="C54" s="7"/>
      <c r="D54" s="6">
        <v>8506</v>
      </c>
      <c r="E54" s="7">
        <v>2</v>
      </c>
      <c r="F54" s="7" t="str">
        <f t="shared" si="0"/>
        <v>Y</v>
      </c>
      <c r="G54" s="6">
        <f t="shared" si="1"/>
        <v>425.3</v>
      </c>
      <c r="H54" s="6">
        <f t="shared" si="2"/>
        <v>0</v>
      </c>
      <c r="I54" s="7">
        <v>0</v>
      </c>
      <c r="J54" s="7"/>
      <c r="K54" s="6">
        <f t="shared" si="3"/>
        <v>0</v>
      </c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25">
      <c r="A55" s="12">
        <v>30874</v>
      </c>
      <c r="B55" s="6">
        <v>0</v>
      </c>
      <c r="C55" s="7"/>
      <c r="D55" s="6">
        <v>7145</v>
      </c>
      <c r="E55" s="7">
        <v>2</v>
      </c>
      <c r="F55" s="7" t="str">
        <f t="shared" si="0"/>
        <v>Y</v>
      </c>
      <c r="G55" s="6">
        <f t="shared" si="1"/>
        <v>357.25</v>
      </c>
      <c r="H55" s="6">
        <f t="shared" si="2"/>
        <v>0</v>
      </c>
      <c r="I55" s="7">
        <v>9</v>
      </c>
      <c r="J55" s="7"/>
      <c r="K55" s="6">
        <f t="shared" si="3"/>
        <v>0</v>
      </c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25">
      <c r="A56" s="12">
        <v>30883</v>
      </c>
      <c r="B56" s="6">
        <v>0</v>
      </c>
      <c r="C56" s="7"/>
      <c r="D56" s="6">
        <v>4092</v>
      </c>
      <c r="E56" s="7">
        <v>1</v>
      </c>
      <c r="F56" s="7" t="str">
        <f t="shared" si="0"/>
        <v/>
      </c>
      <c r="G56" s="6">
        <f t="shared" si="1"/>
        <v>0</v>
      </c>
      <c r="H56" s="6">
        <f t="shared" si="2"/>
        <v>0</v>
      </c>
      <c r="I56" s="7">
        <v>3</v>
      </c>
      <c r="J56" s="7"/>
      <c r="K56" s="6">
        <f t="shared" si="3"/>
        <v>0</v>
      </c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25">
      <c r="A57" s="12">
        <v>30892</v>
      </c>
      <c r="B57" s="6">
        <v>0</v>
      </c>
      <c r="C57" s="7"/>
      <c r="D57" s="6">
        <v>5481</v>
      </c>
      <c r="E57" s="7">
        <v>1</v>
      </c>
      <c r="F57" s="7" t="str">
        <f t="shared" si="0"/>
        <v/>
      </c>
      <c r="G57" s="6">
        <f t="shared" si="1"/>
        <v>0</v>
      </c>
      <c r="H57" s="6">
        <f t="shared" si="2"/>
        <v>0</v>
      </c>
      <c r="I57" s="7">
        <v>13</v>
      </c>
      <c r="J57" s="7"/>
      <c r="K57" s="6">
        <f t="shared" si="3"/>
        <v>0</v>
      </c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25">
      <c r="A58" s="12">
        <v>30909</v>
      </c>
      <c r="B58" s="6">
        <v>0</v>
      </c>
      <c r="C58" s="7"/>
      <c r="D58" s="6">
        <v>5333</v>
      </c>
      <c r="E58" s="7">
        <v>1</v>
      </c>
      <c r="F58" s="7" t="str">
        <f t="shared" si="0"/>
        <v/>
      </c>
      <c r="G58" s="6">
        <f t="shared" si="1"/>
        <v>0</v>
      </c>
      <c r="H58" s="6">
        <f t="shared" si="2"/>
        <v>0</v>
      </c>
      <c r="I58" s="7">
        <v>4</v>
      </c>
      <c r="J58" s="7"/>
      <c r="K58" s="6">
        <f t="shared" si="3"/>
        <v>0</v>
      </c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25">
      <c r="A59" s="12">
        <v>30918</v>
      </c>
      <c r="B59" s="6">
        <v>0</v>
      </c>
      <c r="C59" s="7"/>
      <c r="D59" s="6">
        <v>5032</v>
      </c>
      <c r="E59" s="7">
        <v>1</v>
      </c>
      <c r="F59" s="7" t="str">
        <f t="shared" si="0"/>
        <v/>
      </c>
      <c r="G59" s="6">
        <f t="shared" si="1"/>
        <v>0</v>
      </c>
      <c r="H59" s="6">
        <f t="shared" si="2"/>
        <v>0</v>
      </c>
      <c r="I59" s="7">
        <v>12</v>
      </c>
      <c r="J59" s="7"/>
      <c r="K59" s="6">
        <f t="shared" si="3"/>
        <v>0</v>
      </c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25">
      <c r="A60" s="12">
        <v>30927</v>
      </c>
      <c r="B60" s="6">
        <v>0</v>
      </c>
      <c r="C60" s="7"/>
      <c r="D60" s="6">
        <v>14513</v>
      </c>
      <c r="E60" s="7">
        <v>3</v>
      </c>
      <c r="F60" s="7" t="str">
        <f t="shared" si="0"/>
        <v>Y</v>
      </c>
      <c r="G60" s="6">
        <f t="shared" si="1"/>
        <v>725.65000000000009</v>
      </c>
      <c r="H60" s="6">
        <f t="shared" si="2"/>
        <v>0</v>
      </c>
      <c r="I60" s="7">
        <v>16</v>
      </c>
      <c r="J60" s="7"/>
      <c r="K60" s="6">
        <f t="shared" si="3"/>
        <v>250</v>
      </c>
      <c r="L60" s="6">
        <f>'Invoice Data'!$B60+'Invoice Data'!$D60-'Invoice Data'!$G60-'Invoice Data'!$K60+'Invoice Data'!$H60</f>
        <v>13537.35</v>
      </c>
      <c r="M60" s="6" t="e">
        <f>VLOOKUP('Invoice Data'!$A60,BPay!$B$4:$D$10,3,0)</f>
        <v>#N/A</v>
      </c>
      <c r="N60" s="8"/>
    </row>
    <row r="61" spans="1:14" x14ac:dyDescent="0.25">
      <c r="A61" s="12">
        <v>30936</v>
      </c>
      <c r="B61" s="6">
        <v>0</v>
      </c>
      <c r="C61" s="7"/>
      <c r="D61" s="6">
        <v>7219</v>
      </c>
      <c r="E61" s="7">
        <v>2</v>
      </c>
      <c r="F61" s="7" t="str">
        <f t="shared" si="0"/>
        <v>Y</v>
      </c>
      <c r="G61" s="6">
        <f t="shared" si="1"/>
        <v>360.95000000000005</v>
      </c>
      <c r="H61" s="6">
        <f t="shared" si="2"/>
        <v>0</v>
      </c>
      <c r="I61" s="7">
        <v>5</v>
      </c>
      <c r="J61" s="7"/>
      <c r="K61" s="6">
        <f t="shared" si="3"/>
        <v>0</v>
      </c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25">
      <c r="A62" s="12">
        <v>30945</v>
      </c>
      <c r="B62" s="6">
        <v>0</v>
      </c>
      <c r="C62" s="7"/>
      <c r="D62" s="6">
        <v>12664</v>
      </c>
      <c r="E62" s="7">
        <v>3</v>
      </c>
      <c r="F62" s="7" t="str">
        <f t="shared" si="0"/>
        <v>Y</v>
      </c>
      <c r="G62" s="6">
        <f t="shared" si="1"/>
        <v>633.20000000000005</v>
      </c>
      <c r="H62" s="6">
        <f t="shared" si="2"/>
        <v>0</v>
      </c>
      <c r="I62" s="7">
        <v>7</v>
      </c>
      <c r="J62" s="7"/>
      <c r="K62" s="6">
        <f t="shared" si="3"/>
        <v>0</v>
      </c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25">
      <c r="A63" s="12">
        <v>30954</v>
      </c>
      <c r="B63" s="6">
        <v>0</v>
      </c>
      <c r="C63" s="7"/>
      <c r="D63" s="6">
        <v>5089</v>
      </c>
      <c r="E63" s="7">
        <v>1</v>
      </c>
      <c r="F63" s="7" t="str">
        <f t="shared" si="0"/>
        <v/>
      </c>
      <c r="G63" s="6">
        <f t="shared" si="1"/>
        <v>0</v>
      </c>
      <c r="H63" s="6">
        <f t="shared" si="2"/>
        <v>0</v>
      </c>
      <c r="I63" s="7">
        <v>8</v>
      </c>
      <c r="J63" s="7"/>
      <c r="K63" s="6">
        <f t="shared" si="3"/>
        <v>0</v>
      </c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25">
      <c r="A64" s="12">
        <v>30963</v>
      </c>
      <c r="B64" s="6">
        <v>0</v>
      </c>
      <c r="C64" s="7"/>
      <c r="D64" s="6">
        <v>4888</v>
      </c>
      <c r="E64" s="7">
        <v>1</v>
      </c>
      <c r="F64" s="7" t="str">
        <f t="shared" si="0"/>
        <v/>
      </c>
      <c r="G64" s="6">
        <f t="shared" si="1"/>
        <v>0</v>
      </c>
      <c r="H64" s="6">
        <f t="shared" si="2"/>
        <v>0</v>
      </c>
      <c r="I64" s="7">
        <v>5</v>
      </c>
      <c r="J64" s="7"/>
      <c r="K64" s="6">
        <f t="shared" si="3"/>
        <v>0</v>
      </c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25">
      <c r="A65" s="12">
        <v>30972</v>
      </c>
      <c r="B65" s="6">
        <v>0</v>
      </c>
      <c r="C65" s="7"/>
      <c r="D65" s="6">
        <v>4884</v>
      </c>
      <c r="E65" s="7">
        <v>1</v>
      </c>
      <c r="F65" s="7" t="str">
        <f t="shared" si="0"/>
        <v/>
      </c>
      <c r="G65" s="6">
        <f t="shared" si="1"/>
        <v>0</v>
      </c>
      <c r="H65" s="6">
        <f t="shared" si="2"/>
        <v>0</v>
      </c>
      <c r="I65" s="7">
        <v>5</v>
      </c>
      <c r="J65" s="7"/>
      <c r="K65" s="6">
        <f t="shared" si="3"/>
        <v>0</v>
      </c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25">
      <c r="A66" s="12">
        <v>30981</v>
      </c>
      <c r="B66" s="6">
        <v>0</v>
      </c>
      <c r="C66" s="7"/>
      <c r="D66" s="6">
        <v>4529</v>
      </c>
      <c r="E66" s="7">
        <v>1</v>
      </c>
      <c r="F66" s="7" t="str">
        <f t="shared" si="0"/>
        <v/>
      </c>
      <c r="G66" s="6">
        <f t="shared" si="1"/>
        <v>0</v>
      </c>
      <c r="H66" s="6">
        <f t="shared" si="2"/>
        <v>0</v>
      </c>
      <c r="I66" s="7">
        <v>1</v>
      </c>
      <c r="J66" s="7"/>
      <c r="K66" s="6">
        <f t="shared" si="3"/>
        <v>0</v>
      </c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25">
      <c r="A67" s="12">
        <v>30990</v>
      </c>
      <c r="B67" s="6">
        <v>0</v>
      </c>
      <c r="C67" s="7"/>
      <c r="D67" s="6">
        <v>8843</v>
      </c>
      <c r="E67" s="7">
        <v>2</v>
      </c>
      <c r="F67" s="7" t="str">
        <f t="shared" si="0"/>
        <v>Y</v>
      </c>
      <c r="G67" s="6">
        <f t="shared" si="1"/>
        <v>442.15000000000003</v>
      </c>
      <c r="H67" s="6">
        <f t="shared" si="2"/>
        <v>0</v>
      </c>
      <c r="I67" s="7">
        <v>4</v>
      </c>
      <c r="J67" s="7"/>
      <c r="K67" s="6">
        <f t="shared" si="3"/>
        <v>0</v>
      </c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25">
      <c r="A68" s="12">
        <v>31007</v>
      </c>
      <c r="B68" s="6">
        <v>0</v>
      </c>
      <c r="C68" s="7"/>
      <c r="D68" s="6">
        <v>4118</v>
      </c>
      <c r="E68" s="7">
        <v>1</v>
      </c>
      <c r="F68" s="7" t="str">
        <f t="shared" si="0"/>
        <v/>
      </c>
      <c r="G68" s="6">
        <f t="shared" si="1"/>
        <v>0</v>
      </c>
      <c r="H68" s="6">
        <f t="shared" si="2"/>
        <v>0</v>
      </c>
      <c r="I68" s="7">
        <v>4</v>
      </c>
      <c r="J68" s="7"/>
      <c r="K68" s="6">
        <f t="shared" si="3"/>
        <v>0</v>
      </c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25">
      <c r="A69" s="12">
        <v>31016</v>
      </c>
      <c r="B69" s="6">
        <v>0</v>
      </c>
      <c r="C69" s="7"/>
      <c r="D69" s="6">
        <v>3673</v>
      </c>
      <c r="E69" s="7">
        <v>1</v>
      </c>
      <c r="F69" s="7" t="str">
        <f t="shared" ref="F69:F132" si="4">IF(E69&gt;=2,"Y", "")</f>
        <v/>
      </c>
      <c r="G69" s="6">
        <f t="shared" ref="G69:G132" si="5">IF(F69="y",D69*5%,0)</f>
        <v>0</v>
      </c>
      <c r="H69" s="6">
        <f t="shared" ref="H69:H132" si="6">IF(AND(B69&gt;0,C69&lt;&gt;"Y"),B69*10%,0)</f>
        <v>0</v>
      </c>
      <c r="I69" s="7">
        <v>10</v>
      </c>
      <c r="J69" s="7"/>
      <c r="K69" s="6">
        <f t="shared" ref="K69:K132" si="7">IF(OR(I69&gt;=16,J69), 250, 0)</f>
        <v>0</v>
      </c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25">
      <c r="A70" s="12">
        <v>31025</v>
      </c>
      <c r="B70" s="6">
        <v>0</v>
      </c>
      <c r="C70" s="7"/>
      <c r="D70" s="6">
        <v>3367</v>
      </c>
      <c r="E70" s="7">
        <v>1</v>
      </c>
      <c r="F70" s="7" t="str">
        <f t="shared" si="4"/>
        <v/>
      </c>
      <c r="G70" s="6">
        <f t="shared" si="5"/>
        <v>0</v>
      </c>
      <c r="H70" s="6">
        <f t="shared" si="6"/>
        <v>0</v>
      </c>
      <c r="I70" s="7">
        <v>16</v>
      </c>
      <c r="J70" s="7"/>
      <c r="K70" s="6">
        <f t="shared" si="7"/>
        <v>250</v>
      </c>
      <c r="L70" s="6">
        <f>'Invoice Data'!$B70+'Invoice Data'!$D70-'Invoice Data'!$G70-'Invoice Data'!$K70+'Invoice Data'!$H70</f>
        <v>3117</v>
      </c>
      <c r="M70" s="6" t="e">
        <f>VLOOKUP('Invoice Data'!$A70,BPay!$B$4:$D$10,3,0)</f>
        <v>#N/A</v>
      </c>
      <c r="N70" s="8"/>
    </row>
    <row r="71" spans="1:14" x14ac:dyDescent="0.25">
      <c r="A71" s="12">
        <v>31034</v>
      </c>
      <c r="B71" s="6">
        <v>0</v>
      </c>
      <c r="C71" s="7"/>
      <c r="D71" s="6">
        <v>3904</v>
      </c>
      <c r="E71" s="7">
        <v>1</v>
      </c>
      <c r="F71" s="7" t="str">
        <f t="shared" si="4"/>
        <v/>
      </c>
      <c r="G71" s="6">
        <f t="shared" si="5"/>
        <v>0</v>
      </c>
      <c r="H71" s="6">
        <f t="shared" si="6"/>
        <v>0</v>
      </c>
      <c r="I71" s="7">
        <v>0</v>
      </c>
      <c r="J71" s="7" t="b">
        <v>1</v>
      </c>
      <c r="K71" s="6">
        <f t="shared" si="7"/>
        <v>250</v>
      </c>
      <c r="L71" s="6">
        <f>'Invoice Data'!$B71+'Invoice Data'!$D71-'Invoice Data'!$G71-'Invoice Data'!$K71+'Invoice Data'!$H71</f>
        <v>3654</v>
      </c>
      <c r="M71" s="6" t="e">
        <f>VLOOKUP('Invoice Data'!$A71,BPay!$B$4:$D$10,3,0)</f>
        <v>#N/A</v>
      </c>
      <c r="N71" s="8"/>
    </row>
    <row r="72" spans="1:14" x14ac:dyDescent="0.25">
      <c r="A72" s="12">
        <v>31043</v>
      </c>
      <c r="B72" s="6">
        <v>0</v>
      </c>
      <c r="C72" s="7"/>
      <c r="D72" s="6">
        <v>6724</v>
      </c>
      <c r="E72" s="7">
        <v>2</v>
      </c>
      <c r="F72" s="7" t="str">
        <f t="shared" si="4"/>
        <v>Y</v>
      </c>
      <c r="G72" s="6">
        <f t="shared" si="5"/>
        <v>336.20000000000005</v>
      </c>
      <c r="H72" s="6">
        <f t="shared" si="6"/>
        <v>0</v>
      </c>
      <c r="I72" s="7">
        <v>6</v>
      </c>
      <c r="J72" s="7"/>
      <c r="K72" s="6">
        <f t="shared" si="7"/>
        <v>0</v>
      </c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25">
      <c r="A73" s="12">
        <v>31052</v>
      </c>
      <c r="B73" s="6">
        <v>0</v>
      </c>
      <c r="C73" s="7"/>
      <c r="D73" s="6">
        <v>4386</v>
      </c>
      <c r="E73" s="7">
        <v>1</v>
      </c>
      <c r="F73" s="7" t="str">
        <f t="shared" si="4"/>
        <v/>
      </c>
      <c r="G73" s="6">
        <f t="shared" si="5"/>
        <v>0</v>
      </c>
      <c r="H73" s="6">
        <f t="shared" si="6"/>
        <v>0</v>
      </c>
      <c r="I73" s="7">
        <v>10</v>
      </c>
      <c r="J73" s="7"/>
      <c r="K73" s="6">
        <f t="shared" si="7"/>
        <v>0</v>
      </c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25">
      <c r="A74" s="12">
        <v>31061</v>
      </c>
      <c r="B74" s="6">
        <v>0</v>
      </c>
      <c r="C74" s="7"/>
      <c r="D74" s="6">
        <v>3870</v>
      </c>
      <c r="E74" s="7">
        <v>1</v>
      </c>
      <c r="F74" s="7" t="str">
        <f t="shared" si="4"/>
        <v/>
      </c>
      <c r="G74" s="6">
        <f t="shared" si="5"/>
        <v>0</v>
      </c>
      <c r="H74" s="6">
        <f t="shared" si="6"/>
        <v>0</v>
      </c>
      <c r="I74" s="7">
        <v>4</v>
      </c>
      <c r="J74" s="7"/>
      <c r="K74" s="6">
        <f t="shared" si="7"/>
        <v>0</v>
      </c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25">
      <c r="A75" s="12">
        <v>31070</v>
      </c>
      <c r="B75" s="6">
        <v>0</v>
      </c>
      <c r="C75" s="7"/>
      <c r="D75" s="6">
        <v>7291</v>
      </c>
      <c r="E75" s="7">
        <v>2</v>
      </c>
      <c r="F75" s="7" t="str">
        <f t="shared" si="4"/>
        <v>Y</v>
      </c>
      <c r="G75" s="6">
        <f t="shared" si="5"/>
        <v>364.55</v>
      </c>
      <c r="H75" s="6">
        <f t="shared" si="6"/>
        <v>0</v>
      </c>
      <c r="I75" s="7">
        <v>12</v>
      </c>
      <c r="J75" s="7"/>
      <c r="K75" s="6">
        <f t="shared" si="7"/>
        <v>0</v>
      </c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25">
      <c r="A76" s="12">
        <v>31089</v>
      </c>
      <c r="B76" s="6">
        <v>0</v>
      </c>
      <c r="C76" s="7"/>
      <c r="D76" s="6">
        <v>3523</v>
      </c>
      <c r="E76" s="7">
        <v>1</v>
      </c>
      <c r="F76" s="7" t="str">
        <f t="shared" si="4"/>
        <v/>
      </c>
      <c r="G76" s="6">
        <f t="shared" si="5"/>
        <v>0</v>
      </c>
      <c r="H76" s="6">
        <f t="shared" si="6"/>
        <v>0</v>
      </c>
      <c r="I76" s="7">
        <v>5</v>
      </c>
      <c r="J76" s="7"/>
      <c r="K76" s="6">
        <f t="shared" si="7"/>
        <v>0</v>
      </c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25">
      <c r="A77" s="12">
        <v>31098</v>
      </c>
      <c r="B77" s="6">
        <v>0</v>
      </c>
      <c r="C77" s="7"/>
      <c r="D77" s="6">
        <v>4118</v>
      </c>
      <c r="E77" s="7">
        <v>1</v>
      </c>
      <c r="F77" s="7" t="str">
        <f t="shared" si="4"/>
        <v/>
      </c>
      <c r="G77" s="6">
        <f t="shared" si="5"/>
        <v>0</v>
      </c>
      <c r="H77" s="6">
        <f t="shared" si="6"/>
        <v>0</v>
      </c>
      <c r="I77" s="7">
        <v>10</v>
      </c>
      <c r="J77" s="7"/>
      <c r="K77" s="6">
        <f t="shared" si="7"/>
        <v>0</v>
      </c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25">
      <c r="A78" s="12">
        <v>31105</v>
      </c>
      <c r="B78" s="6">
        <v>0</v>
      </c>
      <c r="C78" s="7"/>
      <c r="D78" s="6">
        <v>3834</v>
      </c>
      <c r="E78" s="7">
        <v>1</v>
      </c>
      <c r="F78" s="7" t="str">
        <f t="shared" si="4"/>
        <v/>
      </c>
      <c r="G78" s="6">
        <f t="shared" si="5"/>
        <v>0</v>
      </c>
      <c r="H78" s="6">
        <f t="shared" si="6"/>
        <v>0</v>
      </c>
      <c r="I78" s="7">
        <v>13</v>
      </c>
      <c r="J78" s="7"/>
      <c r="K78" s="6">
        <f t="shared" si="7"/>
        <v>0</v>
      </c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25">
      <c r="A79" s="12">
        <v>31114</v>
      </c>
      <c r="B79" s="6">
        <v>0</v>
      </c>
      <c r="C79" s="7"/>
      <c r="D79" s="6">
        <v>9506</v>
      </c>
      <c r="E79" s="7">
        <v>2</v>
      </c>
      <c r="F79" s="7" t="str">
        <f t="shared" si="4"/>
        <v>Y</v>
      </c>
      <c r="G79" s="6">
        <f t="shared" si="5"/>
        <v>475.3</v>
      </c>
      <c r="H79" s="6">
        <f t="shared" si="6"/>
        <v>0</v>
      </c>
      <c r="I79" s="7">
        <v>1</v>
      </c>
      <c r="J79" s="7"/>
      <c r="K79" s="6">
        <f t="shared" si="7"/>
        <v>0</v>
      </c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25">
      <c r="A80" s="12">
        <v>31123</v>
      </c>
      <c r="B80" s="6">
        <v>0</v>
      </c>
      <c r="C80" s="7"/>
      <c r="D80" s="6">
        <v>9293</v>
      </c>
      <c r="E80" s="7">
        <v>2</v>
      </c>
      <c r="F80" s="7" t="str">
        <f t="shared" si="4"/>
        <v>Y</v>
      </c>
      <c r="G80" s="6">
        <f t="shared" si="5"/>
        <v>464.65000000000003</v>
      </c>
      <c r="H80" s="6">
        <f t="shared" si="6"/>
        <v>0</v>
      </c>
      <c r="I80" s="7">
        <v>14</v>
      </c>
      <c r="J80" s="7"/>
      <c r="K80" s="6">
        <f t="shared" si="7"/>
        <v>0</v>
      </c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25">
      <c r="A81" s="12">
        <v>31132</v>
      </c>
      <c r="B81" s="6">
        <v>0</v>
      </c>
      <c r="C81" s="7"/>
      <c r="D81" s="6">
        <v>8464</v>
      </c>
      <c r="E81" s="7">
        <v>2</v>
      </c>
      <c r="F81" s="7" t="str">
        <f t="shared" si="4"/>
        <v>Y</v>
      </c>
      <c r="G81" s="6">
        <f t="shared" si="5"/>
        <v>423.20000000000005</v>
      </c>
      <c r="H81" s="6">
        <f t="shared" si="6"/>
        <v>0</v>
      </c>
      <c r="I81" s="7">
        <v>15</v>
      </c>
      <c r="J81" s="7"/>
      <c r="K81" s="6">
        <f t="shared" si="7"/>
        <v>0</v>
      </c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25">
      <c r="A82" s="12">
        <v>31141</v>
      </c>
      <c r="B82" s="6">
        <v>0</v>
      </c>
      <c r="C82" s="7"/>
      <c r="D82" s="6">
        <v>10173</v>
      </c>
      <c r="E82" s="7">
        <v>2</v>
      </c>
      <c r="F82" s="7" t="str">
        <f t="shared" si="4"/>
        <v>Y</v>
      </c>
      <c r="G82" s="6">
        <f t="shared" si="5"/>
        <v>508.65000000000003</v>
      </c>
      <c r="H82" s="6">
        <f t="shared" si="6"/>
        <v>0</v>
      </c>
      <c r="I82" s="7">
        <v>4</v>
      </c>
      <c r="J82" s="7"/>
      <c r="K82" s="6">
        <f t="shared" si="7"/>
        <v>0</v>
      </c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25">
      <c r="A83" s="12">
        <v>31150</v>
      </c>
      <c r="B83" s="6">
        <v>0</v>
      </c>
      <c r="C83" s="7"/>
      <c r="D83" s="6">
        <v>8991</v>
      </c>
      <c r="E83" s="7">
        <v>2</v>
      </c>
      <c r="F83" s="7" t="str">
        <f t="shared" si="4"/>
        <v>Y</v>
      </c>
      <c r="G83" s="6">
        <f t="shared" si="5"/>
        <v>449.55</v>
      </c>
      <c r="H83" s="6">
        <f t="shared" si="6"/>
        <v>0</v>
      </c>
      <c r="I83" s="7">
        <v>14</v>
      </c>
      <c r="J83" s="7"/>
      <c r="K83" s="6">
        <f t="shared" si="7"/>
        <v>0</v>
      </c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25">
      <c r="A84" s="12">
        <v>31169</v>
      </c>
      <c r="B84" s="6">
        <v>0</v>
      </c>
      <c r="C84" s="7"/>
      <c r="D84" s="6">
        <v>10404</v>
      </c>
      <c r="E84" s="7">
        <v>2</v>
      </c>
      <c r="F84" s="7" t="str">
        <f t="shared" si="4"/>
        <v>Y</v>
      </c>
      <c r="G84" s="6">
        <f t="shared" si="5"/>
        <v>520.20000000000005</v>
      </c>
      <c r="H84" s="6">
        <f t="shared" si="6"/>
        <v>0</v>
      </c>
      <c r="I84" s="7">
        <v>6</v>
      </c>
      <c r="J84" s="7"/>
      <c r="K84" s="6">
        <f t="shared" si="7"/>
        <v>0</v>
      </c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25">
      <c r="A85" s="12">
        <v>31178</v>
      </c>
      <c r="B85" s="6">
        <v>0</v>
      </c>
      <c r="C85" s="7"/>
      <c r="D85" s="6">
        <v>8185</v>
      </c>
      <c r="E85" s="7">
        <v>2</v>
      </c>
      <c r="F85" s="7" t="str">
        <f t="shared" si="4"/>
        <v>Y</v>
      </c>
      <c r="G85" s="6">
        <f t="shared" si="5"/>
        <v>409.25</v>
      </c>
      <c r="H85" s="6">
        <f t="shared" si="6"/>
        <v>0</v>
      </c>
      <c r="I85" s="7">
        <v>14</v>
      </c>
      <c r="J85" s="7"/>
      <c r="K85" s="6">
        <f t="shared" si="7"/>
        <v>0</v>
      </c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25">
      <c r="A86" s="12">
        <v>31187</v>
      </c>
      <c r="B86" s="6">
        <v>0</v>
      </c>
      <c r="C86" s="7"/>
      <c r="D86" s="6">
        <v>4530</v>
      </c>
      <c r="E86" s="7">
        <v>1</v>
      </c>
      <c r="F86" s="7" t="str">
        <f t="shared" si="4"/>
        <v/>
      </c>
      <c r="G86" s="6">
        <f t="shared" si="5"/>
        <v>0</v>
      </c>
      <c r="H86" s="6">
        <f t="shared" si="6"/>
        <v>0</v>
      </c>
      <c r="I86" s="7">
        <v>13</v>
      </c>
      <c r="J86" s="7"/>
      <c r="K86" s="6">
        <f t="shared" si="7"/>
        <v>0</v>
      </c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25">
      <c r="A87" s="12">
        <v>31196</v>
      </c>
      <c r="B87" s="6">
        <v>0</v>
      </c>
      <c r="C87" s="7"/>
      <c r="D87" s="6">
        <v>9076</v>
      </c>
      <c r="E87" s="7">
        <v>2</v>
      </c>
      <c r="F87" s="7" t="str">
        <f t="shared" si="4"/>
        <v>Y</v>
      </c>
      <c r="G87" s="6">
        <f t="shared" si="5"/>
        <v>453.8</v>
      </c>
      <c r="H87" s="6">
        <f t="shared" si="6"/>
        <v>0</v>
      </c>
      <c r="I87" s="7">
        <v>13</v>
      </c>
      <c r="J87" s="7"/>
      <c r="K87" s="6">
        <f t="shared" si="7"/>
        <v>0</v>
      </c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25">
      <c r="A88" s="12">
        <v>31203</v>
      </c>
      <c r="B88" s="6">
        <v>0</v>
      </c>
      <c r="C88" s="7"/>
      <c r="D88" s="6">
        <v>4873</v>
      </c>
      <c r="E88" s="7">
        <v>1</v>
      </c>
      <c r="F88" s="7" t="str">
        <f t="shared" si="4"/>
        <v/>
      </c>
      <c r="G88" s="6">
        <f t="shared" si="5"/>
        <v>0</v>
      </c>
      <c r="H88" s="6">
        <f t="shared" si="6"/>
        <v>0</v>
      </c>
      <c r="I88" s="7">
        <v>2</v>
      </c>
      <c r="J88" s="7"/>
      <c r="K88" s="6">
        <f t="shared" si="7"/>
        <v>0</v>
      </c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25">
      <c r="A89" s="12">
        <v>31212</v>
      </c>
      <c r="B89" s="6">
        <v>0</v>
      </c>
      <c r="C89" s="7"/>
      <c r="D89" s="6">
        <v>9159</v>
      </c>
      <c r="E89" s="7">
        <v>2</v>
      </c>
      <c r="F89" s="7" t="str">
        <f t="shared" si="4"/>
        <v>Y</v>
      </c>
      <c r="G89" s="6">
        <f t="shared" si="5"/>
        <v>457.95000000000005</v>
      </c>
      <c r="H89" s="6">
        <f t="shared" si="6"/>
        <v>0</v>
      </c>
      <c r="I89" s="7">
        <v>1</v>
      </c>
      <c r="J89" s="7"/>
      <c r="K89" s="6">
        <f t="shared" si="7"/>
        <v>0</v>
      </c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25">
      <c r="A90" s="12">
        <v>31221</v>
      </c>
      <c r="B90" s="6">
        <v>0</v>
      </c>
      <c r="C90" s="7"/>
      <c r="D90" s="6">
        <v>7064</v>
      </c>
      <c r="E90" s="7">
        <v>2</v>
      </c>
      <c r="F90" s="7" t="str">
        <f t="shared" si="4"/>
        <v>Y</v>
      </c>
      <c r="G90" s="6">
        <f t="shared" si="5"/>
        <v>353.20000000000005</v>
      </c>
      <c r="H90" s="6">
        <f t="shared" si="6"/>
        <v>0</v>
      </c>
      <c r="I90" s="7">
        <v>1</v>
      </c>
      <c r="J90" s="7"/>
      <c r="K90" s="6">
        <f t="shared" si="7"/>
        <v>0</v>
      </c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25">
      <c r="A91" s="12">
        <v>31230</v>
      </c>
      <c r="B91" s="6">
        <v>0</v>
      </c>
      <c r="C91" s="7"/>
      <c r="D91" s="6">
        <v>8640</v>
      </c>
      <c r="E91" s="7">
        <v>2</v>
      </c>
      <c r="F91" s="7" t="str">
        <f t="shared" si="4"/>
        <v>Y</v>
      </c>
      <c r="G91" s="6">
        <f t="shared" si="5"/>
        <v>432</v>
      </c>
      <c r="H91" s="6">
        <f t="shared" si="6"/>
        <v>0</v>
      </c>
      <c r="I91" s="7">
        <v>16</v>
      </c>
      <c r="J91" s="7"/>
      <c r="K91" s="6">
        <f t="shared" si="7"/>
        <v>250</v>
      </c>
      <c r="L91" s="6">
        <f>'Invoice Data'!$B91+'Invoice Data'!$D91-'Invoice Data'!$G91-'Invoice Data'!$K91+'Invoice Data'!$H91</f>
        <v>7958</v>
      </c>
      <c r="M91" s="6" t="e">
        <f>VLOOKUP('Invoice Data'!$A91,BPay!$B$4:$D$10,3,0)</f>
        <v>#N/A</v>
      </c>
      <c r="N91" s="8"/>
    </row>
    <row r="92" spans="1:14" x14ac:dyDescent="0.25">
      <c r="A92" s="12">
        <v>31249</v>
      </c>
      <c r="B92" s="6">
        <v>0</v>
      </c>
      <c r="C92" s="7"/>
      <c r="D92" s="6">
        <v>10032</v>
      </c>
      <c r="E92" s="7">
        <v>2</v>
      </c>
      <c r="F92" s="7" t="str">
        <f t="shared" si="4"/>
        <v>Y</v>
      </c>
      <c r="G92" s="6">
        <f t="shared" si="5"/>
        <v>501.6</v>
      </c>
      <c r="H92" s="6">
        <f t="shared" si="6"/>
        <v>0</v>
      </c>
      <c r="I92" s="7">
        <v>12</v>
      </c>
      <c r="J92" s="7"/>
      <c r="K92" s="6">
        <f t="shared" si="7"/>
        <v>0</v>
      </c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25">
      <c r="A93" s="12">
        <v>31258</v>
      </c>
      <c r="B93" s="6">
        <v>0</v>
      </c>
      <c r="C93" s="7"/>
      <c r="D93" s="6">
        <v>3167</v>
      </c>
      <c r="E93" s="7">
        <v>1</v>
      </c>
      <c r="F93" s="7" t="str">
        <f t="shared" si="4"/>
        <v/>
      </c>
      <c r="G93" s="6">
        <f t="shared" si="5"/>
        <v>0</v>
      </c>
      <c r="H93" s="6">
        <f t="shared" si="6"/>
        <v>0</v>
      </c>
      <c r="I93" s="7">
        <v>5</v>
      </c>
      <c r="J93" s="7"/>
      <c r="K93" s="6">
        <f t="shared" si="7"/>
        <v>0</v>
      </c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25">
      <c r="A94" s="12">
        <v>31267</v>
      </c>
      <c r="B94" s="6">
        <v>0</v>
      </c>
      <c r="C94" s="7"/>
      <c r="D94" s="6">
        <v>7350</v>
      </c>
      <c r="E94" s="7">
        <v>2</v>
      </c>
      <c r="F94" s="7" t="str">
        <f t="shared" si="4"/>
        <v>Y</v>
      </c>
      <c r="G94" s="6">
        <f t="shared" si="5"/>
        <v>367.5</v>
      </c>
      <c r="H94" s="6">
        <f t="shared" si="6"/>
        <v>0</v>
      </c>
      <c r="I94" s="7">
        <v>16</v>
      </c>
      <c r="J94" s="7"/>
      <c r="K94" s="6">
        <f t="shared" si="7"/>
        <v>250</v>
      </c>
      <c r="L94" s="6">
        <f>'Invoice Data'!$B94+'Invoice Data'!$D94-'Invoice Data'!$G94-'Invoice Data'!$K94+'Invoice Data'!$H94</f>
        <v>6732.5</v>
      </c>
      <c r="M94" s="6" t="e">
        <f>VLOOKUP('Invoice Data'!$A94,BPay!$B$4:$D$10,3,0)</f>
        <v>#N/A</v>
      </c>
      <c r="N94" s="8"/>
    </row>
    <row r="95" spans="1:14" x14ac:dyDescent="0.25">
      <c r="A95" s="12">
        <v>31276</v>
      </c>
      <c r="B95" s="6">
        <v>0</v>
      </c>
      <c r="C95" s="7"/>
      <c r="D95" s="6">
        <v>3705</v>
      </c>
      <c r="E95" s="7">
        <v>1</v>
      </c>
      <c r="F95" s="7" t="str">
        <f t="shared" si="4"/>
        <v/>
      </c>
      <c r="G95" s="6">
        <f t="shared" si="5"/>
        <v>0</v>
      </c>
      <c r="H95" s="6">
        <f t="shared" si="6"/>
        <v>0</v>
      </c>
      <c r="I95" s="7">
        <v>5</v>
      </c>
      <c r="J95" s="7"/>
      <c r="K95" s="6">
        <f t="shared" si="7"/>
        <v>0</v>
      </c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25">
      <c r="A96" s="12">
        <v>31285</v>
      </c>
      <c r="B96" s="6">
        <v>0</v>
      </c>
      <c r="C96" s="7"/>
      <c r="D96" s="6">
        <v>9142</v>
      </c>
      <c r="E96" s="7">
        <v>2</v>
      </c>
      <c r="F96" s="7" t="str">
        <f t="shared" si="4"/>
        <v>Y</v>
      </c>
      <c r="G96" s="6">
        <f t="shared" si="5"/>
        <v>457.1</v>
      </c>
      <c r="H96" s="6">
        <f t="shared" si="6"/>
        <v>0</v>
      </c>
      <c r="I96" s="7">
        <v>8</v>
      </c>
      <c r="J96" s="7"/>
      <c r="K96" s="6">
        <f t="shared" si="7"/>
        <v>0</v>
      </c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25">
      <c r="A97" s="12">
        <v>31294</v>
      </c>
      <c r="B97" s="6">
        <v>0</v>
      </c>
      <c r="C97" s="7"/>
      <c r="D97" s="6">
        <v>8618</v>
      </c>
      <c r="E97" s="7">
        <v>2</v>
      </c>
      <c r="F97" s="7" t="str">
        <f t="shared" si="4"/>
        <v>Y</v>
      </c>
      <c r="G97" s="6">
        <f t="shared" si="5"/>
        <v>430.90000000000003</v>
      </c>
      <c r="H97" s="6">
        <f t="shared" si="6"/>
        <v>0</v>
      </c>
      <c r="I97" s="7">
        <v>11</v>
      </c>
      <c r="J97" s="7"/>
      <c r="K97" s="6">
        <f t="shared" si="7"/>
        <v>0</v>
      </c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25">
      <c r="A98" s="12">
        <v>31301</v>
      </c>
      <c r="B98" s="6">
        <v>0</v>
      </c>
      <c r="C98" s="7"/>
      <c r="D98" s="6">
        <v>5608</v>
      </c>
      <c r="E98" s="7">
        <v>1</v>
      </c>
      <c r="F98" s="7" t="str">
        <f t="shared" si="4"/>
        <v/>
      </c>
      <c r="G98" s="6">
        <f t="shared" si="5"/>
        <v>0</v>
      </c>
      <c r="H98" s="6">
        <f t="shared" si="6"/>
        <v>0</v>
      </c>
      <c r="I98" s="7">
        <v>4</v>
      </c>
      <c r="J98" s="7"/>
      <c r="K98" s="6">
        <f t="shared" si="7"/>
        <v>0</v>
      </c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25">
      <c r="A99" s="12">
        <v>31310</v>
      </c>
      <c r="B99" s="6">
        <v>0</v>
      </c>
      <c r="C99" s="7"/>
      <c r="D99" s="6">
        <v>7835</v>
      </c>
      <c r="E99" s="7">
        <v>2</v>
      </c>
      <c r="F99" s="7" t="str">
        <f t="shared" si="4"/>
        <v>Y</v>
      </c>
      <c r="G99" s="6">
        <f t="shared" si="5"/>
        <v>391.75</v>
      </c>
      <c r="H99" s="6">
        <f t="shared" si="6"/>
        <v>0</v>
      </c>
      <c r="I99" s="7">
        <v>9</v>
      </c>
      <c r="J99" s="7"/>
      <c r="K99" s="6">
        <f t="shared" si="7"/>
        <v>0</v>
      </c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25">
      <c r="A100" s="12">
        <v>31329</v>
      </c>
      <c r="B100" s="6">
        <v>0</v>
      </c>
      <c r="C100" s="7"/>
      <c r="D100" s="6">
        <v>3618</v>
      </c>
      <c r="E100" s="7">
        <v>1</v>
      </c>
      <c r="F100" s="7" t="str">
        <f t="shared" si="4"/>
        <v/>
      </c>
      <c r="G100" s="6">
        <f t="shared" si="5"/>
        <v>0</v>
      </c>
      <c r="H100" s="6">
        <f t="shared" si="6"/>
        <v>0</v>
      </c>
      <c r="I100" s="7">
        <v>16</v>
      </c>
      <c r="J100" s="7"/>
      <c r="K100" s="6">
        <f t="shared" si="7"/>
        <v>250</v>
      </c>
      <c r="L100" s="6">
        <f>'Invoice Data'!$B100+'Invoice Data'!$D100-'Invoice Data'!$G100-'Invoice Data'!$K100+'Invoice Data'!$H100</f>
        <v>3368</v>
      </c>
      <c r="M100" s="6" t="e">
        <f>VLOOKUP('Invoice Data'!$A100,BPay!$B$4:$D$10,3,0)</f>
        <v>#N/A</v>
      </c>
      <c r="N100" s="8"/>
    </row>
    <row r="101" spans="1:14" x14ac:dyDescent="0.25">
      <c r="A101" s="12">
        <v>31338</v>
      </c>
      <c r="B101" s="6">
        <v>0</v>
      </c>
      <c r="C101" s="7"/>
      <c r="D101" s="6">
        <v>3851</v>
      </c>
      <c r="E101" s="7">
        <v>1</v>
      </c>
      <c r="F101" s="7" t="str">
        <f t="shared" si="4"/>
        <v/>
      </c>
      <c r="G101" s="6">
        <f t="shared" si="5"/>
        <v>0</v>
      </c>
      <c r="H101" s="6">
        <f t="shared" si="6"/>
        <v>0</v>
      </c>
      <c r="I101" s="7">
        <v>6</v>
      </c>
      <c r="J101" s="7"/>
      <c r="K101" s="6">
        <f t="shared" si="7"/>
        <v>0</v>
      </c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25">
      <c r="A102" s="12">
        <v>31347</v>
      </c>
      <c r="B102" s="6">
        <v>0</v>
      </c>
      <c r="C102" s="7"/>
      <c r="D102" s="6">
        <v>4693</v>
      </c>
      <c r="E102" s="7">
        <v>1</v>
      </c>
      <c r="F102" s="7" t="str">
        <f t="shared" si="4"/>
        <v/>
      </c>
      <c r="G102" s="6">
        <f t="shared" si="5"/>
        <v>0</v>
      </c>
      <c r="H102" s="6">
        <f t="shared" si="6"/>
        <v>0</v>
      </c>
      <c r="I102" s="7">
        <v>13</v>
      </c>
      <c r="J102" s="7"/>
      <c r="K102" s="6">
        <f t="shared" si="7"/>
        <v>0</v>
      </c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25">
      <c r="A103" s="12">
        <v>31356</v>
      </c>
      <c r="B103" s="6">
        <v>0</v>
      </c>
      <c r="C103" s="7"/>
      <c r="D103" s="6">
        <v>9361</v>
      </c>
      <c r="E103" s="7">
        <v>2</v>
      </c>
      <c r="F103" s="7" t="str">
        <f t="shared" si="4"/>
        <v>Y</v>
      </c>
      <c r="G103" s="6">
        <f t="shared" si="5"/>
        <v>468.05</v>
      </c>
      <c r="H103" s="6">
        <f t="shared" si="6"/>
        <v>0</v>
      </c>
      <c r="I103" s="7">
        <v>3</v>
      </c>
      <c r="J103" s="7"/>
      <c r="K103" s="6">
        <f t="shared" si="7"/>
        <v>0</v>
      </c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25">
      <c r="A104" s="12">
        <v>31365</v>
      </c>
      <c r="B104" s="6">
        <v>0</v>
      </c>
      <c r="C104" s="7"/>
      <c r="D104" s="6">
        <v>8057</v>
      </c>
      <c r="E104" s="7">
        <v>2</v>
      </c>
      <c r="F104" s="7" t="str">
        <f t="shared" si="4"/>
        <v>Y</v>
      </c>
      <c r="G104" s="6">
        <f t="shared" si="5"/>
        <v>402.85</v>
      </c>
      <c r="H104" s="6">
        <f t="shared" si="6"/>
        <v>0</v>
      </c>
      <c r="I104" s="7">
        <v>5</v>
      </c>
      <c r="J104" s="7"/>
      <c r="K104" s="6">
        <f t="shared" si="7"/>
        <v>0</v>
      </c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25">
      <c r="A105" s="12">
        <v>31374</v>
      </c>
      <c r="B105" s="6">
        <v>0</v>
      </c>
      <c r="C105" s="7"/>
      <c r="D105" s="6">
        <v>7164</v>
      </c>
      <c r="E105" s="7">
        <v>2</v>
      </c>
      <c r="F105" s="7" t="str">
        <f t="shared" si="4"/>
        <v>Y</v>
      </c>
      <c r="G105" s="6">
        <f t="shared" si="5"/>
        <v>358.20000000000005</v>
      </c>
      <c r="H105" s="6">
        <f t="shared" si="6"/>
        <v>0</v>
      </c>
      <c r="I105" s="7">
        <v>7</v>
      </c>
      <c r="J105" s="7"/>
      <c r="K105" s="6">
        <f t="shared" si="7"/>
        <v>0</v>
      </c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25">
      <c r="A106" s="12">
        <v>31383</v>
      </c>
      <c r="B106" s="6">
        <v>0</v>
      </c>
      <c r="C106" s="7"/>
      <c r="D106" s="6">
        <v>10253</v>
      </c>
      <c r="E106" s="7">
        <v>2</v>
      </c>
      <c r="F106" s="7" t="str">
        <f t="shared" si="4"/>
        <v>Y</v>
      </c>
      <c r="G106" s="6">
        <f t="shared" si="5"/>
        <v>512.65</v>
      </c>
      <c r="H106" s="6">
        <f t="shared" si="6"/>
        <v>0</v>
      </c>
      <c r="I106" s="7">
        <v>6</v>
      </c>
      <c r="J106" s="7"/>
      <c r="K106" s="6">
        <f t="shared" si="7"/>
        <v>0</v>
      </c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25">
      <c r="A107" s="12">
        <v>31392</v>
      </c>
      <c r="B107" s="6">
        <v>0</v>
      </c>
      <c r="C107" s="7"/>
      <c r="D107" s="6">
        <v>3767</v>
      </c>
      <c r="E107" s="7">
        <v>1</v>
      </c>
      <c r="F107" s="7" t="str">
        <f t="shared" si="4"/>
        <v/>
      </c>
      <c r="G107" s="6">
        <f t="shared" si="5"/>
        <v>0</v>
      </c>
      <c r="H107" s="6">
        <f t="shared" si="6"/>
        <v>0</v>
      </c>
      <c r="I107" s="7">
        <v>0</v>
      </c>
      <c r="J107" s="7" t="b">
        <v>1</v>
      </c>
      <c r="K107" s="6">
        <f t="shared" si="7"/>
        <v>250</v>
      </c>
      <c r="L107" s="6">
        <f>'Invoice Data'!$B107+'Invoice Data'!$D107-'Invoice Data'!$G107-'Invoice Data'!$K107+'Invoice Data'!$H107</f>
        <v>3517</v>
      </c>
      <c r="M107" s="6" t="e">
        <f>VLOOKUP('Invoice Data'!$A107,BPay!$B$4:$D$10,3,0)</f>
        <v>#N/A</v>
      </c>
      <c r="N107" s="8"/>
    </row>
    <row r="108" spans="1:14" x14ac:dyDescent="0.25">
      <c r="A108" s="12">
        <v>31409</v>
      </c>
      <c r="B108" s="6">
        <v>0</v>
      </c>
      <c r="C108" s="7"/>
      <c r="D108" s="6">
        <v>11564</v>
      </c>
      <c r="E108" s="7">
        <v>3</v>
      </c>
      <c r="F108" s="7" t="str">
        <f t="shared" si="4"/>
        <v>Y</v>
      </c>
      <c r="G108" s="6">
        <f t="shared" si="5"/>
        <v>578.20000000000005</v>
      </c>
      <c r="H108" s="6">
        <f t="shared" si="6"/>
        <v>0</v>
      </c>
      <c r="I108" s="7">
        <v>1</v>
      </c>
      <c r="J108" s="7"/>
      <c r="K108" s="6">
        <f t="shared" si="7"/>
        <v>0</v>
      </c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25">
      <c r="A109" s="12">
        <v>31418</v>
      </c>
      <c r="B109" s="6">
        <v>0</v>
      </c>
      <c r="C109" s="7"/>
      <c r="D109" s="6">
        <v>3728</v>
      </c>
      <c r="E109" s="7">
        <v>1</v>
      </c>
      <c r="F109" s="7" t="str">
        <f t="shared" si="4"/>
        <v/>
      </c>
      <c r="G109" s="6">
        <f t="shared" si="5"/>
        <v>0</v>
      </c>
      <c r="H109" s="6">
        <f t="shared" si="6"/>
        <v>0</v>
      </c>
      <c r="I109" s="7">
        <v>11</v>
      </c>
      <c r="J109" s="7"/>
      <c r="K109" s="6">
        <f t="shared" si="7"/>
        <v>0</v>
      </c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25">
      <c r="A110" s="12">
        <v>31427</v>
      </c>
      <c r="B110" s="6">
        <v>0</v>
      </c>
      <c r="C110" s="7"/>
      <c r="D110" s="6">
        <v>4291</v>
      </c>
      <c r="E110" s="7">
        <v>1</v>
      </c>
      <c r="F110" s="7" t="str">
        <f t="shared" si="4"/>
        <v/>
      </c>
      <c r="G110" s="6">
        <f t="shared" si="5"/>
        <v>0</v>
      </c>
      <c r="H110" s="6">
        <f t="shared" si="6"/>
        <v>0</v>
      </c>
      <c r="I110" s="7">
        <v>15</v>
      </c>
      <c r="J110" s="7"/>
      <c r="K110" s="6">
        <f t="shared" si="7"/>
        <v>0</v>
      </c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25">
      <c r="A111" s="12">
        <v>31436</v>
      </c>
      <c r="B111" s="6">
        <v>0</v>
      </c>
      <c r="C111" s="7"/>
      <c r="D111" s="6">
        <v>5511</v>
      </c>
      <c r="E111" s="7">
        <v>1</v>
      </c>
      <c r="F111" s="7" t="str">
        <f t="shared" si="4"/>
        <v/>
      </c>
      <c r="G111" s="6">
        <f t="shared" si="5"/>
        <v>0</v>
      </c>
      <c r="H111" s="6">
        <f t="shared" si="6"/>
        <v>0</v>
      </c>
      <c r="I111" s="7">
        <v>15</v>
      </c>
      <c r="J111" s="7"/>
      <c r="K111" s="6">
        <f t="shared" si="7"/>
        <v>0</v>
      </c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25">
      <c r="A112" s="12">
        <v>31445</v>
      </c>
      <c r="B112" s="6">
        <v>0</v>
      </c>
      <c r="C112" s="7"/>
      <c r="D112" s="6">
        <v>10389</v>
      </c>
      <c r="E112" s="7">
        <v>2</v>
      </c>
      <c r="F112" s="7" t="str">
        <f t="shared" si="4"/>
        <v>Y</v>
      </c>
      <c r="G112" s="6">
        <f t="shared" si="5"/>
        <v>519.45000000000005</v>
      </c>
      <c r="H112" s="6">
        <f t="shared" si="6"/>
        <v>0</v>
      </c>
      <c r="I112" s="7">
        <v>9</v>
      </c>
      <c r="J112" s="7"/>
      <c r="K112" s="6">
        <f t="shared" si="7"/>
        <v>0</v>
      </c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25">
      <c r="A113" s="12">
        <v>31454</v>
      </c>
      <c r="B113" s="6">
        <v>0</v>
      </c>
      <c r="C113" s="7"/>
      <c r="D113" s="6">
        <v>9755</v>
      </c>
      <c r="E113" s="7">
        <v>2</v>
      </c>
      <c r="F113" s="7" t="str">
        <f t="shared" si="4"/>
        <v>Y</v>
      </c>
      <c r="G113" s="6">
        <f t="shared" si="5"/>
        <v>487.75</v>
      </c>
      <c r="H113" s="6">
        <f t="shared" si="6"/>
        <v>0</v>
      </c>
      <c r="I113" s="7">
        <v>12</v>
      </c>
      <c r="J113" s="7"/>
      <c r="K113" s="6">
        <f t="shared" si="7"/>
        <v>0</v>
      </c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25">
      <c r="A114" s="12">
        <v>31463</v>
      </c>
      <c r="B114" s="6">
        <v>0</v>
      </c>
      <c r="C114" s="7"/>
      <c r="D114" s="6">
        <v>4427</v>
      </c>
      <c r="E114" s="7">
        <v>1</v>
      </c>
      <c r="F114" s="7" t="str">
        <f t="shared" si="4"/>
        <v/>
      </c>
      <c r="G114" s="6">
        <f t="shared" si="5"/>
        <v>0</v>
      </c>
      <c r="H114" s="6">
        <f t="shared" si="6"/>
        <v>0</v>
      </c>
      <c r="I114" s="7">
        <v>11</v>
      </c>
      <c r="J114" s="7"/>
      <c r="K114" s="6">
        <f t="shared" si="7"/>
        <v>0</v>
      </c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25">
      <c r="A115" s="12">
        <v>31472</v>
      </c>
      <c r="B115" s="6">
        <v>0</v>
      </c>
      <c r="C115" s="7"/>
      <c r="D115" s="6">
        <v>8393</v>
      </c>
      <c r="E115" s="7">
        <v>2</v>
      </c>
      <c r="F115" s="7" t="str">
        <f t="shared" si="4"/>
        <v>Y</v>
      </c>
      <c r="G115" s="6">
        <f t="shared" si="5"/>
        <v>419.65000000000003</v>
      </c>
      <c r="H115" s="6">
        <f t="shared" si="6"/>
        <v>0</v>
      </c>
      <c r="I115" s="7">
        <v>9</v>
      </c>
      <c r="J115" s="7"/>
      <c r="K115" s="6">
        <f t="shared" si="7"/>
        <v>0</v>
      </c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25">
      <c r="A116" s="12">
        <v>31481</v>
      </c>
      <c r="B116" s="6">
        <v>0</v>
      </c>
      <c r="C116" s="7"/>
      <c r="D116" s="6">
        <v>10558</v>
      </c>
      <c r="E116" s="7">
        <v>2</v>
      </c>
      <c r="F116" s="7" t="str">
        <f t="shared" si="4"/>
        <v>Y</v>
      </c>
      <c r="G116" s="6">
        <f t="shared" si="5"/>
        <v>527.9</v>
      </c>
      <c r="H116" s="6">
        <f t="shared" si="6"/>
        <v>0</v>
      </c>
      <c r="I116" s="7">
        <v>5</v>
      </c>
      <c r="J116" s="7"/>
      <c r="K116" s="6">
        <f t="shared" si="7"/>
        <v>0</v>
      </c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25">
      <c r="A117" s="12">
        <v>31490</v>
      </c>
      <c r="B117" s="6">
        <v>0</v>
      </c>
      <c r="C117" s="7"/>
      <c r="D117" s="6">
        <v>3859</v>
      </c>
      <c r="E117" s="7">
        <v>1</v>
      </c>
      <c r="F117" s="7" t="str">
        <f t="shared" si="4"/>
        <v/>
      </c>
      <c r="G117" s="6">
        <f t="shared" si="5"/>
        <v>0</v>
      </c>
      <c r="H117" s="6">
        <f t="shared" si="6"/>
        <v>0</v>
      </c>
      <c r="I117" s="7">
        <v>15</v>
      </c>
      <c r="J117" s="7"/>
      <c r="K117" s="6">
        <f t="shared" si="7"/>
        <v>0</v>
      </c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25">
      <c r="A118" s="12">
        <v>31506</v>
      </c>
      <c r="B118" s="6">
        <v>0</v>
      </c>
      <c r="C118" s="7"/>
      <c r="D118" s="6">
        <v>6393</v>
      </c>
      <c r="E118" s="7">
        <v>2</v>
      </c>
      <c r="F118" s="7" t="str">
        <f t="shared" si="4"/>
        <v>Y</v>
      </c>
      <c r="G118" s="6">
        <f t="shared" si="5"/>
        <v>319.65000000000003</v>
      </c>
      <c r="H118" s="6">
        <f t="shared" si="6"/>
        <v>0</v>
      </c>
      <c r="I118" s="7">
        <v>0</v>
      </c>
      <c r="J118" s="7"/>
      <c r="K118" s="6">
        <f t="shared" si="7"/>
        <v>0</v>
      </c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25">
      <c r="A119" s="12">
        <v>31515</v>
      </c>
      <c r="B119" s="6">
        <v>0</v>
      </c>
      <c r="C119" s="7"/>
      <c r="D119" s="6">
        <v>4499</v>
      </c>
      <c r="E119" s="7">
        <v>1</v>
      </c>
      <c r="F119" s="7" t="str">
        <f t="shared" si="4"/>
        <v/>
      </c>
      <c r="G119" s="6">
        <f t="shared" si="5"/>
        <v>0</v>
      </c>
      <c r="H119" s="6">
        <f t="shared" si="6"/>
        <v>0</v>
      </c>
      <c r="I119" s="7">
        <v>8</v>
      </c>
      <c r="J119" s="7"/>
      <c r="K119" s="6">
        <f t="shared" si="7"/>
        <v>0</v>
      </c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25">
      <c r="A120" s="12">
        <v>31524</v>
      </c>
      <c r="B120" s="6">
        <v>0</v>
      </c>
      <c r="C120" s="7"/>
      <c r="D120" s="6">
        <v>8730</v>
      </c>
      <c r="E120" s="7">
        <v>2</v>
      </c>
      <c r="F120" s="7" t="str">
        <f t="shared" si="4"/>
        <v>Y</v>
      </c>
      <c r="G120" s="6">
        <f t="shared" si="5"/>
        <v>436.5</v>
      </c>
      <c r="H120" s="6">
        <f t="shared" si="6"/>
        <v>0</v>
      </c>
      <c r="I120" s="7">
        <v>5</v>
      </c>
      <c r="J120" s="7"/>
      <c r="K120" s="6">
        <f t="shared" si="7"/>
        <v>0</v>
      </c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25">
      <c r="A121" s="12">
        <v>31533</v>
      </c>
      <c r="B121" s="6">
        <v>0</v>
      </c>
      <c r="C121" s="7"/>
      <c r="D121" s="6">
        <v>6896</v>
      </c>
      <c r="E121" s="7">
        <v>2</v>
      </c>
      <c r="F121" s="7" t="str">
        <f t="shared" si="4"/>
        <v>Y</v>
      </c>
      <c r="G121" s="6">
        <f t="shared" si="5"/>
        <v>344.8</v>
      </c>
      <c r="H121" s="6">
        <f t="shared" si="6"/>
        <v>0</v>
      </c>
      <c r="I121" s="7">
        <v>16</v>
      </c>
      <c r="J121" s="7"/>
      <c r="K121" s="6">
        <f t="shared" si="7"/>
        <v>250</v>
      </c>
      <c r="L121" s="6">
        <f>'Invoice Data'!$B121+'Invoice Data'!$D121-'Invoice Data'!$G121-'Invoice Data'!$K121+'Invoice Data'!$H121</f>
        <v>6301.2</v>
      </c>
      <c r="M121" s="6" t="e">
        <f>VLOOKUP('Invoice Data'!$A121,BPay!$B$4:$D$10,3,0)</f>
        <v>#N/A</v>
      </c>
      <c r="N121" s="8"/>
    </row>
    <row r="122" spans="1:14" x14ac:dyDescent="0.25">
      <c r="A122" s="12">
        <v>31542</v>
      </c>
      <c r="B122" s="6">
        <v>0</v>
      </c>
      <c r="C122" s="7"/>
      <c r="D122" s="6">
        <v>6852</v>
      </c>
      <c r="E122" s="7">
        <v>2</v>
      </c>
      <c r="F122" s="7" t="str">
        <f t="shared" si="4"/>
        <v>Y</v>
      </c>
      <c r="G122" s="6">
        <f t="shared" si="5"/>
        <v>342.6</v>
      </c>
      <c r="H122" s="6">
        <f t="shared" si="6"/>
        <v>0</v>
      </c>
      <c r="I122" s="7">
        <v>13</v>
      </c>
      <c r="J122" s="7"/>
      <c r="K122" s="6">
        <f t="shared" si="7"/>
        <v>0</v>
      </c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25">
      <c r="A123" s="12">
        <v>31551</v>
      </c>
      <c r="B123" s="6">
        <v>0</v>
      </c>
      <c r="C123" s="7"/>
      <c r="D123" s="6">
        <v>4281</v>
      </c>
      <c r="E123" s="7">
        <v>1</v>
      </c>
      <c r="F123" s="7" t="str">
        <f t="shared" si="4"/>
        <v/>
      </c>
      <c r="G123" s="6">
        <f t="shared" si="5"/>
        <v>0</v>
      </c>
      <c r="H123" s="6">
        <f t="shared" si="6"/>
        <v>0</v>
      </c>
      <c r="I123" s="7">
        <v>2</v>
      </c>
      <c r="J123" s="7"/>
      <c r="K123" s="6">
        <f t="shared" si="7"/>
        <v>0</v>
      </c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25">
      <c r="A124" s="12">
        <v>31560</v>
      </c>
      <c r="B124" s="6">
        <v>0</v>
      </c>
      <c r="C124" s="7"/>
      <c r="D124" s="6">
        <v>4114</v>
      </c>
      <c r="E124" s="7">
        <v>1</v>
      </c>
      <c r="F124" s="7" t="str">
        <f t="shared" si="4"/>
        <v/>
      </c>
      <c r="G124" s="6">
        <f t="shared" si="5"/>
        <v>0</v>
      </c>
      <c r="H124" s="6">
        <f t="shared" si="6"/>
        <v>0</v>
      </c>
      <c r="I124" s="7">
        <v>4</v>
      </c>
      <c r="J124" s="7"/>
      <c r="K124" s="6">
        <f t="shared" si="7"/>
        <v>0</v>
      </c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25">
      <c r="A125" s="12">
        <v>31579</v>
      </c>
      <c r="B125" s="6">
        <v>0</v>
      </c>
      <c r="C125" s="7"/>
      <c r="D125" s="6">
        <v>4369</v>
      </c>
      <c r="E125" s="7">
        <v>1</v>
      </c>
      <c r="F125" s="7" t="str">
        <f t="shared" si="4"/>
        <v/>
      </c>
      <c r="G125" s="6">
        <f t="shared" si="5"/>
        <v>0</v>
      </c>
      <c r="H125" s="6">
        <f t="shared" si="6"/>
        <v>0</v>
      </c>
      <c r="I125" s="7">
        <v>3</v>
      </c>
      <c r="J125" s="7"/>
      <c r="K125" s="6">
        <f t="shared" si="7"/>
        <v>0</v>
      </c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25">
      <c r="A126" s="12">
        <v>31588</v>
      </c>
      <c r="B126" s="6">
        <v>0</v>
      </c>
      <c r="C126" s="7"/>
      <c r="D126" s="6">
        <v>4241</v>
      </c>
      <c r="E126" s="7">
        <v>1</v>
      </c>
      <c r="F126" s="7" t="str">
        <f t="shared" si="4"/>
        <v/>
      </c>
      <c r="G126" s="6">
        <f t="shared" si="5"/>
        <v>0</v>
      </c>
      <c r="H126" s="6">
        <f t="shared" si="6"/>
        <v>0</v>
      </c>
      <c r="I126" s="7">
        <v>12</v>
      </c>
      <c r="J126" s="7"/>
      <c r="K126" s="6">
        <f t="shared" si="7"/>
        <v>0</v>
      </c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25">
      <c r="A127" s="12">
        <v>31597</v>
      </c>
      <c r="B127" s="6">
        <v>0</v>
      </c>
      <c r="C127" s="7"/>
      <c r="D127" s="6">
        <v>8326</v>
      </c>
      <c r="E127" s="7">
        <v>2</v>
      </c>
      <c r="F127" s="7" t="str">
        <f t="shared" si="4"/>
        <v>Y</v>
      </c>
      <c r="G127" s="6">
        <f t="shared" si="5"/>
        <v>416.3</v>
      </c>
      <c r="H127" s="6">
        <f t="shared" si="6"/>
        <v>0</v>
      </c>
      <c r="I127" s="7">
        <v>0</v>
      </c>
      <c r="J127" s="7"/>
      <c r="K127" s="6">
        <f t="shared" si="7"/>
        <v>0</v>
      </c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25">
      <c r="A128" s="12">
        <v>31604</v>
      </c>
      <c r="B128" s="6">
        <v>0</v>
      </c>
      <c r="C128" s="7"/>
      <c r="D128" s="6">
        <v>5313</v>
      </c>
      <c r="E128" s="7">
        <v>1</v>
      </c>
      <c r="F128" s="7" t="str">
        <f t="shared" si="4"/>
        <v/>
      </c>
      <c r="G128" s="6">
        <f t="shared" si="5"/>
        <v>0</v>
      </c>
      <c r="H128" s="6">
        <f t="shared" si="6"/>
        <v>0</v>
      </c>
      <c r="I128" s="7">
        <v>13</v>
      </c>
      <c r="J128" s="7"/>
      <c r="K128" s="6">
        <f t="shared" si="7"/>
        <v>0</v>
      </c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25">
      <c r="A129" s="12">
        <v>31613</v>
      </c>
      <c r="B129" s="6">
        <v>0</v>
      </c>
      <c r="C129" s="7"/>
      <c r="D129" s="6">
        <v>4494</v>
      </c>
      <c r="E129" s="7">
        <v>1</v>
      </c>
      <c r="F129" s="7" t="str">
        <f t="shared" si="4"/>
        <v/>
      </c>
      <c r="G129" s="6">
        <f t="shared" si="5"/>
        <v>0</v>
      </c>
      <c r="H129" s="6">
        <f t="shared" si="6"/>
        <v>0</v>
      </c>
      <c r="I129" s="7">
        <v>16</v>
      </c>
      <c r="J129" s="7"/>
      <c r="K129" s="6">
        <f t="shared" si="7"/>
        <v>250</v>
      </c>
      <c r="L129" s="6">
        <f>'Invoice Data'!$B129+'Invoice Data'!$D129-'Invoice Data'!$G129-'Invoice Data'!$K129+'Invoice Data'!$H129</f>
        <v>4244</v>
      </c>
      <c r="M129" s="6" t="e">
        <f>VLOOKUP('Invoice Data'!$A129,BPay!$B$4:$D$10,3,0)</f>
        <v>#N/A</v>
      </c>
      <c r="N129" s="8"/>
    </row>
    <row r="130" spans="1:14" x14ac:dyDescent="0.25">
      <c r="A130" s="12">
        <v>31622</v>
      </c>
      <c r="B130" s="6">
        <v>0</v>
      </c>
      <c r="C130" s="7"/>
      <c r="D130" s="6">
        <v>4896</v>
      </c>
      <c r="E130" s="7">
        <v>1</v>
      </c>
      <c r="F130" s="7" t="str">
        <f t="shared" si="4"/>
        <v/>
      </c>
      <c r="G130" s="6">
        <f t="shared" si="5"/>
        <v>0</v>
      </c>
      <c r="H130" s="6">
        <f t="shared" si="6"/>
        <v>0</v>
      </c>
      <c r="I130" s="7">
        <v>1</v>
      </c>
      <c r="J130" s="7"/>
      <c r="K130" s="6">
        <f t="shared" si="7"/>
        <v>0</v>
      </c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25">
      <c r="A131" s="12">
        <v>31631</v>
      </c>
      <c r="B131" s="6">
        <v>0</v>
      </c>
      <c r="C131" s="7"/>
      <c r="D131" s="6">
        <v>10118</v>
      </c>
      <c r="E131" s="7">
        <v>2</v>
      </c>
      <c r="F131" s="7" t="str">
        <f t="shared" si="4"/>
        <v>Y</v>
      </c>
      <c r="G131" s="6">
        <f t="shared" si="5"/>
        <v>505.90000000000003</v>
      </c>
      <c r="H131" s="6">
        <f t="shared" si="6"/>
        <v>0</v>
      </c>
      <c r="I131" s="7">
        <v>0</v>
      </c>
      <c r="J131" s="7"/>
      <c r="K131" s="6">
        <f t="shared" si="7"/>
        <v>0</v>
      </c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25">
      <c r="A132" s="12">
        <v>31640</v>
      </c>
      <c r="B132" s="6">
        <v>0</v>
      </c>
      <c r="C132" s="7"/>
      <c r="D132" s="6">
        <v>4608</v>
      </c>
      <c r="E132" s="7">
        <v>1</v>
      </c>
      <c r="F132" s="7" t="str">
        <f t="shared" si="4"/>
        <v/>
      </c>
      <c r="G132" s="6">
        <f t="shared" si="5"/>
        <v>0</v>
      </c>
      <c r="H132" s="6">
        <f t="shared" si="6"/>
        <v>0</v>
      </c>
      <c r="I132" s="7">
        <v>16</v>
      </c>
      <c r="J132" s="7"/>
      <c r="K132" s="6">
        <f t="shared" si="7"/>
        <v>250</v>
      </c>
      <c r="L132" s="6">
        <f>'Invoice Data'!$B132+'Invoice Data'!$D132-'Invoice Data'!$G132-'Invoice Data'!$K132+'Invoice Data'!$H132</f>
        <v>4358</v>
      </c>
      <c r="M132" s="6" t="e">
        <f>VLOOKUP('Invoice Data'!$A132,BPay!$B$4:$D$10,3,0)</f>
        <v>#N/A</v>
      </c>
      <c r="N132" s="8"/>
    </row>
    <row r="133" spans="1:14" x14ac:dyDescent="0.25">
      <c r="A133" s="12">
        <v>31659</v>
      </c>
      <c r="B133" s="6">
        <v>0</v>
      </c>
      <c r="C133" s="7"/>
      <c r="D133" s="6">
        <v>4603</v>
      </c>
      <c r="E133" s="7">
        <v>1</v>
      </c>
      <c r="F133" s="7" t="str">
        <f t="shared" ref="F133:F196" si="8">IF(E133&gt;=2,"Y", "")</f>
        <v/>
      </c>
      <c r="G133" s="6">
        <f t="shared" ref="G133:G196" si="9">IF(F133="y",D133*5%,0)</f>
        <v>0</v>
      </c>
      <c r="H133" s="6">
        <f t="shared" ref="H133:H196" si="10">IF(AND(B133&gt;0,C133&lt;&gt;"Y"),B133*10%,0)</f>
        <v>0</v>
      </c>
      <c r="I133" s="7">
        <v>15</v>
      </c>
      <c r="J133" s="7"/>
      <c r="K133" s="6">
        <f t="shared" ref="K133:K196" si="11">IF(OR(I133&gt;=16,J133), 250, 0)</f>
        <v>0</v>
      </c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25">
      <c r="A134" s="12">
        <v>31668</v>
      </c>
      <c r="B134" s="6">
        <v>0</v>
      </c>
      <c r="C134" s="7"/>
      <c r="D134" s="6">
        <v>3163</v>
      </c>
      <c r="E134" s="7">
        <v>1</v>
      </c>
      <c r="F134" s="7" t="str">
        <f t="shared" si="8"/>
        <v/>
      </c>
      <c r="G134" s="6">
        <f t="shared" si="9"/>
        <v>0</v>
      </c>
      <c r="H134" s="6">
        <f t="shared" si="10"/>
        <v>0</v>
      </c>
      <c r="I134" s="7">
        <v>8</v>
      </c>
      <c r="J134" s="7"/>
      <c r="K134" s="6">
        <f t="shared" si="11"/>
        <v>0</v>
      </c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25">
      <c r="A135" s="12">
        <v>31677</v>
      </c>
      <c r="B135" s="6">
        <v>0</v>
      </c>
      <c r="C135" s="7"/>
      <c r="D135" s="6">
        <v>5026</v>
      </c>
      <c r="E135" s="7">
        <v>1</v>
      </c>
      <c r="F135" s="7" t="str">
        <f t="shared" si="8"/>
        <v/>
      </c>
      <c r="G135" s="6">
        <f t="shared" si="9"/>
        <v>0</v>
      </c>
      <c r="H135" s="6">
        <f t="shared" si="10"/>
        <v>0</v>
      </c>
      <c r="I135" s="7">
        <v>6</v>
      </c>
      <c r="J135" s="7"/>
      <c r="K135" s="6">
        <f t="shared" si="11"/>
        <v>0</v>
      </c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25">
      <c r="A136" s="12">
        <v>31686</v>
      </c>
      <c r="B136" s="6">
        <v>0</v>
      </c>
      <c r="C136" s="7"/>
      <c r="D136" s="6">
        <v>9574</v>
      </c>
      <c r="E136" s="7">
        <v>2</v>
      </c>
      <c r="F136" s="7" t="str">
        <f t="shared" si="8"/>
        <v>Y</v>
      </c>
      <c r="G136" s="6">
        <f t="shared" si="9"/>
        <v>478.70000000000005</v>
      </c>
      <c r="H136" s="6">
        <f t="shared" si="10"/>
        <v>0</v>
      </c>
      <c r="I136" s="7">
        <v>12</v>
      </c>
      <c r="J136" s="7"/>
      <c r="K136" s="6">
        <f t="shared" si="11"/>
        <v>0</v>
      </c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25">
      <c r="A137" s="12">
        <v>31695</v>
      </c>
      <c r="B137" s="6">
        <v>0</v>
      </c>
      <c r="C137" s="7"/>
      <c r="D137" s="6">
        <v>8555</v>
      </c>
      <c r="E137" s="7">
        <v>2</v>
      </c>
      <c r="F137" s="7" t="str">
        <f t="shared" si="8"/>
        <v>Y</v>
      </c>
      <c r="G137" s="6">
        <f t="shared" si="9"/>
        <v>427.75</v>
      </c>
      <c r="H137" s="6">
        <f t="shared" si="10"/>
        <v>0</v>
      </c>
      <c r="I137" s="7">
        <v>14</v>
      </c>
      <c r="J137" s="7"/>
      <c r="K137" s="6">
        <f t="shared" si="11"/>
        <v>0</v>
      </c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25">
      <c r="A138" s="12">
        <v>31702</v>
      </c>
      <c r="B138" s="6">
        <v>0</v>
      </c>
      <c r="C138" s="7"/>
      <c r="D138" s="6">
        <v>4616</v>
      </c>
      <c r="E138" s="7">
        <v>1</v>
      </c>
      <c r="F138" s="7" t="str">
        <f t="shared" si="8"/>
        <v/>
      </c>
      <c r="G138" s="6">
        <f t="shared" si="9"/>
        <v>0</v>
      </c>
      <c r="H138" s="6">
        <f t="shared" si="10"/>
        <v>0</v>
      </c>
      <c r="I138" s="7">
        <v>14</v>
      </c>
      <c r="J138" s="7"/>
      <c r="K138" s="6">
        <f t="shared" si="11"/>
        <v>0</v>
      </c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25">
      <c r="A139" s="12">
        <v>31711</v>
      </c>
      <c r="B139" s="6">
        <v>0</v>
      </c>
      <c r="C139" s="7"/>
      <c r="D139" s="6">
        <v>3695</v>
      </c>
      <c r="E139" s="7">
        <v>1</v>
      </c>
      <c r="F139" s="7" t="str">
        <f t="shared" si="8"/>
        <v/>
      </c>
      <c r="G139" s="6">
        <f t="shared" si="9"/>
        <v>0</v>
      </c>
      <c r="H139" s="6">
        <f t="shared" si="10"/>
        <v>0</v>
      </c>
      <c r="I139" s="7">
        <v>9</v>
      </c>
      <c r="J139" s="7"/>
      <c r="K139" s="6">
        <f t="shared" si="11"/>
        <v>0</v>
      </c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25">
      <c r="A140" s="12">
        <v>31720</v>
      </c>
      <c r="B140" s="6">
        <v>0</v>
      </c>
      <c r="C140" s="7"/>
      <c r="D140" s="6">
        <v>3519</v>
      </c>
      <c r="E140" s="7">
        <v>1</v>
      </c>
      <c r="F140" s="7" t="str">
        <f t="shared" si="8"/>
        <v/>
      </c>
      <c r="G140" s="6">
        <f t="shared" si="9"/>
        <v>0</v>
      </c>
      <c r="H140" s="6">
        <f t="shared" si="10"/>
        <v>0</v>
      </c>
      <c r="I140" s="7">
        <v>15</v>
      </c>
      <c r="J140" s="7"/>
      <c r="K140" s="6">
        <f t="shared" si="11"/>
        <v>0</v>
      </c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25">
      <c r="A141" s="12">
        <v>31739</v>
      </c>
      <c r="B141" s="6">
        <v>0</v>
      </c>
      <c r="C141" s="7"/>
      <c r="D141" s="6">
        <v>3812</v>
      </c>
      <c r="E141" s="7">
        <v>1</v>
      </c>
      <c r="F141" s="7" t="str">
        <f t="shared" si="8"/>
        <v/>
      </c>
      <c r="G141" s="6">
        <f t="shared" si="9"/>
        <v>0</v>
      </c>
      <c r="H141" s="6">
        <f t="shared" si="10"/>
        <v>0</v>
      </c>
      <c r="I141" s="7">
        <v>16</v>
      </c>
      <c r="J141" s="7"/>
      <c r="K141" s="6">
        <f t="shared" si="11"/>
        <v>250</v>
      </c>
      <c r="L141" s="6">
        <f>'Invoice Data'!$B141+'Invoice Data'!$D141-'Invoice Data'!$G141-'Invoice Data'!$K141+'Invoice Data'!$H141</f>
        <v>3562</v>
      </c>
      <c r="M141" s="6" t="e">
        <f>VLOOKUP('Invoice Data'!$A141,BPay!$B$4:$D$10,3,0)</f>
        <v>#N/A</v>
      </c>
      <c r="N141" s="8"/>
    </row>
    <row r="142" spans="1:14" x14ac:dyDescent="0.25">
      <c r="A142" s="12">
        <v>31748</v>
      </c>
      <c r="B142" s="6">
        <v>0</v>
      </c>
      <c r="C142" s="7"/>
      <c r="D142" s="6">
        <v>3936</v>
      </c>
      <c r="E142" s="7">
        <v>1</v>
      </c>
      <c r="F142" s="7" t="str">
        <f t="shared" si="8"/>
        <v/>
      </c>
      <c r="G142" s="6">
        <f t="shared" si="9"/>
        <v>0</v>
      </c>
      <c r="H142" s="6">
        <f t="shared" si="10"/>
        <v>0</v>
      </c>
      <c r="I142" s="7">
        <v>1</v>
      </c>
      <c r="J142" s="7"/>
      <c r="K142" s="6">
        <f t="shared" si="11"/>
        <v>0</v>
      </c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25">
      <c r="A143" s="12">
        <v>31757</v>
      </c>
      <c r="B143" s="6">
        <v>0</v>
      </c>
      <c r="C143" s="7"/>
      <c r="D143" s="6">
        <v>4109</v>
      </c>
      <c r="E143" s="7">
        <v>1</v>
      </c>
      <c r="F143" s="7" t="str">
        <f t="shared" si="8"/>
        <v/>
      </c>
      <c r="G143" s="6">
        <f t="shared" si="9"/>
        <v>0</v>
      </c>
      <c r="H143" s="6">
        <f t="shared" si="10"/>
        <v>0</v>
      </c>
      <c r="I143" s="7">
        <v>14</v>
      </c>
      <c r="J143" s="7"/>
      <c r="K143" s="6">
        <f t="shared" si="11"/>
        <v>0</v>
      </c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25">
      <c r="A144" s="12">
        <v>31766</v>
      </c>
      <c r="B144" s="6">
        <v>0</v>
      </c>
      <c r="C144" s="7"/>
      <c r="D144" s="6">
        <v>4338</v>
      </c>
      <c r="E144" s="7">
        <v>1</v>
      </c>
      <c r="F144" s="7" t="str">
        <f t="shared" si="8"/>
        <v/>
      </c>
      <c r="G144" s="6">
        <f t="shared" si="9"/>
        <v>0</v>
      </c>
      <c r="H144" s="6">
        <f t="shared" si="10"/>
        <v>0</v>
      </c>
      <c r="I144" s="7">
        <v>13</v>
      </c>
      <c r="J144" s="7"/>
      <c r="K144" s="6">
        <f t="shared" si="11"/>
        <v>0</v>
      </c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25">
      <c r="A145" s="12">
        <v>31775</v>
      </c>
      <c r="B145" s="6">
        <v>0</v>
      </c>
      <c r="C145" s="7"/>
      <c r="D145" s="6">
        <v>9032</v>
      </c>
      <c r="E145" s="7">
        <v>2</v>
      </c>
      <c r="F145" s="7" t="str">
        <f t="shared" si="8"/>
        <v>Y</v>
      </c>
      <c r="G145" s="6">
        <f t="shared" si="9"/>
        <v>451.6</v>
      </c>
      <c r="H145" s="6">
        <f t="shared" si="10"/>
        <v>0</v>
      </c>
      <c r="I145" s="7">
        <v>12</v>
      </c>
      <c r="J145" s="7"/>
      <c r="K145" s="6">
        <f t="shared" si="11"/>
        <v>0</v>
      </c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25">
      <c r="A146" s="12">
        <v>31784</v>
      </c>
      <c r="B146" s="6">
        <v>0</v>
      </c>
      <c r="C146" s="7"/>
      <c r="D146" s="6">
        <v>10019</v>
      </c>
      <c r="E146" s="7">
        <v>2</v>
      </c>
      <c r="F146" s="7" t="str">
        <f t="shared" si="8"/>
        <v>Y</v>
      </c>
      <c r="G146" s="6">
        <f t="shared" si="9"/>
        <v>500.95000000000005</v>
      </c>
      <c r="H146" s="6">
        <f t="shared" si="10"/>
        <v>0</v>
      </c>
      <c r="I146" s="7">
        <v>1</v>
      </c>
      <c r="J146" s="7"/>
      <c r="K146" s="6">
        <f t="shared" si="11"/>
        <v>0</v>
      </c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25">
      <c r="A147" s="12">
        <v>31793</v>
      </c>
      <c r="B147" s="6">
        <v>0</v>
      </c>
      <c r="C147" s="7"/>
      <c r="D147" s="6">
        <v>5304</v>
      </c>
      <c r="E147" s="7">
        <v>1</v>
      </c>
      <c r="F147" s="7" t="str">
        <f t="shared" si="8"/>
        <v/>
      </c>
      <c r="G147" s="6">
        <f t="shared" si="9"/>
        <v>0</v>
      </c>
      <c r="H147" s="6">
        <f t="shared" si="10"/>
        <v>0</v>
      </c>
      <c r="I147" s="7">
        <v>15</v>
      </c>
      <c r="J147" s="7"/>
      <c r="K147" s="6">
        <f t="shared" si="11"/>
        <v>0</v>
      </c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25">
      <c r="A148" s="12">
        <v>31800</v>
      </c>
      <c r="B148" s="6">
        <v>0</v>
      </c>
      <c r="C148" s="7"/>
      <c r="D148" s="6">
        <v>6745</v>
      </c>
      <c r="E148" s="7">
        <v>2</v>
      </c>
      <c r="F148" s="7" t="str">
        <f t="shared" si="8"/>
        <v>Y</v>
      </c>
      <c r="G148" s="6">
        <f t="shared" si="9"/>
        <v>337.25</v>
      </c>
      <c r="H148" s="6">
        <f t="shared" si="10"/>
        <v>0</v>
      </c>
      <c r="I148" s="7">
        <v>1</v>
      </c>
      <c r="J148" s="7"/>
      <c r="K148" s="6">
        <f t="shared" si="11"/>
        <v>0</v>
      </c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25">
      <c r="A149" s="12">
        <v>31819</v>
      </c>
      <c r="B149" s="6">
        <v>0</v>
      </c>
      <c r="C149" s="7"/>
      <c r="D149" s="6">
        <v>5310</v>
      </c>
      <c r="E149" s="7">
        <v>1</v>
      </c>
      <c r="F149" s="7" t="str">
        <f t="shared" si="8"/>
        <v/>
      </c>
      <c r="G149" s="6">
        <f t="shared" si="9"/>
        <v>0</v>
      </c>
      <c r="H149" s="6">
        <f t="shared" si="10"/>
        <v>0</v>
      </c>
      <c r="I149" s="7">
        <v>15</v>
      </c>
      <c r="J149" s="7"/>
      <c r="K149" s="6">
        <f t="shared" si="11"/>
        <v>0</v>
      </c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25">
      <c r="A150" s="12">
        <v>31828</v>
      </c>
      <c r="B150" s="6">
        <v>0</v>
      </c>
      <c r="C150" s="7"/>
      <c r="D150" s="6">
        <v>3827</v>
      </c>
      <c r="E150" s="7">
        <v>1</v>
      </c>
      <c r="F150" s="7" t="str">
        <f t="shared" si="8"/>
        <v/>
      </c>
      <c r="G150" s="6">
        <f t="shared" si="9"/>
        <v>0</v>
      </c>
      <c r="H150" s="6">
        <f t="shared" si="10"/>
        <v>0</v>
      </c>
      <c r="I150" s="7">
        <v>0</v>
      </c>
      <c r="J150" s="7"/>
      <c r="K150" s="6">
        <f t="shared" si="11"/>
        <v>0</v>
      </c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25">
      <c r="A151" s="12">
        <v>31837</v>
      </c>
      <c r="B151" s="6">
        <v>0</v>
      </c>
      <c r="C151" s="7"/>
      <c r="D151" s="6">
        <v>4059</v>
      </c>
      <c r="E151" s="7">
        <v>1</v>
      </c>
      <c r="F151" s="7" t="str">
        <f t="shared" si="8"/>
        <v/>
      </c>
      <c r="G151" s="6">
        <f t="shared" si="9"/>
        <v>0</v>
      </c>
      <c r="H151" s="6">
        <f t="shared" si="10"/>
        <v>0</v>
      </c>
      <c r="I151" s="7">
        <v>8</v>
      </c>
      <c r="J151" s="7"/>
      <c r="K151" s="6">
        <f t="shared" si="11"/>
        <v>0</v>
      </c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25">
      <c r="A152" s="12">
        <v>31846</v>
      </c>
      <c r="B152" s="6">
        <v>0</v>
      </c>
      <c r="C152" s="7"/>
      <c r="D152" s="6">
        <v>5155</v>
      </c>
      <c r="E152" s="7">
        <v>1</v>
      </c>
      <c r="F152" s="7" t="str">
        <f t="shared" si="8"/>
        <v/>
      </c>
      <c r="G152" s="6">
        <f t="shared" si="9"/>
        <v>0</v>
      </c>
      <c r="H152" s="6">
        <f t="shared" si="10"/>
        <v>0</v>
      </c>
      <c r="I152" s="7">
        <v>13</v>
      </c>
      <c r="J152" s="7"/>
      <c r="K152" s="6">
        <f t="shared" si="11"/>
        <v>0</v>
      </c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25">
      <c r="A153" s="12">
        <v>31855</v>
      </c>
      <c r="B153" s="6">
        <v>0</v>
      </c>
      <c r="C153" s="7"/>
      <c r="D153" s="6">
        <v>10203</v>
      </c>
      <c r="E153" s="7">
        <v>3</v>
      </c>
      <c r="F153" s="7" t="str">
        <f t="shared" si="8"/>
        <v>Y</v>
      </c>
      <c r="G153" s="6">
        <f t="shared" si="9"/>
        <v>510.15000000000003</v>
      </c>
      <c r="H153" s="6">
        <f t="shared" si="10"/>
        <v>0</v>
      </c>
      <c r="I153" s="7">
        <v>6</v>
      </c>
      <c r="J153" s="7"/>
      <c r="K153" s="6">
        <f t="shared" si="11"/>
        <v>0</v>
      </c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25">
      <c r="A154" s="12">
        <v>31864</v>
      </c>
      <c r="B154" s="6">
        <v>0</v>
      </c>
      <c r="C154" s="7"/>
      <c r="D154" s="6">
        <v>10113</v>
      </c>
      <c r="E154" s="7">
        <v>2</v>
      </c>
      <c r="F154" s="7" t="str">
        <f t="shared" si="8"/>
        <v>Y</v>
      </c>
      <c r="G154" s="6">
        <f t="shared" si="9"/>
        <v>505.65000000000003</v>
      </c>
      <c r="H154" s="6">
        <f t="shared" si="10"/>
        <v>0</v>
      </c>
      <c r="I154" s="7">
        <v>6</v>
      </c>
      <c r="J154" s="7"/>
      <c r="K154" s="6">
        <f t="shared" si="11"/>
        <v>0</v>
      </c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25">
      <c r="A155" s="12">
        <v>31873</v>
      </c>
      <c r="B155" s="6">
        <v>0</v>
      </c>
      <c r="C155" s="7"/>
      <c r="D155" s="6">
        <v>3792</v>
      </c>
      <c r="E155" s="7">
        <v>1</v>
      </c>
      <c r="F155" s="7" t="str">
        <f t="shared" si="8"/>
        <v/>
      </c>
      <c r="G155" s="6">
        <f t="shared" si="9"/>
        <v>0</v>
      </c>
      <c r="H155" s="6">
        <f t="shared" si="10"/>
        <v>0</v>
      </c>
      <c r="I155" s="7">
        <v>7</v>
      </c>
      <c r="J155" s="7"/>
      <c r="K155" s="6">
        <f t="shared" si="11"/>
        <v>0</v>
      </c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25">
      <c r="A156" s="12">
        <v>31882</v>
      </c>
      <c r="B156" s="6">
        <v>0</v>
      </c>
      <c r="C156" s="7"/>
      <c r="D156" s="6">
        <v>8760</v>
      </c>
      <c r="E156" s="7">
        <v>2</v>
      </c>
      <c r="F156" s="7" t="str">
        <f t="shared" si="8"/>
        <v>Y</v>
      </c>
      <c r="G156" s="6">
        <f t="shared" si="9"/>
        <v>438</v>
      </c>
      <c r="H156" s="6">
        <f t="shared" si="10"/>
        <v>0</v>
      </c>
      <c r="I156" s="7">
        <v>11</v>
      </c>
      <c r="J156" s="7"/>
      <c r="K156" s="6">
        <f t="shared" si="11"/>
        <v>0</v>
      </c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25">
      <c r="A157" s="12">
        <v>31891</v>
      </c>
      <c r="B157" s="6">
        <v>0</v>
      </c>
      <c r="C157" s="7"/>
      <c r="D157" s="6">
        <v>7547</v>
      </c>
      <c r="E157" s="7">
        <v>2</v>
      </c>
      <c r="F157" s="7" t="str">
        <f t="shared" si="8"/>
        <v>Y</v>
      </c>
      <c r="G157" s="6">
        <f t="shared" si="9"/>
        <v>377.35</v>
      </c>
      <c r="H157" s="6">
        <f t="shared" si="10"/>
        <v>0</v>
      </c>
      <c r="I157" s="7">
        <v>7</v>
      </c>
      <c r="J157" s="7"/>
      <c r="K157" s="6">
        <f t="shared" si="11"/>
        <v>0</v>
      </c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25">
      <c r="A158" s="12">
        <v>31908</v>
      </c>
      <c r="B158" s="6">
        <v>0</v>
      </c>
      <c r="C158" s="7"/>
      <c r="D158" s="6">
        <v>8869</v>
      </c>
      <c r="E158" s="7">
        <v>2</v>
      </c>
      <c r="F158" s="7" t="str">
        <f t="shared" si="8"/>
        <v>Y</v>
      </c>
      <c r="G158" s="6">
        <f t="shared" si="9"/>
        <v>443.45000000000005</v>
      </c>
      <c r="H158" s="6">
        <f t="shared" si="10"/>
        <v>0</v>
      </c>
      <c r="I158" s="7">
        <v>14</v>
      </c>
      <c r="J158" s="7"/>
      <c r="K158" s="6">
        <f t="shared" si="11"/>
        <v>0</v>
      </c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25">
      <c r="A159" s="12">
        <v>31917</v>
      </c>
      <c r="B159" s="6">
        <v>0</v>
      </c>
      <c r="C159" s="7"/>
      <c r="D159" s="6">
        <v>3678</v>
      </c>
      <c r="E159" s="7">
        <v>1</v>
      </c>
      <c r="F159" s="7" t="str">
        <f t="shared" si="8"/>
        <v/>
      </c>
      <c r="G159" s="6">
        <f t="shared" si="9"/>
        <v>0</v>
      </c>
      <c r="H159" s="6">
        <f t="shared" si="10"/>
        <v>0</v>
      </c>
      <c r="I159" s="7">
        <v>10</v>
      </c>
      <c r="J159" s="7"/>
      <c r="K159" s="6">
        <f t="shared" si="11"/>
        <v>0</v>
      </c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25">
      <c r="A160" s="12">
        <v>31926</v>
      </c>
      <c r="B160" s="6">
        <v>0</v>
      </c>
      <c r="C160" s="7"/>
      <c r="D160" s="6">
        <v>3876</v>
      </c>
      <c r="E160" s="7">
        <v>1</v>
      </c>
      <c r="F160" s="7" t="str">
        <f t="shared" si="8"/>
        <v/>
      </c>
      <c r="G160" s="6">
        <f t="shared" si="9"/>
        <v>0</v>
      </c>
      <c r="H160" s="6">
        <f t="shared" si="10"/>
        <v>0</v>
      </c>
      <c r="I160" s="7">
        <v>10</v>
      </c>
      <c r="J160" s="7"/>
      <c r="K160" s="6">
        <f t="shared" si="11"/>
        <v>0</v>
      </c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25">
      <c r="A161" s="12">
        <v>31935</v>
      </c>
      <c r="B161" s="6">
        <v>0</v>
      </c>
      <c r="C161" s="7"/>
      <c r="D161" s="6">
        <v>7158</v>
      </c>
      <c r="E161" s="7">
        <v>2</v>
      </c>
      <c r="F161" s="7" t="str">
        <f t="shared" si="8"/>
        <v>Y</v>
      </c>
      <c r="G161" s="6">
        <f t="shared" si="9"/>
        <v>357.90000000000003</v>
      </c>
      <c r="H161" s="6">
        <f t="shared" si="10"/>
        <v>0</v>
      </c>
      <c r="I161" s="7">
        <v>3</v>
      </c>
      <c r="J161" s="7"/>
      <c r="K161" s="6">
        <f t="shared" si="11"/>
        <v>0</v>
      </c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25">
      <c r="A162" s="12">
        <v>31944</v>
      </c>
      <c r="B162" s="6">
        <v>0</v>
      </c>
      <c r="C162" s="7"/>
      <c r="D162" s="6">
        <v>10229</v>
      </c>
      <c r="E162" s="7">
        <v>2</v>
      </c>
      <c r="F162" s="7" t="str">
        <f t="shared" si="8"/>
        <v>Y</v>
      </c>
      <c r="G162" s="6">
        <f t="shared" si="9"/>
        <v>511.45000000000005</v>
      </c>
      <c r="H162" s="6">
        <f t="shared" si="10"/>
        <v>0</v>
      </c>
      <c r="I162" s="7">
        <v>13</v>
      </c>
      <c r="J162" s="7"/>
      <c r="K162" s="6">
        <f t="shared" si="11"/>
        <v>0</v>
      </c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25">
      <c r="A163" s="12">
        <v>31953</v>
      </c>
      <c r="B163" s="6">
        <v>0</v>
      </c>
      <c r="C163" s="7"/>
      <c r="D163" s="6">
        <v>9709</v>
      </c>
      <c r="E163" s="7">
        <v>2</v>
      </c>
      <c r="F163" s="7" t="str">
        <f t="shared" si="8"/>
        <v>Y</v>
      </c>
      <c r="G163" s="6">
        <f t="shared" si="9"/>
        <v>485.45000000000005</v>
      </c>
      <c r="H163" s="6">
        <f t="shared" si="10"/>
        <v>0</v>
      </c>
      <c r="I163" s="7">
        <v>5</v>
      </c>
      <c r="J163" s="7"/>
      <c r="K163" s="6">
        <f t="shared" si="11"/>
        <v>0</v>
      </c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25">
      <c r="A164" s="12">
        <v>31962</v>
      </c>
      <c r="B164" s="6">
        <v>0</v>
      </c>
      <c r="C164" s="7"/>
      <c r="D164" s="6">
        <v>3841</v>
      </c>
      <c r="E164" s="7">
        <v>1</v>
      </c>
      <c r="F164" s="7" t="str">
        <f t="shared" si="8"/>
        <v/>
      </c>
      <c r="G164" s="6">
        <f t="shared" si="9"/>
        <v>0</v>
      </c>
      <c r="H164" s="6">
        <f t="shared" si="10"/>
        <v>0</v>
      </c>
      <c r="I164" s="7">
        <v>4</v>
      </c>
      <c r="J164" s="7"/>
      <c r="K164" s="6">
        <f t="shared" si="11"/>
        <v>0</v>
      </c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25">
      <c r="A165" s="12">
        <v>31971</v>
      </c>
      <c r="B165" s="6">
        <v>0</v>
      </c>
      <c r="C165" s="7"/>
      <c r="D165" s="6">
        <v>4728</v>
      </c>
      <c r="E165" s="7">
        <v>1</v>
      </c>
      <c r="F165" s="7" t="str">
        <f t="shared" si="8"/>
        <v/>
      </c>
      <c r="G165" s="6">
        <f t="shared" si="9"/>
        <v>0</v>
      </c>
      <c r="H165" s="6">
        <f t="shared" si="10"/>
        <v>0</v>
      </c>
      <c r="I165" s="7">
        <v>2</v>
      </c>
      <c r="J165" s="7"/>
      <c r="K165" s="6">
        <f t="shared" si="11"/>
        <v>0</v>
      </c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25">
      <c r="A166" s="12">
        <v>31980</v>
      </c>
      <c r="B166" s="6">
        <v>0</v>
      </c>
      <c r="C166" s="7"/>
      <c r="D166" s="6">
        <v>3970</v>
      </c>
      <c r="E166" s="7">
        <v>1</v>
      </c>
      <c r="F166" s="7" t="str">
        <f t="shared" si="8"/>
        <v/>
      </c>
      <c r="G166" s="6">
        <f t="shared" si="9"/>
        <v>0</v>
      </c>
      <c r="H166" s="6">
        <f t="shared" si="10"/>
        <v>0</v>
      </c>
      <c r="I166" s="7">
        <v>4</v>
      </c>
      <c r="J166" s="7"/>
      <c r="K166" s="6">
        <f t="shared" si="11"/>
        <v>0</v>
      </c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25">
      <c r="A167" s="12">
        <v>31999</v>
      </c>
      <c r="B167" s="6">
        <v>0</v>
      </c>
      <c r="C167" s="7"/>
      <c r="D167" s="6">
        <v>3886</v>
      </c>
      <c r="E167" s="7">
        <v>1</v>
      </c>
      <c r="F167" s="7" t="str">
        <f t="shared" si="8"/>
        <v/>
      </c>
      <c r="G167" s="6">
        <f t="shared" si="9"/>
        <v>0</v>
      </c>
      <c r="H167" s="6">
        <f t="shared" si="10"/>
        <v>0</v>
      </c>
      <c r="I167" s="7">
        <v>13</v>
      </c>
      <c r="J167" s="7"/>
      <c r="K167" s="6">
        <f t="shared" si="11"/>
        <v>0</v>
      </c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25">
      <c r="A168" s="12">
        <v>32006</v>
      </c>
      <c r="B168" s="6">
        <v>0</v>
      </c>
      <c r="C168" s="7"/>
      <c r="D168" s="6">
        <v>3779</v>
      </c>
      <c r="E168" s="7">
        <v>1</v>
      </c>
      <c r="F168" s="7" t="str">
        <f t="shared" si="8"/>
        <v/>
      </c>
      <c r="G168" s="6">
        <f t="shared" si="9"/>
        <v>0</v>
      </c>
      <c r="H168" s="6">
        <f t="shared" si="10"/>
        <v>0</v>
      </c>
      <c r="I168" s="7">
        <v>0</v>
      </c>
      <c r="J168" s="7"/>
      <c r="K168" s="6">
        <f t="shared" si="11"/>
        <v>0</v>
      </c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25">
      <c r="A169" s="12">
        <v>32015</v>
      </c>
      <c r="B169" s="6">
        <v>0</v>
      </c>
      <c r="C169" s="7"/>
      <c r="D169" s="6">
        <v>8735</v>
      </c>
      <c r="E169" s="7">
        <v>2</v>
      </c>
      <c r="F169" s="7" t="str">
        <f t="shared" si="8"/>
        <v>Y</v>
      </c>
      <c r="G169" s="6">
        <f t="shared" si="9"/>
        <v>436.75</v>
      </c>
      <c r="H169" s="6">
        <f t="shared" si="10"/>
        <v>0</v>
      </c>
      <c r="I169" s="7">
        <v>14</v>
      </c>
      <c r="J169" s="7"/>
      <c r="K169" s="6">
        <f t="shared" si="11"/>
        <v>0</v>
      </c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25">
      <c r="A170" s="12">
        <v>32024</v>
      </c>
      <c r="B170" s="6">
        <v>0</v>
      </c>
      <c r="C170" s="7"/>
      <c r="D170" s="6">
        <v>8270</v>
      </c>
      <c r="E170" s="7">
        <v>2</v>
      </c>
      <c r="F170" s="7" t="str">
        <f t="shared" si="8"/>
        <v>Y</v>
      </c>
      <c r="G170" s="6">
        <f t="shared" si="9"/>
        <v>413.5</v>
      </c>
      <c r="H170" s="6">
        <f t="shared" si="10"/>
        <v>0</v>
      </c>
      <c r="I170" s="7">
        <v>8</v>
      </c>
      <c r="J170" s="7"/>
      <c r="K170" s="6">
        <f t="shared" si="11"/>
        <v>0</v>
      </c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25">
      <c r="A171" s="12">
        <v>32033</v>
      </c>
      <c r="B171" s="6">
        <v>0</v>
      </c>
      <c r="C171" s="7"/>
      <c r="D171" s="6">
        <v>8397</v>
      </c>
      <c r="E171" s="7">
        <v>2</v>
      </c>
      <c r="F171" s="7" t="str">
        <f t="shared" si="8"/>
        <v>Y</v>
      </c>
      <c r="G171" s="6">
        <f t="shared" si="9"/>
        <v>419.85</v>
      </c>
      <c r="H171" s="6">
        <f t="shared" si="10"/>
        <v>0</v>
      </c>
      <c r="I171" s="7">
        <v>11</v>
      </c>
      <c r="J171" s="7"/>
      <c r="K171" s="6">
        <f t="shared" si="11"/>
        <v>0</v>
      </c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25">
      <c r="A172" s="12">
        <v>32051</v>
      </c>
      <c r="B172" s="6">
        <v>0</v>
      </c>
      <c r="C172" s="7"/>
      <c r="D172" s="6">
        <v>3778</v>
      </c>
      <c r="E172" s="7">
        <v>1</v>
      </c>
      <c r="F172" s="7" t="str">
        <f t="shared" si="8"/>
        <v/>
      </c>
      <c r="G172" s="6">
        <f t="shared" si="9"/>
        <v>0</v>
      </c>
      <c r="H172" s="6">
        <f t="shared" si="10"/>
        <v>0</v>
      </c>
      <c r="I172" s="7">
        <v>12</v>
      </c>
      <c r="J172" s="7"/>
      <c r="K172" s="6">
        <f t="shared" si="11"/>
        <v>0</v>
      </c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25">
      <c r="A173" s="12">
        <v>32060</v>
      </c>
      <c r="B173" s="6">
        <v>0</v>
      </c>
      <c r="C173" s="7"/>
      <c r="D173" s="6">
        <v>3706</v>
      </c>
      <c r="E173" s="7">
        <v>1</v>
      </c>
      <c r="F173" s="7" t="str">
        <f t="shared" si="8"/>
        <v/>
      </c>
      <c r="G173" s="6">
        <f t="shared" si="9"/>
        <v>0</v>
      </c>
      <c r="H173" s="6">
        <f t="shared" si="10"/>
        <v>0</v>
      </c>
      <c r="I173" s="7">
        <v>1</v>
      </c>
      <c r="J173" s="7"/>
      <c r="K173" s="6">
        <f t="shared" si="11"/>
        <v>0</v>
      </c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25">
      <c r="A174" s="12">
        <v>32079</v>
      </c>
      <c r="B174" s="6">
        <v>0</v>
      </c>
      <c r="C174" s="7"/>
      <c r="D174" s="6">
        <v>16614</v>
      </c>
      <c r="E174" s="7">
        <v>4</v>
      </c>
      <c r="F174" s="7" t="str">
        <f t="shared" si="8"/>
        <v>Y</v>
      </c>
      <c r="G174" s="6">
        <f t="shared" si="9"/>
        <v>830.7</v>
      </c>
      <c r="H174" s="6">
        <f t="shared" si="10"/>
        <v>0</v>
      </c>
      <c r="I174" s="7">
        <v>12</v>
      </c>
      <c r="J174" s="7"/>
      <c r="K174" s="6">
        <f t="shared" si="11"/>
        <v>0</v>
      </c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25">
      <c r="A175" s="12">
        <v>32088</v>
      </c>
      <c r="B175" s="6">
        <v>0</v>
      </c>
      <c r="C175" s="7"/>
      <c r="D175" s="6">
        <v>9533</v>
      </c>
      <c r="E175" s="7">
        <v>2</v>
      </c>
      <c r="F175" s="7" t="str">
        <f t="shared" si="8"/>
        <v>Y</v>
      </c>
      <c r="G175" s="6">
        <f t="shared" si="9"/>
        <v>476.65000000000003</v>
      </c>
      <c r="H175" s="6">
        <f t="shared" si="10"/>
        <v>0</v>
      </c>
      <c r="I175" s="7">
        <v>7</v>
      </c>
      <c r="J175" s="7"/>
      <c r="K175" s="6">
        <f t="shared" si="11"/>
        <v>0</v>
      </c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25">
      <c r="A176" s="12">
        <v>32097</v>
      </c>
      <c r="B176" s="6">
        <v>0</v>
      </c>
      <c r="C176" s="7"/>
      <c r="D176" s="6">
        <v>4056</v>
      </c>
      <c r="E176" s="7">
        <v>1</v>
      </c>
      <c r="F176" s="7" t="str">
        <f t="shared" si="8"/>
        <v/>
      </c>
      <c r="G176" s="6">
        <f t="shared" si="9"/>
        <v>0</v>
      </c>
      <c r="H176" s="6">
        <f t="shared" si="10"/>
        <v>0</v>
      </c>
      <c r="I176" s="7">
        <v>15</v>
      </c>
      <c r="J176" s="7"/>
      <c r="K176" s="6">
        <f t="shared" si="11"/>
        <v>0</v>
      </c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25">
      <c r="A177" s="12">
        <v>32104</v>
      </c>
      <c r="B177" s="6">
        <v>0</v>
      </c>
      <c r="C177" s="7"/>
      <c r="D177" s="6">
        <v>8779</v>
      </c>
      <c r="E177" s="7">
        <v>2</v>
      </c>
      <c r="F177" s="7" t="str">
        <f t="shared" si="8"/>
        <v>Y</v>
      </c>
      <c r="G177" s="6">
        <f t="shared" si="9"/>
        <v>438.95000000000005</v>
      </c>
      <c r="H177" s="6">
        <f t="shared" si="10"/>
        <v>0</v>
      </c>
      <c r="I177" s="7">
        <v>16</v>
      </c>
      <c r="J177" s="7"/>
      <c r="K177" s="6">
        <f t="shared" si="11"/>
        <v>250</v>
      </c>
      <c r="L177" s="6">
        <f>'Invoice Data'!$B177+'Invoice Data'!$D177-'Invoice Data'!$G177-'Invoice Data'!$K177+'Invoice Data'!$H177</f>
        <v>8090.0499999999993</v>
      </c>
      <c r="M177" s="6" t="e">
        <f>VLOOKUP('Invoice Data'!$A177,BPay!$B$4:$D$10,3,0)</f>
        <v>#N/A</v>
      </c>
      <c r="N177" s="8"/>
    </row>
    <row r="178" spans="1:14" x14ac:dyDescent="0.25">
      <c r="A178" s="12">
        <v>32113</v>
      </c>
      <c r="B178" s="6">
        <v>0</v>
      </c>
      <c r="C178" s="7"/>
      <c r="D178" s="6">
        <v>6982</v>
      </c>
      <c r="E178" s="7">
        <v>2</v>
      </c>
      <c r="F178" s="7" t="str">
        <f t="shared" si="8"/>
        <v>Y</v>
      </c>
      <c r="G178" s="6">
        <f t="shared" si="9"/>
        <v>349.1</v>
      </c>
      <c r="H178" s="6">
        <f t="shared" si="10"/>
        <v>0</v>
      </c>
      <c r="I178" s="7">
        <v>0</v>
      </c>
      <c r="J178" s="7"/>
      <c r="K178" s="6">
        <f t="shared" si="11"/>
        <v>0</v>
      </c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25">
      <c r="A179" s="12">
        <v>32122</v>
      </c>
      <c r="B179" s="6">
        <v>0</v>
      </c>
      <c r="C179" s="7"/>
      <c r="D179" s="6">
        <v>8488</v>
      </c>
      <c r="E179" s="7">
        <v>2</v>
      </c>
      <c r="F179" s="7" t="str">
        <f t="shared" si="8"/>
        <v>Y</v>
      </c>
      <c r="G179" s="6">
        <f t="shared" si="9"/>
        <v>424.40000000000003</v>
      </c>
      <c r="H179" s="6">
        <f t="shared" si="10"/>
        <v>0</v>
      </c>
      <c r="I179" s="7">
        <v>7</v>
      </c>
      <c r="J179" s="7"/>
      <c r="K179" s="6">
        <f t="shared" si="11"/>
        <v>0</v>
      </c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25">
      <c r="A180" s="12">
        <v>32131</v>
      </c>
      <c r="B180" s="6">
        <v>0</v>
      </c>
      <c r="C180" s="7"/>
      <c r="D180" s="6">
        <v>4945</v>
      </c>
      <c r="E180" s="7">
        <v>1</v>
      </c>
      <c r="F180" s="7" t="str">
        <f t="shared" si="8"/>
        <v/>
      </c>
      <c r="G180" s="6">
        <f t="shared" si="9"/>
        <v>0</v>
      </c>
      <c r="H180" s="6">
        <f t="shared" si="10"/>
        <v>0</v>
      </c>
      <c r="I180" s="7">
        <v>12</v>
      </c>
      <c r="J180" s="7"/>
      <c r="K180" s="6">
        <f t="shared" si="11"/>
        <v>0</v>
      </c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25">
      <c r="A181" s="12">
        <v>32140</v>
      </c>
      <c r="B181" s="6">
        <v>0</v>
      </c>
      <c r="C181" s="7"/>
      <c r="D181" s="6">
        <v>4528</v>
      </c>
      <c r="E181" s="7">
        <v>1</v>
      </c>
      <c r="F181" s="7" t="str">
        <f t="shared" si="8"/>
        <v/>
      </c>
      <c r="G181" s="6">
        <f t="shared" si="9"/>
        <v>0</v>
      </c>
      <c r="H181" s="6">
        <f t="shared" si="10"/>
        <v>0</v>
      </c>
      <c r="I181" s="7">
        <v>1</v>
      </c>
      <c r="J181" s="7"/>
      <c r="K181" s="6">
        <f t="shared" si="11"/>
        <v>0</v>
      </c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25">
      <c r="A182" s="12">
        <v>32159</v>
      </c>
      <c r="B182" s="6">
        <v>0</v>
      </c>
      <c r="C182" s="7"/>
      <c r="D182" s="6">
        <v>9208</v>
      </c>
      <c r="E182" s="7">
        <v>2</v>
      </c>
      <c r="F182" s="7" t="str">
        <f t="shared" si="8"/>
        <v>Y</v>
      </c>
      <c r="G182" s="6">
        <f t="shared" si="9"/>
        <v>460.40000000000003</v>
      </c>
      <c r="H182" s="6">
        <f t="shared" si="10"/>
        <v>0</v>
      </c>
      <c r="I182" s="7">
        <v>0</v>
      </c>
      <c r="J182" s="7"/>
      <c r="K182" s="6">
        <f t="shared" si="11"/>
        <v>0</v>
      </c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25">
      <c r="A183" s="12">
        <v>32168</v>
      </c>
      <c r="B183" s="6">
        <v>0</v>
      </c>
      <c r="C183" s="7"/>
      <c r="D183" s="6">
        <v>3828</v>
      </c>
      <c r="E183" s="7">
        <v>1</v>
      </c>
      <c r="F183" s="7" t="str">
        <f t="shared" si="8"/>
        <v/>
      </c>
      <c r="G183" s="6">
        <f t="shared" si="9"/>
        <v>0</v>
      </c>
      <c r="H183" s="6">
        <f t="shared" si="10"/>
        <v>0</v>
      </c>
      <c r="I183" s="7">
        <v>12</v>
      </c>
      <c r="J183" s="7"/>
      <c r="K183" s="6">
        <f t="shared" si="11"/>
        <v>0</v>
      </c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25">
      <c r="A184" s="12">
        <v>32177</v>
      </c>
      <c r="B184" s="6">
        <v>0</v>
      </c>
      <c r="C184" s="7"/>
      <c r="D184" s="6">
        <v>3513</v>
      </c>
      <c r="E184" s="7">
        <v>1</v>
      </c>
      <c r="F184" s="7" t="str">
        <f t="shared" si="8"/>
        <v/>
      </c>
      <c r="G184" s="6">
        <f t="shared" si="9"/>
        <v>0</v>
      </c>
      <c r="H184" s="6">
        <f t="shared" si="10"/>
        <v>0</v>
      </c>
      <c r="I184" s="7">
        <v>2</v>
      </c>
      <c r="J184" s="7"/>
      <c r="K184" s="6">
        <f t="shared" si="11"/>
        <v>0</v>
      </c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25">
      <c r="A185" s="12">
        <v>32186</v>
      </c>
      <c r="B185" s="6">
        <v>0</v>
      </c>
      <c r="C185" s="7"/>
      <c r="D185" s="6">
        <v>8577</v>
      </c>
      <c r="E185" s="7">
        <v>2</v>
      </c>
      <c r="F185" s="7" t="str">
        <f t="shared" si="8"/>
        <v>Y</v>
      </c>
      <c r="G185" s="6">
        <f t="shared" si="9"/>
        <v>428.85</v>
      </c>
      <c r="H185" s="6">
        <f t="shared" si="10"/>
        <v>0</v>
      </c>
      <c r="I185" s="7">
        <v>6</v>
      </c>
      <c r="J185" s="7"/>
      <c r="K185" s="6">
        <f t="shared" si="11"/>
        <v>0</v>
      </c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25">
      <c r="A186" s="12">
        <v>32195</v>
      </c>
      <c r="B186" s="6">
        <v>0</v>
      </c>
      <c r="C186" s="7"/>
      <c r="D186" s="6">
        <v>8967</v>
      </c>
      <c r="E186" s="7">
        <v>2</v>
      </c>
      <c r="F186" s="7" t="str">
        <f t="shared" si="8"/>
        <v>Y</v>
      </c>
      <c r="G186" s="6">
        <f t="shared" si="9"/>
        <v>448.35</v>
      </c>
      <c r="H186" s="6">
        <f t="shared" si="10"/>
        <v>0</v>
      </c>
      <c r="I186" s="7">
        <v>12</v>
      </c>
      <c r="J186" s="7"/>
      <c r="K186" s="6">
        <f t="shared" si="11"/>
        <v>0</v>
      </c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25">
      <c r="A187" s="12">
        <v>32202</v>
      </c>
      <c r="B187" s="6">
        <v>0</v>
      </c>
      <c r="C187" s="7"/>
      <c r="D187" s="6">
        <v>3996</v>
      </c>
      <c r="E187" s="7">
        <v>1</v>
      </c>
      <c r="F187" s="7" t="str">
        <f t="shared" si="8"/>
        <v/>
      </c>
      <c r="G187" s="6">
        <f t="shared" si="9"/>
        <v>0</v>
      </c>
      <c r="H187" s="6">
        <f t="shared" si="10"/>
        <v>0</v>
      </c>
      <c r="I187" s="7">
        <v>12</v>
      </c>
      <c r="J187" s="7"/>
      <c r="K187" s="6">
        <f t="shared" si="11"/>
        <v>0</v>
      </c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25">
      <c r="A188" s="12">
        <v>32211</v>
      </c>
      <c r="B188" s="6">
        <v>0</v>
      </c>
      <c r="C188" s="7"/>
      <c r="D188" s="6">
        <v>8581</v>
      </c>
      <c r="E188" s="7">
        <v>2</v>
      </c>
      <c r="F188" s="7" t="str">
        <f t="shared" si="8"/>
        <v>Y</v>
      </c>
      <c r="G188" s="6">
        <f t="shared" si="9"/>
        <v>429.05</v>
      </c>
      <c r="H188" s="6">
        <f t="shared" si="10"/>
        <v>0</v>
      </c>
      <c r="I188" s="7">
        <v>7</v>
      </c>
      <c r="J188" s="7"/>
      <c r="K188" s="6">
        <f t="shared" si="11"/>
        <v>0</v>
      </c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25">
      <c r="A189" s="12">
        <v>32220</v>
      </c>
      <c r="B189" s="6">
        <v>0</v>
      </c>
      <c r="C189" s="7"/>
      <c r="D189" s="6">
        <v>3680</v>
      </c>
      <c r="E189" s="7">
        <v>1</v>
      </c>
      <c r="F189" s="7" t="str">
        <f t="shared" si="8"/>
        <v/>
      </c>
      <c r="G189" s="6">
        <f t="shared" si="9"/>
        <v>0</v>
      </c>
      <c r="H189" s="6">
        <f t="shared" si="10"/>
        <v>0</v>
      </c>
      <c r="I189" s="7">
        <v>12</v>
      </c>
      <c r="J189" s="7"/>
      <c r="K189" s="6">
        <f t="shared" si="11"/>
        <v>0</v>
      </c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25">
      <c r="A190" s="12">
        <v>32239</v>
      </c>
      <c r="B190" s="6">
        <v>3450</v>
      </c>
      <c r="C190" s="7"/>
      <c r="D190" s="6">
        <v>8608</v>
      </c>
      <c r="E190" s="7">
        <v>2</v>
      </c>
      <c r="F190" s="7" t="str">
        <f t="shared" si="8"/>
        <v>Y</v>
      </c>
      <c r="G190" s="6">
        <f t="shared" si="9"/>
        <v>430.40000000000003</v>
      </c>
      <c r="H190" s="6">
        <f t="shared" si="10"/>
        <v>345</v>
      </c>
      <c r="I190" s="7">
        <v>13</v>
      </c>
      <c r="J190" s="7"/>
      <c r="K190" s="6">
        <f t="shared" si="11"/>
        <v>0</v>
      </c>
      <c r="L190" s="6">
        <f>'Invoice Data'!$B190+'Invoice Data'!$D190-'Invoice Data'!$G190-'Invoice Data'!$K190+'Invoice Data'!$H190</f>
        <v>11972.6</v>
      </c>
      <c r="M190" s="6" t="e">
        <f>VLOOKUP('Invoice Data'!$A190,BPay!$B$4:$D$10,3,0)</f>
        <v>#N/A</v>
      </c>
      <c r="N190" s="8"/>
    </row>
    <row r="191" spans="1:14" x14ac:dyDescent="0.25">
      <c r="A191" s="12">
        <v>32248</v>
      </c>
      <c r="B191" s="6">
        <v>0</v>
      </c>
      <c r="C191" s="7"/>
      <c r="D191" s="6">
        <v>4748</v>
      </c>
      <c r="E191" s="7">
        <v>1</v>
      </c>
      <c r="F191" s="7" t="str">
        <f t="shared" si="8"/>
        <v/>
      </c>
      <c r="G191" s="6">
        <f t="shared" si="9"/>
        <v>0</v>
      </c>
      <c r="H191" s="6">
        <f t="shared" si="10"/>
        <v>0</v>
      </c>
      <c r="I191" s="7">
        <v>16</v>
      </c>
      <c r="J191" s="7"/>
      <c r="K191" s="6">
        <f t="shared" si="11"/>
        <v>250</v>
      </c>
      <c r="L191" s="6">
        <f>'Invoice Data'!$B191+'Invoice Data'!$D191-'Invoice Data'!$G191-'Invoice Data'!$K191+'Invoice Data'!$H191</f>
        <v>4498</v>
      </c>
      <c r="M191" s="6" t="e">
        <f>VLOOKUP('Invoice Data'!$A191,BPay!$B$4:$D$10,3,0)</f>
        <v>#N/A</v>
      </c>
      <c r="N191" s="8"/>
    </row>
    <row r="192" spans="1:14" x14ac:dyDescent="0.25">
      <c r="A192" s="12">
        <v>32257</v>
      </c>
      <c r="B192" s="6">
        <v>0</v>
      </c>
      <c r="C192" s="7"/>
      <c r="D192" s="6">
        <v>9572</v>
      </c>
      <c r="E192" s="7">
        <v>2</v>
      </c>
      <c r="F192" s="7" t="str">
        <f t="shared" si="8"/>
        <v>Y</v>
      </c>
      <c r="G192" s="6">
        <f t="shared" si="9"/>
        <v>478.6</v>
      </c>
      <c r="H192" s="6">
        <f t="shared" si="10"/>
        <v>0</v>
      </c>
      <c r="I192" s="7">
        <v>7</v>
      </c>
      <c r="J192" s="7"/>
      <c r="K192" s="6">
        <f t="shared" si="11"/>
        <v>0</v>
      </c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25">
      <c r="A193" s="12">
        <v>32266</v>
      </c>
      <c r="B193" s="6">
        <v>0</v>
      </c>
      <c r="C193" s="7"/>
      <c r="D193" s="6">
        <v>5072</v>
      </c>
      <c r="E193" s="7">
        <v>1</v>
      </c>
      <c r="F193" s="7" t="str">
        <f t="shared" si="8"/>
        <v/>
      </c>
      <c r="G193" s="6">
        <f t="shared" si="9"/>
        <v>0</v>
      </c>
      <c r="H193" s="6">
        <f t="shared" si="10"/>
        <v>0</v>
      </c>
      <c r="I193" s="7">
        <v>13</v>
      </c>
      <c r="J193" s="7"/>
      <c r="K193" s="6">
        <f t="shared" si="11"/>
        <v>0</v>
      </c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25">
      <c r="A194" s="12">
        <v>32275</v>
      </c>
      <c r="B194" s="6">
        <v>0</v>
      </c>
      <c r="C194" s="7"/>
      <c r="D194" s="6">
        <v>7359</v>
      </c>
      <c r="E194" s="7">
        <v>2</v>
      </c>
      <c r="F194" s="7" t="str">
        <f t="shared" si="8"/>
        <v>Y</v>
      </c>
      <c r="G194" s="6">
        <f t="shared" si="9"/>
        <v>367.95000000000005</v>
      </c>
      <c r="H194" s="6">
        <f t="shared" si="10"/>
        <v>0</v>
      </c>
      <c r="I194" s="7">
        <v>5</v>
      </c>
      <c r="J194" s="7"/>
      <c r="K194" s="6">
        <f t="shared" si="11"/>
        <v>0</v>
      </c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25">
      <c r="A195" s="12">
        <v>32284</v>
      </c>
      <c r="B195" s="6">
        <v>0</v>
      </c>
      <c r="C195" s="7"/>
      <c r="D195" s="6">
        <v>3523</v>
      </c>
      <c r="E195" s="7">
        <v>1</v>
      </c>
      <c r="F195" s="7" t="str">
        <f t="shared" si="8"/>
        <v/>
      </c>
      <c r="G195" s="6">
        <f t="shared" si="9"/>
        <v>0</v>
      </c>
      <c r="H195" s="6">
        <f t="shared" si="10"/>
        <v>0</v>
      </c>
      <c r="I195" s="7">
        <v>9</v>
      </c>
      <c r="J195" s="7"/>
      <c r="K195" s="6">
        <f t="shared" si="11"/>
        <v>0</v>
      </c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25">
      <c r="A196" s="12">
        <v>32293</v>
      </c>
      <c r="B196" s="6">
        <v>0</v>
      </c>
      <c r="C196" s="7"/>
      <c r="D196" s="6">
        <v>6682</v>
      </c>
      <c r="E196" s="7">
        <v>2</v>
      </c>
      <c r="F196" s="7" t="str">
        <f t="shared" si="8"/>
        <v>Y</v>
      </c>
      <c r="G196" s="6">
        <f t="shared" si="9"/>
        <v>334.1</v>
      </c>
      <c r="H196" s="6">
        <f t="shared" si="10"/>
        <v>0</v>
      </c>
      <c r="I196" s="7">
        <v>12</v>
      </c>
      <c r="J196" s="7"/>
      <c r="K196" s="6">
        <f t="shared" si="11"/>
        <v>0</v>
      </c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25">
      <c r="A197" s="12">
        <v>32300</v>
      </c>
      <c r="B197" s="6">
        <v>0</v>
      </c>
      <c r="C197" s="7"/>
      <c r="D197" s="6">
        <v>9997</v>
      </c>
      <c r="E197" s="7">
        <v>2</v>
      </c>
      <c r="F197" s="7" t="str">
        <f t="shared" ref="F197:F260" si="12">IF(E197&gt;=2,"Y", "")</f>
        <v>Y</v>
      </c>
      <c r="G197" s="6">
        <f t="shared" ref="G197:G260" si="13">IF(F197="y",D197*5%,0)</f>
        <v>499.85</v>
      </c>
      <c r="H197" s="6">
        <f t="shared" ref="H197:H260" si="14">IF(AND(B197&gt;0,C197&lt;&gt;"Y"),B197*10%,0)</f>
        <v>0</v>
      </c>
      <c r="I197" s="7">
        <v>4</v>
      </c>
      <c r="J197" s="7"/>
      <c r="K197" s="6">
        <f t="shared" ref="K197:K260" si="15">IF(OR(I197&gt;=16,J197), 250, 0)</f>
        <v>0</v>
      </c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25">
      <c r="A198" s="12">
        <v>32319</v>
      </c>
      <c r="B198" s="6">
        <v>0</v>
      </c>
      <c r="C198" s="7"/>
      <c r="D198" s="6">
        <v>10402</v>
      </c>
      <c r="E198" s="7">
        <v>2</v>
      </c>
      <c r="F198" s="7" t="str">
        <f t="shared" si="12"/>
        <v>Y</v>
      </c>
      <c r="G198" s="6">
        <f t="shared" si="13"/>
        <v>520.1</v>
      </c>
      <c r="H198" s="6">
        <f t="shared" si="14"/>
        <v>0</v>
      </c>
      <c r="I198" s="7">
        <v>0</v>
      </c>
      <c r="J198" s="7"/>
      <c r="K198" s="6">
        <f t="shared" si="15"/>
        <v>0</v>
      </c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25">
      <c r="A199" s="12">
        <v>32328</v>
      </c>
      <c r="B199" s="6">
        <v>0</v>
      </c>
      <c r="C199" s="7"/>
      <c r="D199" s="6">
        <v>11053</v>
      </c>
      <c r="E199" s="7">
        <v>3</v>
      </c>
      <c r="F199" s="7" t="str">
        <f t="shared" si="12"/>
        <v>Y</v>
      </c>
      <c r="G199" s="6">
        <f t="shared" si="13"/>
        <v>552.65</v>
      </c>
      <c r="H199" s="6">
        <f t="shared" si="14"/>
        <v>0</v>
      </c>
      <c r="I199" s="7">
        <v>13</v>
      </c>
      <c r="J199" s="7"/>
      <c r="K199" s="6">
        <f t="shared" si="15"/>
        <v>0</v>
      </c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25">
      <c r="A200" s="12">
        <v>32337</v>
      </c>
      <c r="B200" s="6">
        <v>0</v>
      </c>
      <c r="C200" s="7"/>
      <c r="D200" s="6">
        <v>9201</v>
      </c>
      <c r="E200" s="7">
        <v>2</v>
      </c>
      <c r="F200" s="7" t="str">
        <f t="shared" si="12"/>
        <v>Y</v>
      </c>
      <c r="G200" s="6">
        <f t="shared" si="13"/>
        <v>460.05</v>
      </c>
      <c r="H200" s="6">
        <f t="shared" si="14"/>
        <v>0</v>
      </c>
      <c r="I200" s="7">
        <v>7</v>
      </c>
      <c r="J200" s="7"/>
      <c r="K200" s="6">
        <f t="shared" si="15"/>
        <v>0</v>
      </c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25">
      <c r="A201" s="12">
        <v>32346</v>
      </c>
      <c r="B201" s="6">
        <v>0</v>
      </c>
      <c r="C201" s="7"/>
      <c r="D201" s="6">
        <v>4639</v>
      </c>
      <c r="E201" s="7">
        <v>1</v>
      </c>
      <c r="F201" s="7" t="str">
        <f t="shared" si="12"/>
        <v/>
      </c>
      <c r="G201" s="6">
        <f t="shared" si="13"/>
        <v>0</v>
      </c>
      <c r="H201" s="6">
        <f t="shared" si="14"/>
        <v>0</v>
      </c>
      <c r="I201" s="7">
        <v>9</v>
      </c>
      <c r="J201" s="7"/>
      <c r="K201" s="6">
        <f t="shared" si="15"/>
        <v>0</v>
      </c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25">
      <c r="A202" s="12">
        <v>32355</v>
      </c>
      <c r="B202" s="6">
        <v>0</v>
      </c>
      <c r="C202" s="7"/>
      <c r="D202" s="6">
        <v>3675</v>
      </c>
      <c r="E202" s="7">
        <v>1</v>
      </c>
      <c r="F202" s="7" t="str">
        <f t="shared" si="12"/>
        <v/>
      </c>
      <c r="G202" s="6">
        <f t="shared" si="13"/>
        <v>0</v>
      </c>
      <c r="H202" s="6">
        <f t="shared" si="14"/>
        <v>0</v>
      </c>
      <c r="I202" s="7">
        <v>8</v>
      </c>
      <c r="J202" s="7"/>
      <c r="K202" s="6">
        <f t="shared" si="15"/>
        <v>0</v>
      </c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25">
      <c r="A203" s="12">
        <v>32364</v>
      </c>
      <c r="B203" s="6">
        <v>0</v>
      </c>
      <c r="C203" s="7"/>
      <c r="D203" s="6">
        <v>8320</v>
      </c>
      <c r="E203" s="7">
        <v>2</v>
      </c>
      <c r="F203" s="7" t="str">
        <f t="shared" si="12"/>
        <v>Y</v>
      </c>
      <c r="G203" s="6">
        <f t="shared" si="13"/>
        <v>416</v>
      </c>
      <c r="H203" s="6">
        <f t="shared" si="14"/>
        <v>0</v>
      </c>
      <c r="I203" s="7">
        <v>8</v>
      </c>
      <c r="J203" s="7"/>
      <c r="K203" s="6">
        <f t="shared" si="15"/>
        <v>0</v>
      </c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25">
      <c r="A204" s="12">
        <v>32373</v>
      </c>
      <c r="B204" s="6">
        <v>0</v>
      </c>
      <c r="C204" s="7"/>
      <c r="D204" s="6">
        <v>7610</v>
      </c>
      <c r="E204" s="7">
        <v>2</v>
      </c>
      <c r="F204" s="7" t="str">
        <f t="shared" si="12"/>
        <v>Y</v>
      </c>
      <c r="G204" s="6">
        <f t="shared" si="13"/>
        <v>380.5</v>
      </c>
      <c r="H204" s="6">
        <f t="shared" si="14"/>
        <v>0</v>
      </c>
      <c r="I204" s="7">
        <v>14</v>
      </c>
      <c r="J204" s="7"/>
      <c r="K204" s="6">
        <f t="shared" si="15"/>
        <v>0</v>
      </c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25">
      <c r="A205" s="12">
        <v>32382</v>
      </c>
      <c r="B205" s="6">
        <v>0</v>
      </c>
      <c r="C205" s="7"/>
      <c r="D205" s="6">
        <v>9147</v>
      </c>
      <c r="E205" s="7">
        <v>2</v>
      </c>
      <c r="F205" s="7" t="str">
        <f t="shared" si="12"/>
        <v>Y</v>
      </c>
      <c r="G205" s="6">
        <f t="shared" si="13"/>
        <v>457.35</v>
      </c>
      <c r="H205" s="6">
        <f t="shared" si="14"/>
        <v>0</v>
      </c>
      <c r="I205" s="7">
        <v>10</v>
      </c>
      <c r="J205" s="7"/>
      <c r="K205" s="6">
        <f t="shared" si="15"/>
        <v>0</v>
      </c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25">
      <c r="A206" s="12">
        <v>32391</v>
      </c>
      <c r="B206" s="6">
        <v>0</v>
      </c>
      <c r="C206" s="7"/>
      <c r="D206" s="6">
        <v>9058</v>
      </c>
      <c r="E206" s="7">
        <v>2</v>
      </c>
      <c r="F206" s="7" t="str">
        <f t="shared" si="12"/>
        <v>Y</v>
      </c>
      <c r="G206" s="6">
        <f t="shared" si="13"/>
        <v>452.90000000000003</v>
      </c>
      <c r="H206" s="6">
        <f t="shared" si="14"/>
        <v>0</v>
      </c>
      <c r="I206" s="7">
        <v>16</v>
      </c>
      <c r="J206" s="7"/>
      <c r="K206" s="6">
        <f t="shared" si="15"/>
        <v>250</v>
      </c>
      <c r="L206" s="6">
        <f>'Invoice Data'!$B206+'Invoice Data'!$D206-'Invoice Data'!$G206-'Invoice Data'!$K206+'Invoice Data'!$H206</f>
        <v>8355.1</v>
      </c>
      <c r="M206" s="6" t="e">
        <f>VLOOKUP('Invoice Data'!$A206,BPay!$B$4:$D$10,3,0)</f>
        <v>#N/A</v>
      </c>
      <c r="N206" s="8"/>
    </row>
    <row r="207" spans="1:14" x14ac:dyDescent="0.25">
      <c r="A207" s="12">
        <v>32408</v>
      </c>
      <c r="B207" s="6">
        <v>0</v>
      </c>
      <c r="C207" s="7"/>
      <c r="D207" s="6">
        <v>4375</v>
      </c>
      <c r="E207" s="7">
        <v>1</v>
      </c>
      <c r="F207" s="7" t="str">
        <f t="shared" si="12"/>
        <v/>
      </c>
      <c r="G207" s="6">
        <f t="shared" si="13"/>
        <v>0</v>
      </c>
      <c r="H207" s="6">
        <f t="shared" si="14"/>
        <v>0</v>
      </c>
      <c r="I207" s="7">
        <v>12</v>
      </c>
      <c r="J207" s="7"/>
      <c r="K207" s="6">
        <f t="shared" si="15"/>
        <v>0</v>
      </c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25">
      <c r="A208" s="12">
        <v>32417</v>
      </c>
      <c r="B208" s="6">
        <v>0</v>
      </c>
      <c r="C208" s="7"/>
      <c r="D208" s="6">
        <v>10163</v>
      </c>
      <c r="E208" s="7">
        <v>2</v>
      </c>
      <c r="F208" s="7" t="str">
        <f t="shared" si="12"/>
        <v>Y</v>
      </c>
      <c r="G208" s="6">
        <f t="shared" si="13"/>
        <v>508.15000000000003</v>
      </c>
      <c r="H208" s="6">
        <f t="shared" si="14"/>
        <v>0</v>
      </c>
      <c r="I208" s="7">
        <v>9</v>
      </c>
      <c r="J208" s="7"/>
      <c r="K208" s="6">
        <f t="shared" si="15"/>
        <v>0</v>
      </c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25">
      <c r="A209" s="12">
        <v>32426</v>
      </c>
      <c r="B209" s="6">
        <v>0</v>
      </c>
      <c r="C209" s="7"/>
      <c r="D209" s="6">
        <v>7870</v>
      </c>
      <c r="E209" s="7">
        <v>2</v>
      </c>
      <c r="F209" s="7" t="str">
        <f t="shared" si="12"/>
        <v>Y</v>
      </c>
      <c r="G209" s="6">
        <f t="shared" si="13"/>
        <v>393.5</v>
      </c>
      <c r="H209" s="6">
        <f t="shared" si="14"/>
        <v>0</v>
      </c>
      <c r="I209" s="7">
        <v>2</v>
      </c>
      <c r="J209" s="7"/>
      <c r="K209" s="6">
        <f t="shared" si="15"/>
        <v>0</v>
      </c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25">
      <c r="A210" s="12">
        <v>32435</v>
      </c>
      <c r="B210" s="6">
        <v>0</v>
      </c>
      <c r="C210" s="7"/>
      <c r="D210" s="6">
        <v>4796</v>
      </c>
      <c r="E210" s="7">
        <v>1</v>
      </c>
      <c r="F210" s="7" t="str">
        <f t="shared" si="12"/>
        <v/>
      </c>
      <c r="G210" s="6">
        <f t="shared" si="13"/>
        <v>0</v>
      </c>
      <c r="H210" s="6">
        <f t="shared" si="14"/>
        <v>0</v>
      </c>
      <c r="I210" s="7">
        <v>4</v>
      </c>
      <c r="J210" s="7"/>
      <c r="K210" s="6">
        <f t="shared" si="15"/>
        <v>0</v>
      </c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25">
      <c r="A211" s="12">
        <v>32444</v>
      </c>
      <c r="B211" s="6">
        <v>0</v>
      </c>
      <c r="C211" s="7"/>
      <c r="D211" s="6">
        <v>10132</v>
      </c>
      <c r="E211" s="7">
        <v>2</v>
      </c>
      <c r="F211" s="7" t="str">
        <f t="shared" si="12"/>
        <v>Y</v>
      </c>
      <c r="G211" s="6">
        <f t="shared" si="13"/>
        <v>506.6</v>
      </c>
      <c r="H211" s="6">
        <f t="shared" si="14"/>
        <v>0</v>
      </c>
      <c r="I211" s="7">
        <v>0</v>
      </c>
      <c r="J211" s="7"/>
      <c r="K211" s="6">
        <f t="shared" si="15"/>
        <v>0</v>
      </c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25">
      <c r="A212" s="12">
        <v>32453</v>
      </c>
      <c r="B212" s="6">
        <v>0</v>
      </c>
      <c r="C212" s="7"/>
      <c r="D212" s="6">
        <v>6945</v>
      </c>
      <c r="E212" s="7">
        <v>2</v>
      </c>
      <c r="F212" s="7" t="str">
        <f t="shared" si="12"/>
        <v>Y</v>
      </c>
      <c r="G212" s="6">
        <f t="shared" si="13"/>
        <v>347.25</v>
      </c>
      <c r="H212" s="6">
        <f t="shared" si="14"/>
        <v>0</v>
      </c>
      <c r="I212" s="7">
        <v>10</v>
      </c>
      <c r="J212" s="7"/>
      <c r="K212" s="6">
        <f t="shared" si="15"/>
        <v>0</v>
      </c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25">
      <c r="A213" s="12">
        <v>32462</v>
      </c>
      <c r="B213" s="6">
        <v>0</v>
      </c>
      <c r="C213" s="7"/>
      <c r="D213" s="6">
        <v>7338</v>
      </c>
      <c r="E213" s="7">
        <v>2</v>
      </c>
      <c r="F213" s="7" t="str">
        <f t="shared" si="12"/>
        <v>Y</v>
      </c>
      <c r="G213" s="6">
        <f t="shared" si="13"/>
        <v>366.90000000000003</v>
      </c>
      <c r="H213" s="6">
        <f t="shared" si="14"/>
        <v>0</v>
      </c>
      <c r="I213" s="7">
        <v>0</v>
      </c>
      <c r="J213" s="7"/>
      <c r="K213" s="6">
        <f t="shared" si="15"/>
        <v>0</v>
      </c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25">
      <c r="A214" s="12">
        <v>32471</v>
      </c>
      <c r="B214" s="6">
        <v>0</v>
      </c>
      <c r="C214" s="7"/>
      <c r="D214" s="6">
        <v>4473</v>
      </c>
      <c r="E214" s="7">
        <v>1</v>
      </c>
      <c r="F214" s="7" t="str">
        <f t="shared" si="12"/>
        <v/>
      </c>
      <c r="G214" s="6">
        <f t="shared" si="13"/>
        <v>0</v>
      </c>
      <c r="H214" s="6">
        <f t="shared" si="14"/>
        <v>0</v>
      </c>
      <c r="I214" s="7">
        <v>11</v>
      </c>
      <c r="J214" s="7"/>
      <c r="K214" s="6">
        <f t="shared" si="15"/>
        <v>0</v>
      </c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25">
      <c r="A215" s="12">
        <v>32480</v>
      </c>
      <c r="B215" s="6">
        <v>0</v>
      </c>
      <c r="C215" s="7"/>
      <c r="D215" s="6">
        <v>14541</v>
      </c>
      <c r="E215" s="7">
        <v>3</v>
      </c>
      <c r="F215" s="7" t="str">
        <f t="shared" si="12"/>
        <v>Y</v>
      </c>
      <c r="G215" s="6">
        <f t="shared" si="13"/>
        <v>727.05000000000007</v>
      </c>
      <c r="H215" s="6">
        <f t="shared" si="14"/>
        <v>0</v>
      </c>
      <c r="I215" s="7">
        <v>0</v>
      </c>
      <c r="J215" s="7"/>
      <c r="K215" s="6">
        <f t="shared" si="15"/>
        <v>0</v>
      </c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25">
      <c r="A216" s="12">
        <v>32514</v>
      </c>
      <c r="B216" s="6">
        <v>0</v>
      </c>
      <c r="C216" s="7"/>
      <c r="D216" s="6">
        <v>3983</v>
      </c>
      <c r="E216" s="7">
        <v>1</v>
      </c>
      <c r="F216" s="7" t="str">
        <f t="shared" si="12"/>
        <v/>
      </c>
      <c r="G216" s="6">
        <f t="shared" si="13"/>
        <v>0</v>
      </c>
      <c r="H216" s="6">
        <f t="shared" si="14"/>
        <v>0</v>
      </c>
      <c r="I216" s="7">
        <v>13</v>
      </c>
      <c r="J216" s="7"/>
      <c r="K216" s="6">
        <f t="shared" si="15"/>
        <v>0</v>
      </c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25">
      <c r="A217" s="12">
        <v>32523</v>
      </c>
      <c r="B217" s="6">
        <v>0</v>
      </c>
      <c r="C217" s="7"/>
      <c r="D217" s="6">
        <v>7547</v>
      </c>
      <c r="E217" s="7">
        <v>2</v>
      </c>
      <c r="F217" s="7" t="str">
        <f t="shared" si="12"/>
        <v>Y</v>
      </c>
      <c r="G217" s="6">
        <f t="shared" si="13"/>
        <v>377.35</v>
      </c>
      <c r="H217" s="6">
        <f t="shared" si="14"/>
        <v>0</v>
      </c>
      <c r="I217" s="7">
        <v>3</v>
      </c>
      <c r="J217" s="7"/>
      <c r="K217" s="6">
        <f t="shared" si="15"/>
        <v>0</v>
      </c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25">
      <c r="A218" s="12">
        <v>32550</v>
      </c>
      <c r="B218" s="6">
        <v>0</v>
      </c>
      <c r="C218" s="7"/>
      <c r="D218" s="6">
        <v>7500</v>
      </c>
      <c r="E218" s="7">
        <v>2</v>
      </c>
      <c r="F218" s="7" t="str">
        <f t="shared" si="12"/>
        <v>Y</v>
      </c>
      <c r="G218" s="6">
        <f t="shared" si="13"/>
        <v>375</v>
      </c>
      <c r="H218" s="6">
        <f t="shared" si="14"/>
        <v>0</v>
      </c>
      <c r="I218" s="7">
        <v>16</v>
      </c>
      <c r="J218" s="7"/>
      <c r="K218" s="6">
        <f t="shared" si="15"/>
        <v>250</v>
      </c>
      <c r="L218" s="6">
        <f>'Invoice Data'!$B218+'Invoice Data'!$D218-'Invoice Data'!$G218-'Invoice Data'!$K218+'Invoice Data'!$H218</f>
        <v>6875</v>
      </c>
      <c r="M218" s="6" t="e">
        <f>VLOOKUP('Invoice Data'!$A218,BPay!$B$4:$D$10,3,0)</f>
        <v>#N/A</v>
      </c>
      <c r="N218" s="8"/>
    </row>
    <row r="219" spans="1:14" x14ac:dyDescent="0.25">
      <c r="A219" s="12">
        <v>32569</v>
      </c>
      <c r="B219" s="6">
        <v>0</v>
      </c>
      <c r="C219" s="7"/>
      <c r="D219" s="6">
        <v>3306</v>
      </c>
      <c r="E219" s="7">
        <v>1</v>
      </c>
      <c r="F219" s="7" t="str">
        <f t="shared" si="12"/>
        <v/>
      </c>
      <c r="G219" s="6">
        <f t="shared" si="13"/>
        <v>0</v>
      </c>
      <c r="H219" s="6">
        <f t="shared" si="14"/>
        <v>0</v>
      </c>
      <c r="I219" s="7">
        <v>9</v>
      </c>
      <c r="J219" s="7"/>
      <c r="K219" s="6">
        <f t="shared" si="15"/>
        <v>0</v>
      </c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25">
      <c r="A220" s="12">
        <v>32578</v>
      </c>
      <c r="B220" s="6">
        <v>0</v>
      </c>
      <c r="C220" s="7"/>
      <c r="D220" s="6">
        <v>5216</v>
      </c>
      <c r="E220" s="7">
        <v>1</v>
      </c>
      <c r="F220" s="7" t="str">
        <f t="shared" si="12"/>
        <v/>
      </c>
      <c r="G220" s="6">
        <f t="shared" si="13"/>
        <v>0</v>
      </c>
      <c r="H220" s="6">
        <f t="shared" si="14"/>
        <v>0</v>
      </c>
      <c r="I220" s="7">
        <v>3</v>
      </c>
      <c r="J220" s="7"/>
      <c r="K220" s="6">
        <f t="shared" si="15"/>
        <v>0</v>
      </c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25">
      <c r="A221" s="12">
        <v>32587</v>
      </c>
      <c r="B221" s="6">
        <v>0</v>
      </c>
      <c r="C221" s="7"/>
      <c r="D221" s="6">
        <v>6295</v>
      </c>
      <c r="E221" s="7">
        <v>2</v>
      </c>
      <c r="F221" s="7" t="str">
        <f t="shared" si="12"/>
        <v>Y</v>
      </c>
      <c r="G221" s="6">
        <f t="shared" si="13"/>
        <v>314.75</v>
      </c>
      <c r="H221" s="6">
        <f t="shared" si="14"/>
        <v>0</v>
      </c>
      <c r="I221" s="7">
        <v>11</v>
      </c>
      <c r="J221" s="7"/>
      <c r="K221" s="6">
        <f t="shared" si="15"/>
        <v>0</v>
      </c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25">
      <c r="A222" s="12">
        <v>32596</v>
      </c>
      <c r="B222" s="6">
        <v>0</v>
      </c>
      <c r="C222" s="7"/>
      <c r="D222" s="6">
        <v>5009</v>
      </c>
      <c r="E222" s="7">
        <v>1</v>
      </c>
      <c r="F222" s="7" t="str">
        <f t="shared" si="12"/>
        <v/>
      </c>
      <c r="G222" s="6">
        <f t="shared" si="13"/>
        <v>0</v>
      </c>
      <c r="H222" s="6">
        <f t="shared" si="14"/>
        <v>0</v>
      </c>
      <c r="I222" s="7">
        <v>0</v>
      </c>
      <c r="J222" s="7"/>
      <c r="K222" s="6">
        <f t="shared" si="15"/>
        <v>0</v>
      </c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25">
      <c r="A223" s="12">
        <v>32603</v>
      </c>
      <c r="B223" s="6">
        <v>0</v>
      </c>
      <c r="C223" s="7"/>
      <c r="D223" s="6">
        <v>9060</v>
      </c>
      <c r="E223" s="7">
        <v>2</v>
      </c>
      <c r="F223" s="7" t="str">
        <f t="shared" si="12"/>
        <v>Y</v>
      </c>
      <c r="G223" s="6">
        <f t="shared" si="13"/>
        <v>453</v>
      </c>
      <c r="H223" s="6">
        <f t="shared" si="14"/>
        <v>0</v>
      </c>
      <c r="I223" s="7">
        <v>1</v>
      </c>
      <c r="J223" s="7"/>
      <c r="K223" s="6">
        <f t="shared" si="15"/>
        <v>0</v>
      </c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25">
      <c r="A224" s="12">
        <v>32612</v>
      </c>
      <c r="B224" s="6">
        <v>0</v>
      </c>
      <c r="C224" s="7"/>
      <c r="D224" s="6">
        <v>7485</v>
      </c>
      <c r="E224" s="7">
        <v>2</v>
      </c>
      <c r="F224" s="7" t="str">
        <f t="shared" si="12"/>
        <v>Y</v>
      </c>
      <c r="G224" s="6">
        <f t="shared" si="13"/>
        <v>374.25</v>
      </c>
      <c r="H224" s="6">
        <f t="shared" si="14"/>
        <v>0</v>
      </c>
      <c r="I224" s="7">
        <v>0</v>
      </c>
      <c r="J224" s="7" t="b">
        <v>1</v>
      </c>
      <c r="K224" s="6">
        <f t="shared" si="15"/>
        <v>250</v>
      </c>
      <c r="L224" s="6">
        <f>'Invoice Data'!$B224+'Invoice Data'!$D224-'Invoice Data'!$G224-'Invoice Data'!$K224+'Invoice Data'!$H224</f>
        <v>6860.75</v>
      </c>
      <c r="M224" s="6" t="e">
        <f>VLOOKUP('Invoice Data'!$A224,BPay!$B$4:$D$10,3,0)</f>
        <v>#N/A</v>
      </c>
      <c r="N224" s="8"/>
    </row>
    <row r="225" spans="1:14" x14ac:dyDescent="0.25">
      <c r="A225" s="12">
        <v>32621</v>
      </c>
      <c r="B225" s="6">
        <v>0</v>
      </c>
      <c r="C225" s="7"/>
      <c r="D225" s="6">
        <v>7290</v>
      </c>
      <c r="E225" s="7">
        <v>2</v>
      </c>
      <c r="F225" s="7" t="str">
        <f t="shared" si="12"/>
        <v>Y</v>
      </c>
      <c r="G225" s="6">
        <f t="shared" si="13"/>
        <v>364.5</v>
      </c>
      <c r="H225" s="6">
        <f t="shared" si="14"/>
        <v>0</v>
      </c>
      <c r="I225" s="7">
        <v>6</v>
      </c>
      <c r="J225" s="7"/>
      <c r="K225" s="6">
        <f t="shared" si="15"/>
        <v>0</v>
      </c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25">
      <c r="A226" s="12">
        <v>32630</v>
      </c>
      <c r="B226" s="6">
        <v>0</v>
      </c>
      <c r="C226" s="7"/>
      <c r="D226" s="6">
        <v>5263</v>
      </c>
      <c r="E226" s="7">
        <v>1</v>
      </c>
      <c r="F226" s="7" t="str">
        <f t="shared" si="12"/>
        <v/>
      </c>
      <c r="G226" s="6">
        <f t="shared" si="13"/>
        <v>0</v>
      </c>
      <c r="H226" s="6">
        <f t="shared" si="14"/>
        <v>0</v>
      </c>
      <c r="I226" s="7">
        <v>2</v>
      </c>
      <c r="J226" s="7"/>
      <c r="K226" s="6">
        <f t="shared" si="15"/>
        <v>0</v>
      </c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25">
      <c r="A227" s="12">
        <v>32649</v>
      </c>
      <c r="B227" s="6">
        <v>0</v>
      </c>
      <c r="C227" s="7"/>
      <c r="D227" s="6">
        <v>10464</v>
      </c>
      <c r="E227" s="7">
        <v>2</v>
      </c>
      <c r="F227" s="7" t="str">
        <f t="shared" si="12"/>
        <v>Y</v>
      </c>
      <c r="G227" s="6">
        <f t="shared" si="13"/>
        <v>523.20000000000005</v>
      </c>
      <c r="H227" s="6">
        <f t="shared" si="14"/>
        <v>0</v>
      </c>
      <c r="I227" s="7">
        <v>10</v>
      </c>
      <c r="J227" s="7"/>
      <c r="K227" s="6">
        <f t="shared" si="15"/>
        <v>0</v>
      </c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25">
      <c r="A228" s="12">
        <v>32658</v>
      </c>
      <c r="B228" s="6">
        <v>0</v>
      </c>
      <c r="C228" s="7"/>
      <c r="D228" s="6">
        <v>9659</v>
      </c>
      <c r="E228" s="7">
        <v>2</v>
      </c>
      <c r="F228" s="7" t="str">
        <f t="shared" si="12"/>
        <v>Y</v>
      </c>
      <c r="G228" s="6">
        <f t="shared" si="13"/>
        <v>482.95000000000005</v>
      </c>
      <c r="H228" s="6">
        <f t="shared" si="14"/>
        <v>0</v>
      </c>
      <c r="I228" s="7">
        <v>4</v>
      </c>
      <c r="J228" s="7"/>
      <c r="K228" s="6">
        <f t="shared" si="15"/>
        <v>0</v>
      </c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25">
      <c r="A229" s="12">
        <v>32667</v>
      </c>
      <c r="B229" s="6">
        <v>0</v>
      </c>
      <c r="C229" s="7"/>
      <c r="D229" s="6">
        <v>4420</v>
      </c>
      <c r="E229" s="7">
        <v>1</v>
      </c>
      <c r="F229" s="7" t="str">
        <f t="shared" si="12"/>
        <v/>
      </c>
      <c r="G229" s="6">
        <f t="shared" si="13"/>
        <v>0</v>
      </c>
      <c r="H229" s="6">
        <f t="shared" si="14"/>
        <v>0</v>
      </c>
      <c r="I229" s="7">
        <v>4</v>
      </c>
      <c r="J229" s="7"/>
      <c r="K229" s="6">
        <f t="shared" si="15"/>
        <v>0</v>
      </c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25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12"/>
        <v/>
      </c>
      <c r="G230" s="6">
        <f t="shared" si="13"/>
        <v>0</v>
      </c>
      <c r="H230" s="6">
        <f t="shared" si="14"/>
        <v>0</v>
      </c>
      <c r="I230" s="7">
        <v>4</v>
      </c>
      <c r="J230" s="7"/>
      <c r="K230" s="6">
        <f t="shared" si="15"/>
        <v>0</v>
      </c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25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12"/>
        <v/>
      </c>
      <c r="G231" s="6">
        <f t="shared" si="13"/>
        <v>0</v>
      </c>
      <c r="H231" s="6">
        <f t="shared" si="14"/>
        <v>0</v>
      </c>
      <c r="I231" s="7">
        <v>1</v>
      </c>
      <c r="J231" s="7"/>
      <c r="K231" s="6">
        <f t="shared" si="15"/>
        <v>0</v>
      </c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25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12"/>
        <v>Y</v>
      </c>
      <c r="G232" s="6">
        <f t="shared" si="13"/>
        <v>501</v>
      </c>
      <c r="H232" s="6">
        <f t="shared" si="14"/>
        <v>0</v>
      </c>
      <c r="I232" s="7">
        <v>16</v>
      </c>
      <c r="J232" s="7"/>
      <c r="K232" s="6">
        <f t="shared" si="15"/>
        <v>250</v>
      </c>
      <c r="L232" s="6">
        <f>'Invoice Data'!$B232+'Invoice Data'!$D232-'Invoice Data'!$G232-'Invoice Data'!$K232+'Invoice Data'!$H232</f>
        <v>9269</v>
      </c>
      <c r="M232" s="6" t="e">
        <f>VLOOKUP('Invoice Data'!$A232,BPay!$B$4:$D$10,3,0)</f>
        <v>#N/A</v>
      </c>
      <c r="N232" s="8"/>
    </row>
    <row r="233" spans="1:14" x14ac:dyDescent="0.25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12"/>
        <v>Y</v>
      </c>
      <c r="G233" s="6">
        <f t="shared" si="13"/>
        <v>343.25</v>
      </c>
      <c r="H233" s="6">
        <f t="shared" si="14"/>
        <v>0</v>
      </c>
      <c r="I233" s="7">
        <v>6</v>
      </c>
      <c r="J233" s="7"/>
      <c r="K233" s="6">
        <f t="shared" si="15"/>
        <v>0</v>
      </c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25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12"/>
        <v>Y</v>
      </c>
      <c r="G234" s="6">
        <f t="shared" si="13"/>
        <v>370.20000000000005</v>
      </c>
      <c r="H234" s="6">
        <f t="shared" si="14"/>
        <v>0</v>
      </c>
      <c r="I234" s="7">
        <v>2</v>
      </c>
      <c r="J234" s="7"/>
      <c r="K234" s="6">
        <f t="shared" si="15"/>
        <v>0</v>
      </c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25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12"/>
        <v>Y</v>
      </c>
      <c r="G235" s="6">
        <f t="shared" si="13"/>
        <v>337.6</v>
      </c>
      <c r="H235" s="6">
        <f t="shared" si="14"/>
        <v>0</v>
      </c>
      <c r="I235" s="7">
        <v>14</v>
      </c>
      <c r="J235" s="7"/>
      <c r="K235" s="6">
        <f t="shared" si="15"/>
        <v>0</v>
      </c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25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12"/>
        <v>Y</v>
      </c>
      <c r="G236" s="6">
        <f t="shared" si="13"/>
        <v>474.55</v>
      </c>
      <c r="H236" s="6">
        <f t="shared" si="14"/>
        <v>0</v>
      </c>
      <c r="I236" s="7">
        <v>12</v>
      </c>
      <c r="J236" s="7"/>
      <c r="K236" s="6">
        <f t="shared" si="15"/>
        <v>0</v>
      </c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25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12"/>
        <v>Y</v>
      </c>
      <c r="G237" s="6">
        <f t="shared" si="13"/>
        <v>498.35</v>
      </c>
      <c r="H237" s="6">
        <f t="shared" si="14"/>
        <v>0</v>
      </c>
      <c r="I237" s="7">
        <v>15</v>
      </c>
      <c r="J237" s="7"/>
      <c r="K237" s="6">
        <f t="shared" si="15"/>
        <v>0</v>
      </c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25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12"/>
        <v>Y</v>
      </c>
      <c r="G238" s="6">
        <f t="shared" si="13"/>
        <v>349.3</v>
      </c>
      <c r="H238" s="6">
        <f t="shared" si="14"/>
        <v>0</v>
      </c>
      <c r="I238" s="7">
        <v>10</v>
      </c>
      <c r="J238" s="7"/>
      <c r="K238" s="6">
        <f t="shared" si="15"/>
        <v>0</v>
      </c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25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12"/>
        <v>Y</v>
      </c>
      <c r="G239" s="6">
        <f t="shared" si="13"/>
        <v>398.65000000000003</v>
      </c>
      <c r="H239" s="6">
        <f t="shared" si="14"/>
        <v>0</v>
      </c>
      <c r="I239" s="7">
        <v>3</v>
      </c>
      <c r="J239" s="7"/>
      <c r="K239" s="6">
        <f t="shared" si="15"/>
        <v>0</v>
      </c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25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12"/>
        <v/>
      </c>
      <c r="G240" s="6">
        <f t="shared" si="13"/>
        <v>0</v>
      </c>
      <c r="H240" s="6">
        <f t="shared" si="14"/>
        <v>0</v>
      </c>
      <c r="I240" s="7">
        <v>5</v>
      </c>
      <c r="J240" s="7"/>
      <c r="K240" s="6">
        <f t="shared" si="15"/>
        <v>0</v>
      </c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25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12"/>
        <v/>
      </c>
      <c r="G241" s="6">
        <f t="shared" si="13"/>
        <v>0</v>
      </c>
      <c r="H241" s="6">
        <f t="shared" si="14"/>
        <v>0</v>
      </c>
      <c r="I241" s="7">
        <v>1</v>
      </c>
      <c r="J241" s="7"/>
      <c r="K241" s="6">
        <f t="shared" si="15"/>
        <v>0</v>
      </c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25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12"/>
        <v>Y</v>
      </c>
      <c r="G242" s="6">
        <f t="shared" si="13"/>
        <v>323.85000000000002</v>
      </c>
      <c r="H242" s="6">
        <f t="shared" si="14"/>
        <v>0</v>
      </c>
      <c r="I242" s="7">
        <v>7</v>
      </c>
      <c r="J242" s="7"/>
      <c r="K242" s="6">
        <f t="shared" si="15"/>
        <v>0</v>
      </c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25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12"/>
        <v>Y</v>
      </c>
      <c r="G243" s="6">
        <f t="shared" si="13"/>
        <v>442.75</v>
      </c>
      <c r="H243" s="6">
        <f t="shared" si="14"/>
        <v>0</v>
      </c>
      <c r="I243" s="7">
        <v>13</v>
      </c>
      <c r="J243" s="7"/>
      <c r="K243" s="6">
        <f t="shared" si="15"/>
        <v>0</v>
      </c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25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12"/>
        <v/>
      </c>
      <c r="G244" s="6">
        <f t="shared" si="13"/>
        <v>0</v>
      </c>
      <c r="H244" s="6">
        <f t="shared" si="14"/>
        <v>0</v>
      </c>
      <c r="I244" s="7">
        <v>9</v>
      </c>
      <c r="J244" s="7"/>
      <c r="K244" s="6">
        <f t="shared" si="15"/>
        <v>0</v>
      </c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25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12"/>
        <v>Y</v>
      </c>
      <c r="G245" s="6">
        <f t="shared" si="13"/>
        <v>451.20000000000005</v>
      </c>
      <c r="H245" s="6">
        <f t="shared" si="14"/>
        <v>0</v>
      </c>
      <c r="I245" s="7">
        <v>7</v>
      </c>
      <c r="J245" s="7"/>
      <c r="K245" s="6">
        <f t="shared" si="15"/>
        <v>0</v>
      </c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25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12"/>
        <v/>
      </c>
      <c r="G246" s="6">
        <f t="shared" si="13"/>
        <v>0</v>
      </c>
      <c r="H246" s="6">
        <f t="shared" si="14"/>
        <v>0</v>
      </c>
      <c r="I246" s="7">
        <v>14</v>
      </c>
      <c r="J246" s="7"/>
      <c r="K246" s="6">
        <f t="shared" si="15"/>
        <v>0</v>
      </c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25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12"/>
        <v>Y</v>
      </c>
      <c r="G247" s="6">
        <f t="shared" si="13"/>
        <v>437.3</v>
      </c>
      <c r="H247" s="6">
        <f t="shared" si="14"/>
        <v>0</v>
      </c>
      <c r="I247" s="7">
        <v>13</v>
      </c>
      <c r="J247" s="7"/>
      <c r="K247" s="6">
        <f t="shared" si="15"/>
        <v>0</v>
      </c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25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12"/>
        <v/>
      </c>
      <c r="G248" s="6">
        <f t="shared" si="13"/>
        <v>0</v>
      </c>
      <c r="H248" s="6">
        <f t="shared" si="14"/>
        <v>0</v>
      </c>
      <c r="I248" s="7">
        <v>13</v>
      </c>
      <c r="J248" s="7"/>
      <c r="K248" s="6">
        <f t="shared" si="15"/>
        <v>0</v>
      </c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25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12"/>
        <v>Y</v>
      </c>
      <c r="G249" s="6">
        <f t="shared" si="13"/>
        <v>365.3</v>
      </c>
      <c r="H249" s="6">
        <f t="shared" si="14"/>
        <v>0</v>
      </c>
      <c r="I249" s="7">
        <v>5</v>
      </c>
      <c r="J249" s="7"/>
      <c r="K249" s="6">
        <f t="shared" si="15"/>
        <v>0</v>
      </c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25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12"/>
        <v/>
      </c>
      <c r="G250" s="6">
        <f t="shared" si="13"/>
        <v>0</v>
      </c>
      <c r="H250" s="6">
        <f t="shared" si="14"/>
        <v>0</v>
      </c>
      <c r="I250" s="7">
        <v>4</v>
      </c>
      <c r="J250" s="7"/>
      <c r="K250" s="6">
        <f t="shared" si="15"/>
        <v>0</v>
      </c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25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12"/>
        <v>Y</v>
      </c>
      <c r="G251" s="6">
        <f t="shared" si="13"/>
        <v>385.75</v>
      </c>
      <c r="H251" s="6">
        <f t="shared" si="14"/>
        <v>0</v>
      </c>
      <c r="I251" s="7">
        <v>8</v>
      </c>
      <c r="J251" s="7"/>
      <c r="K251" s="6">
        <f t="shared" si="15"/>
        <v>0</v>
      </c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25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12"/>
        <v>Y</v>
      </c>
      <c r="G252" s="6">
        <f t="shared" si="13"/>
        <v>472.90000000000003</v>
      </c>
      <c r="H252" s="6">
        <f t="shared" si="14"/>
        <v>0</v>
      </c>
      <c r="I252" s="7">
        <v>15</v>
      </c>
      <c r="J252" s="7"/>
      <c r="K252" s="6">
        <f t="shared" si="15"/>
        <v>0</v>
      </c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25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12"/>
        <v>Y</v>
      </c>
      <c r="G253" s="6">
        <f t="shared" si="13"/>
        <v>491.20000000000005</v>
      </c>
      <c r="H253" s="6">
        <f t="shared" si="14"/>
        <v>0</v>
      </c>
      <c r="I253" s="7">
        <v>5</v>
      </c>
      <c r="J253" s="7"/>
      <c r="K253" s="6">
        <f t="shared" si="15"/>
        <v>0</v>
      </c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25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12"/>
        <v>Y</v>
      </c>
      <c r="G254" s="6">
        <f t="shared" si="13"/>
        <v>319.05</v>
      </c>
      <c r="H254" s="6">
        <f t="shared" si="14"/>
        <v>0</v>
      </c>
      <c r="I254" s="7">
        <v>4</v>
      </c>
      <c r="J254" s="7"/>
      <c r="K254" s="6">
        <f t="shared" si="15"/>
        <v>0</v>
      </c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25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12"/>
        <v/>
      </c>
      <c r="G255" s="6">
        <f t="shared" si="13"/>
        <v>0</v>
      </c>
      <c r="H255" s="6">
        <f t="shared" si="14"/>
        <v>0</v>
      </c>
      <c r="I255" s="7">
        <v>8</v>
      </c>
      <c r="J255" s="7"/>
      <c r="K255" s="6">
        <f t="shared" si="15"/>
        <v>0</v>
      </c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25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12"/>
        <v/>
      </c>
      <c r="G256" s="6">
        <f t="shared" si="13"/>
        <v>0</v>
      </c>
      <c r="H256" s="6">
        <f t="shared" si="14"/>
        <v>0</v>
      </c>
      <c r="I256" s="7">
        <v>3</v>
      </c>
      <c r="J256" s="7"/>
      <c r="K256" s="6">
        <f t="shared" si="15"/>
        <v>0</v>
      </c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25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12"/>
        <v/>
      </c>
      <c r="G257" s="6">
        <f t="shared" si="13"/>
        <v>0</v>
      </c>
      <c r="H257" s="6">
        <f t="shared" si="14"/>
        <v>0</v>
      </c>
      <c r="I257" s="7">
        <v>5</v>
      </c>
      <c r="J257" s="7"/>
      <c r="K257" s="6">
        <f t="shared" si="15"/>
        <v>0</v>
      </c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25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12"/>
        <v>Y</v>
      </c>
      <c r="G258" s="6">
        <f t="shared" si="13"/>
        <v>489.6</v>
      </c>
      <c r="H258" s="6">
        <f t="shared" si="14"/>
        <v>0</v>
      </c>
      <c r="I258" s="7">
        <v>7</v>
      </c>
      <c r="J258" s="7"/>
      <c r="K258" s="6">
        <f t="shared" si="15"/>
        <v>0</v>
      </c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25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12"/>
        <v>Y</v>
      </c>
      <c r="G259" s="6">
        <f t="shared" si="13"/>
        <v>419.40000000000003</v>
      </c>
      <c r="H259" s="6">
        <f t="shared" si="14"/>
        <v>0</v>
      </c>
      <c r="I259" s="7">
        <v>13</v>
      </c>
      <c r="J259" s="7"/>
      <c r="K259" s="6">
        <f t="shared" si="15"/>
        <v>0</v>
      </c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25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12"/>
        <v>Y</v>
      </c>
      <c r="G260" s="6">
        <f t="shared" si="13"/>
        <v>441.25</v>
      </c>
      <c r="H260" s="6">
        <f t="shared" si="14"/>
        <v>0</v>
      </c>
      <c r="I260" s="7">
        <v>16</v>
      </c>
      <c r="J260" s="7"/>
      <c r="K260" s="6">
        <f t="shared" si="15"/>
        <v>250</v>
      </c>
      <c r="L260" s="6">
        <f>'Invoice Data'!$B260+'Invoice Data'!$D260-'Invoice Data'!$G260-'Invoice Data'!$K260+'Invoice Data'!$H260</f>
        <v>8133.75</v>
      </c>
      <c r="M260" s="6" t="e">
        <f>VLOOKUP('Invoice Data'!$A260,BPay!$B$4:$D$10,3,0)</f>
        <v>#N/A</v>
      </c>
      <c r="N260" s="8"/>
    </row>
    <row r="261" spans="1:14" x14ac:dyDescent="0.25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16">IF(E261&gt;=2,"Y", "")</f>
        <v/>
      </c>
      <c r="G261" s="6">
        <f t="shared" ref="G261:G324" si="17">IF(F261="y",D261*5%,0)</f>
        <v>0</v>
      </c>
      <c r="H261" s="6">
        <f t="shared" ref="H261:H324" si="18">IF(AND(B261&gt;0,C261&lt;&gt;"Y"),B261*10%,0)</f>
        <v>0</v>
      </c>
      <c r="I261" s="7">
        <v>15</v>
      </c>
      <c r="J261" s="7"/>
      <c r="K261" s="6">
        <f t="shared" ref="K261:K324" si="19">IF(OR(I261&gt;=16,J261), 250, 0)</f>
        <v>0</v>
      </c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25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16"/>
        <v>Y</v>
      </c>
      <c r="G262" s="6">
        <f t="shared" si="17"/>
        <v>412.8</v>
      </c>
      <c r="H262" s="6">
        <f t="shared" si="18"/>
        <v>0</v>
      </c>
      <c r="I262" s="7">
        <v>3</v>
      </c>
      <c r="J262" s="7"/>
      <c r="K262" s="6">
        <f t="shared" si="19"/>
        <v>0</v>
      </c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25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16"/>
        <v>Y</v>
      </c>
      <c r="G263" s="6">
        <f t="shared" si="17"/>
        <v>393.5</v>
      </c>
      <c r="H263" s="6">
        <f t="shared" si="18"/>
        <v>0</v>
      </c>
      <c r="I263" s="7">
        <v>16</v>
      </c>
      <c r="J263" s="7"/>
      <c r="K263" s="6">
        <f t="shared" si="19"/>
        <v>250</v>
      </c>
      <c r="L263" s="6">
        <f>'Invoice Data'!$B263+'Invoice Data'!$D263-'Invoice Data'!$G263-'Invoice Data'!$K263+'Invoice Data'!$H263</f>
        <v>7226.5</v>
      </c>
      <c r="M263" s="6" t="e">
        <f>VLOOKUP('Invoice Data'!$A263,BPay!$B$4:$D$10,3,0)</f>
        <v>#N/A</v>
      </c>
      <c r="N263" s="8"/>
    </row>
    <row r="264" spans="1:14" x14ac:dyDescent="0.25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16"/>
        <v/>
      </c>
      <c r="G264" s="6">
        <f t="shared" si="17"/>
        <v>0</v>
      </c>
      <c r="H264" s="6">
        <f t="shared" si="18"/>
        <v>0</v>
      </c>
      <c r="I264" s="7">
        <v>13</v>
      </c>
      <c r="J264" s="7"/>
      <c r="K264" s="6">
        <f t="shared" si="19"/>
        <v>0</v>
      </c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25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16"/>
        <v/>
      </c>
      <c r="G265" s="6">
        <f t="shared" si="17"/>
        <v>0</v>
      </c>
      <c r="H265" s="6">
        <f t="shared" si="18"/>
        <v>0</v>
      </c>
      <c r="I265" s="7">
        <v>9</v>
      </c>
      <c r="J265" s="7"/>
      <c r="K265" s="6">
        <f t="shared" si="19"/>
        <v>0</v>
      </c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25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16"/>
        <v>Y</v>
      </c>
      <c r="G266" s="6">
        <f t="shared" si="17"/>
        <v>349.70000000000005</v>
      </c>
      <c r="H266" s="6">
        <f t="shared" si="18"/>
        <v>0</v>
      </c>
      <c r="I266" s="7">
        <v>12</v>
      </c>
      <c r="J266" s="7"/>
      <c r="K266" s="6">
        <f t="shared" si="19"/>
        <v>0</v>
      </c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25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16"/>
        <v/>
      </c>
      <c r="G267" s="6">
        <f t="shared" si="17"/>
        <v>0</v>
      </c>
      <c r="H267" s="6">
        <f t="shared" si="18"/>
        <v>0</v>
      </c>
      <c r="I267" s="7">
        <v>2</v>
      </c>
      <c r="J267" s="7"/>
      <c r="K267" s="6">
        <f t="shared" si="19"/>
        <v>0</v>
      </c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25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16"/>
        <v/>
      </c>
      <c r="G268" s="6">
        <f t="shared" si="17"/>
        <v>0</v>
      </c>
      <c r="H268" s="6">
        <f t="shared" si="18"/>
        <v>0</v>
      </c>
      <c r="I268" s="7">
        <v>5</v>
      </c>
      <c r="J268" s="7"/>
      <c r="K268" s="6">
        <f t="shared" si="19"/>
        <v>0</v>
      </c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25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16"/>
        <v>Y</v>
      </c>
      <c r="G269" s="6">
        <f t="shared" si="17"/>
        <v>369.70000000000005</v>
      </c>
      <c r="H269" s="6">
        <f t="shared" si="18"/>
        <v>0</v>
      </c>
      <c r="I269" s="7">
        <v>3</v>
      </c>
      <c r="J269" s="7"/>
      <c r="K269" s="6">
        <f t="shared" si="19"/>
        <v>0</v>
      </c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25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16"/>
        <v>Y</v>
      </c>
      <c r="G270" s="6">
        <f t="shared" si="17"/>
        <v>510.8</v>
      </c>
      <c r="H270" s="6">
        <f t="shared" si="18"/>
        <v>0</v>
      </c>
      <c r="I270" s="7">
        <v>9</v>
      </c>
      <c r="J270" s="7"/>
      <c r="K270" s="6">
        <f t="shared" si="19"/>
        <v>0</v>
      </c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25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16"/>
        <v/>
      </c>
      <c r="G271" s="6">
        <f t="shared" si="17"/>
        <v>0</v>
      </c>
      <c r="H271" s="6">
        <f t="shared" si="18"/>
        <v>0</v>
      </c>
      <c r="I271" s="7">
        <v>7</v>
      </c>
      <c r="J271" s="7"/>
      <c r="K271" s="6">
        <f t="shared" si="19"/>
        <v>0</v>
      </c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25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16"/>
        <v>Y</v>
      </c>
      <c r="G272" s="6">
        <f t="shared" si="17"/>
        <v>450.55</v>
      </c>
      <c r="H272" s="6">
        <f t="shared" si="18"/>
        <v>0</v>
      </c>
      <c r="I272" s="7">
        <v>13</v>
      </c>
      <c r="J272" s="7"/>
      <c r="K272" s="6">
        <f t="shared" si="19"/>
        <v>0</v>
      </c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25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16"/>
        <v>Y</v>
      </c>
      <c r="G273" s="6">
        <f t="shared" si="17"/>
        <v>412.35</v>
      </c>
      <c r="H273" s="6">
        <f t="shared" si="18"/>
        <v>0</v>
      </c>
      <c r="I273" s="7">
        <v>7</v>
      </c>
      <c r="J273" s="7"/>
      <c r="K273" s="6">
        <f t="shared" si="19"/>
        <v>0</v>
      </c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25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16"/>
        <v>Y</v>
      </c>
      <c r="G274" s="6">
        <f t="shared" si="17"/>
        <v>527</v>
      </c>
      <c r="H274" s="6">
        <f t="shared" si="18"/>
        <v>0</v>
      </c>
      <c r="I274" s="7">
        <v>10</v>
      </c>
      <c r="J274" s="7"/>
      <c r="K274" s="6">
        <f t="shared" si="19"/>
        <v>0</v>
      </c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25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16"/>
        <v>Y</v>
      </c>
      <c r="G275" s="6">
        <f t="shared" si="17"/>
        <v>380.05</v>
      </c>
      <c r="H275" s="6">
        <f t="shared" si="18"/>
        <v>0</v>
      </c>
      <c r="I275" s="7">
        <v>0</v>
      </c>
      <c r="J275" s="7" t="b">
        <v>1</v>
      </c>
      <c r="K275" s="6">
        <f t="shared" si="19"/>
        <v>250</v>
      </c>
      <c r="L275" s="6">
        <f>'Invoice Data'!$B275+'Invoice Data'!$D275-'Invoice Data'!$G275-'Invoice Data'!$K275+'Invoice Data'!$H275</f>
        <v>6970.95</v>
      </c>
      <c r="M275" s="6" t="e">
        <f>VLOOKUP('Invoice Data'!$A275,BPay!$B$4:$D$10,3,0)</f>
        <v>#N/A</v>
      </c>
      <c r="N275" s="8"/>
    </row>
    <row r="276" spans="1:14" x14ac:dyDescent="0.25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16"/>
        <v>Y</v>
      </c>
      <c r="G276" s="6">
        <f t="shared" si="17"/>
        <v>400.05</v>
      </c>
      <c r="H276" s="6">
        <f t="shared" si="18"/>
        <v>0</v>
      </c>
      <c r="I276" s="7">
        <v>1</v>
      </c>
      <c r="J276" s="7"/>
      <c r="K276" s="6">
        <f t="shared" si="19"/>
        <v>0</v>
      </c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25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16"/>
        <v/>
      </c>
      <c r="G277" s="6">
        <f t="shared" si="17"/>
        <v>0</v>
      </c>
      <c r="H277" s="6">
        <f t="shared" si="18"/>
        <v>0</v>
      </c>
      <c r="I277" s="7">
        <v>10</v>
      </c>
      <c r="J277" s="7"/>
      <c r="K277" s="6">
        <f t="shared" si="19"/>
        <v>0</v>
      </c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25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16"/>
        <v>Y</v>
      </c>
      <c r="G278" s="6">
        <f t="shared" si="17"/>
        <v>502.75</v>
      </c>
      <c r="H278" s="6">
        <f t="shared" si="18"/>
        <v>0</v>
      </c>
      <c r="I278" s="7">
        <v>0</v>
      </c>
      <c r="J278" s="7"/>
      <c r="K278" s="6">
        <f t="shared" si="19"/>
        <v>0</v>
      </c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25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16"/>
        <v/>
      </c>
      <c r="G279" s="6">
        <f t="shared" si="17"/>
        <v>0</v>
      </c>
      <c r="H279" s="6">
        <f t="shared" si="18"/>
        <v>0</v>
      </c>
      <c r="I279" s="7">
        <v>10</v>
      </c>
      <c r="J279" s="7"/>
      <c r="K279" s="6">
        <f t="shared" si="19"/>
        <v>0</v>
      </c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25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16"/>
        <v/>
      </c>
      <c r="G280" s="6">
        <f t="shared" si="17"/>
        <v>0</v>
      </c>
      <c r="H280" s="6">
        <f t="shared" si="18"/>
        <v>0</v>
      </c>
      <c r="I280" s="7">
        <v>3</v>
      </c>
      <c r="J280" s="7"/>
      <c r="K280" s="6">
        <f t="shared" si="19"/>
        <v>0</v>
      </c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25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16"/>
        <v>Y</v>
      </c>
      <c r="G281" s="6">
        <f t="shared" si="17"/>
        <v>381.75</v>
      </c>
      <c r="H281" s="6">
        <f t="shared" si="18"/>
        <v>0</v>
      </c>
      <c r="I281" s="7">
        <v>7</v>
      </c>
      <c r="J281" s="7"/>
      <c r="K281" s="6">
        <f t="shared" si="19"/>
        <v>0</v>
      </c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25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16"/>
        <v>Y</v>
      </c>
      <c r="G282" s="6">
        <f t="shared" si="17"/>
        <v>431.90000000000003</v>
      </c>
      <c r="H282" s="6">
        <f t="shared" si="18"/>
        <v>0</v>
      </c>
      <c r="I282" s="7">
        <v>1</v>
      </c>
      <c r="J282" s="7"/>
      <c r="K282" s="6">
        <f t="shared" si="19"/>
        <v>0</v>
      </c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25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16"/>
        <v/>
      </c>
      <c r="G283" s="6">
        <f t="shared" si="17"/>
        <v>0</v>
      </c>
      <c r="H283" s="6">
        <f t="shared" si="18"/>
        <v>0</v>
      </c>
      <c r="I283" s="7">
        <v>7</v>
      </c>
      <c r="J283" s="7"/>
      <c r="K283" s="6">
        <f t="shared" si="19"/>
        <v>0</v>
      </c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25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16"/>
        <v>Y</v>
      </c>
      <c r="G284" s="6">
        <f t="shared" si="17"/>
        <v>388.65000000000003</v>
      </c>
      <c r="H284" s="6">
        <f t="shared" si="18"/>
        <v>130.4</v>
      </c>
      <c r="I284" s="7">
        <v>11</v>
      </c>
      <c r="J284" s="7"/>
      <c r="K284" s="6">
        <f t="shared" si="19"/>
        <v>0</v>
      </c>
      <c r="L284" s="6">
        <f>'Invoice Data'!$B284+'Invoice Data'!$D284-'Invoice Data'!$G284-'Invoice Data'!$K284+'Invoice Data'!$H284</f>
        <v>8818.75</v>
      </c>
      <c r="M284" s="6" t="e">
        <f>VLOOKUP('Invoice Data'!$A284,BPay!$B$4:$D$10,3,0)</f>
        <v>#N/A</v>
      </c>
      <c r="N284" s="8"/>
    </row>
    <row r="285" spans="1:14" x14ac:dyDescent="0.25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16"/>
        <v/>
      </c>
      <c r="G285" s="6">
        <f t="shared" si="17"/>
        <v>0</v>
      </c>
      <c r="H285" s="6">
        <f t="shared" si="18"/>
        <v>0</v>
      </c>
      <c r="I285" s="7">
        <v>0</v>
      </c>
      <c r="J285" s="7"/>
      <c r="K285" s="6">
        <f t="shared" si="19"/>
        <v>0</v>
      </c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25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16"/>
        <v/>
      </c>
      <c r="G286" s="6">
        <f t="shared" si="17"/>
        <v>0</v>
      </c>
      <c r="H286" s="6">
        <f t="shared" si="18"/>
        <v>0</v>
      </c>
      <c r="I286" s="7">
        <v>11</v>
      </c>
      <c r="J286" s="7"/>
      <c r="K286" s="6">
        <f t="shared" si="19"/>
        <v>0</v>
      </c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25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16"/>
        <v/>
      </c>
      <c r="G287" s="6">
        <f t="shared" si="17"/>
        <v>0</v>
      </c>
      <c r="H287" s="6">
        <f t="shared" si="18"/>
        <v>0</v>
      </c>
      <c r="I287" s="7">
        <v>13</v>
      </c>
      <c r="J287" s="7"/>
      <c r="K287" s="6">
        <f t="shared" si="19"/>
        <v>0</v>
      </c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25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16"/>
        <v>Y</v>
      </c>
      <c r="G288" s="6">
        <f t="shared" si="17"/>
        <v>420.70000000000005</v>
      </c>
      <c r="H288" s="6">
        <f t="shared" si="18"/>
        <v>0</v>
      </c>
      <c r="I288" s="7">
        <v>7</v>
      </c>
      <c r="J288" s="7"/>
      <c r="K288" s="6">
        <f t="shared" si="19"/>
        <v>0</v>
      </c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25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16"/>
        <v/>
      </c>
      <c r="G289" s="6">
        <f t="shared" si="17"/>
        <v>0</v>
      </c>
      <c r="H289" s="6">
        <f t="shared" si="18"/>
        <v>0</v>
      </c>
      <c r="I289" s="7">
        <v>13</v>
      </c>
      <c r="J289" s="7"/>
      <c r="K289" s="6">
        <f t="shared" si="19"/>
        <v>0</v>
      </c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25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16"/>
        <v/>
      </c>
      <c r="G290" s="6">
        <f t="shared" si="17"/>
        <v>0</v>
      </c>
      <c r="H290" s="6">
        <f t="shared" si="18"/>
        <v>0</v>
      </c>
      <c r="I290" s="7">
        <v>9</v>
      </c>
      <c r="J290" s="7"/>
      <c r="K290" s="6">
        <f t="shared" si="19"/>
        <v>0</v>
      </c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25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16"/>
        <v/>
      </c>
      <c r="G291" s="6">
        <f t="shared" si="17"/>
        <v>0</v>
      </c>
      <c r="H291" s="6">
        <f t="shared" si="18"/>
        <v>0</v>
      </c>
      <c r="I291" s="7">
        <v>1</v>
      </c>
      <c r="J291" s="7"/>
      <c r="K291" s="6">
        <f t="shared" si="19"/>
        <v>0</v>
      </c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25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16"/>
        <v/>
      </c>
      <c r="G292" s="6">
        <f t="shared" si="17"/>
        <v>0</v>
      </c>
      <c r="H292" s="6">
        <f t="shared" si="18"/>
        <v>0</v>
      </c>
      <c r="I292" s="7">
        <v>14</v>
      </c>
      <c r="J292" s="7"/>
      <c r="K292" s="6">
        <f t="shared" si="19"/>
        <v>0</v>
      </c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25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16"/>
        <v/>
      </c>
      <c r="G293" s="6">
        <f t="shared" si="17"/>
        <v>0</v>
      </c>
      <c r="H293" s="6">
        <f t="shared" si="18"/>
        <v>0</v>
      </c>
      <c r="I293" s="7">
        <v>1</v>
      </c>
      <c r="J293" s="7"/>
      <c r="K293" s="6">
        <f t="shared" si="19"/>
        <v>0</v>
      </c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25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16"/>
        <v>Y</v>
      </c>
      <c r="G294" s="6">
        <f t="shared" si="17"/>
        <v>411.35</v>
      </c>
      <c r="H294" s="6">
        <f t="shared" si="18"/>
        <v>0</v>
      </c>
      <c r="I294" s="7">
        <v>2</v>
      </c>
      <c r="J294" s="7"/>
      <c r="K294" s="6">
        <f t="shared" si="19"/>
        <v>0</v>
      </c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25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16"/>
        <v>Y</v>
      </c>
      <c r="G295" s="6">
        <f t="shared" si="17"/>
        <v>329.8</v>
      </c>
      <c r="H295" s="6">
        <f t="shared" si="18"/>
        <v>0</v>
      </c>
      <c r="I295" s="7">
        <v>2</v>
      </c>
      <c r="J295" s="7"/>
      <c r="K295" s="6">
        <f t="shared" si="19"/>
        <v>0</v>
      </c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25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16"/>
        <v/>
      </c>
      <c r="G296" s="6">
        <f t="shared" si="17"/>
        <v>0</v>
      </c>
      <c r="H296" s="6">
        <f t="shared" si="18"/>
        <v>0</v>
      </c>
      <c r="I296" s="7">
        <v>11</v>
      </c>
      <c r="J296" s="7"/>
      <c r="K296" s="6">
        <f t="shared" si="19"/>
        <v>0</v>
      </c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25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16"/>
        <v/>
      </c>
      <c r="G297" s="6">
        <f t="shared" si="17"/>
        <v>0</v>
      </c>
      <c r="H297" s="6">
        <f t="shared" si="18"/>
        <v>0</v>
      </c>
      <c r="I297" s="7">
        <v>8</v>
      </c>
      <c r="J297" s="7"/>
      <c r="K297" s="6">
        <f t="shared" si="19"/>
        <v>0</v>
      </c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25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16"/>
        <v>Y</v>
      </c>
      <c r="G298" s="6">
        <f t="shared" si="17"/>
        <v>400.40000000000003</v>
      </c>
      <c r="H298" s="6">
        <f t="shared" si="18"/>
        <v>0</v>
      </c>
      <c r="I298" s="7">
        <v>7</v>
      </c>
      <c r="J298" s="7"/>
      <c r="K298" s="6">
        <f t="shared" si="19"/>
        <v>0</v>
      </c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25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16"/>
        <v>Y</v>
      </c>
      <c r="G299" s="6">
        <f t="shared" si="17"/>
        <v>411.6</v>
      </c>
      <c r="H299" s="6">
        <f t="shared" si="18"/>
        <v>0</v>
      </c>
      <c r="I299" s="7">
        <v>6</v>
      </c>
      <c r="J299" s="7"/>
      <c r="K299" s="6">
        <f t="shared" si="19"/>
        <v>0</v>
      </c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25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16"/>
        <v>Y</v>
      </c>
      <c r="G300" s="6">
        <f t="shared" si="17"/>
        <v>460.70000000000005</v>
      </c>
      <c r="H300" s="6">
        <f t="shared" si="18"/>
        <v>0</v>
      </c>
      <c r="I300" s="7">
        <v>11</v>
      </c>
      <c r="J300" s="7"/>
      <c r="K300" s="6">
        <f t="shared" si="19"/>
        <v>0</v>
      </c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25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16"/>
        <v>Y</v>
      </c>
      <c r="G301" s="6">
        <f t="shared" si="17"/>
        <v>439.8</v>
      </c>
      <c r="H301" s="6">
        <f t="shared" si="18"/>
        <v>0</v>
      </c>
      <c r="I301" s="7">
        <v>8</v>
      </c>
      <c r="J301" s="7"/>
      <c r="K301" s="6">
        <f t="shared" si="19"/>
        <v>0</v>
      </c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25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16"/>
        <v/>
      </c>
      <c r="G302" s="6">
        <f t="shared" si="17"/>
        <v>0</v>
      </c>
      <c r="H302" s="6">
        <f t="shared" si="18"/>
        <v>0</v>
      </c>
      <c r="I302" s="7">
        <v>10</v>
      </c>
      <c r="J302" s="7"/>
      <c r="K302" s="6">
        <f t="shared" si="19"/>
        <v>0</v>
      </c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25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16"/>
        <v/>
      </c>
      <c r="G303" s="6">
        <f t="shared" si="17"/>
        <v>0</v>
      </c>
      <c r="H303" s="6">
        <f t="shared" si="18"/>
        <v>0</v>
      </c>
      <c r="I303" s="7">
        <v>6</v>
      </c>
      <c r="J303" s="7"/>
      <c r="K303" s="6">
        <f t="shared" si="19"/>
        <v>0</v>
      </c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25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16"/>
        <v>Y</v>
      </c>
      <c r="G304" s="6">
        <f t="shared" si="17"/>
        <v>435.55</v>
      </c>
      <c r="H304" s="6">
        <f t="shared" si="18"/>
        <v>0</v>
      </c>
      <c r="I304" s="7">
        <v>11</v>
      </c>
      <c r="J304" s="7"/>
      <c r="K304" s="6">
        <f t="shared" si="19"/>
        <v>0</v>
      </c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25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16"/>
        <v/>
      </c>
      <c r="G305" s="6">
        <f t="shared" si="17"/>
        <v>0</v>
      </c>
      <c r="H305" s="6">
        <f t="shared" si="18"/>
        <v>0</v>
      </c>
      <c r="I305" s="7">
        <v>14</v>
      </c>
      <c r="J305" s="7"/>
      <c r="K305" s="6">
        <f t="shared" si="19"/>
        <v>0</v>
      </c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25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16"/>
        <v>Y</v>
      </c>
      <c r="G306" s="6">
        <f t="shared" si="17"/>
        <v>347.55</v>
      </c>
      <c r="H306" s="6">
        <f t="shared" si="18"/>
        <v>0</v>
      </c>
      <c r="I306" s="7">
        <v>7</v>
      </c>
      <c r="J306" s="7"/>
      <c r="K306" s="6">
        <f t="shared" si="19"/>
        <v>0</v>
      </c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25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16"/>
        <v>Y</v>
      </c>
      <c r="G307" s="6">
        <f t="shared" si="17"/>
        <v>506.6</v>
      </c>
      <c r="H307" s="6">
        <f t="shared" si="18"/>
        <v>0</v>
      </c>
      <c r="I307" s="7">
        <v>10</v>
      </c>
      <c r="J307" s="7"/>
      <c r="K307" s="6">
        <f t="shared" si="19"/>
        <v>0</v>
      </c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25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16"/>
        <v/>
      </c>
      <c r="G308" s="6">
        <f t="shared" si="17"/>
        <v>0</v>
      </c>
      <c r="H308" s="6">
        <f t="shared" si="18"/>
        <v>0</v>
      </c>
      <c r="I308" s="7">
        <v>10</v>
      </c>
      <c r="J308" s="7"/>
      <c r="K308" s="6">
        <f t="shared" si="19"/>
        <v>0</v>
      </c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25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16"/>
        <v>Y</v>
      </c>
      <c r="G309" s="6">
        <f t="shared" si="17"/>
        <v>381.25</v>
      </c>
      <c r="H309" s="6">
        <f t="shared" si="18"/>
        <v>0</v>
      </c>
      <c r="I309" s="7">
        <v>12</v>
      </c>
      <c r="J309" s="7"/>
      <c r="K309" s="6">
        <f t="shared" si="19"/>
        <v>0</v>
      </c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25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16"/>
        <v/>
      </c>
      <c r="G310" s="6">
        <f t="shared" si="17"/>
        <v>0</v>
      </c>
      <c r="H310" s="6">
        <f t="shared" si="18"/>
        <v>0</v>
      </c>
      <c r="I310" s="7">
        <v>4</v>
      </c>
      <c r="J310" s="7"/>
      <c r="K310" s="6">
        <f t="shared" si="19"/>
        <v>0</v>
      </c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25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16"/>
        <v/>
      </c>
      <c r="G311" s="6">
        <f t="shared" si="17"/>
        <v>0</v>
      </c>
      <c r="H311" s="6">
        <f t="shared" si="18"/>
        <v>0</v>
      </c>
      <c r="I311" s="7">
        <v>15</v>
      </c>
      <c r="J311" s="7"/>
      <c r="K311" s="6">
        <f t="shared" si="19"/>
        <v>0</v>
      </c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25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16"/>
        <v>Y</v>
      </c>
      <c r="G312" s="6">
        <f t="shared" si="17"/>
        <v>394.35</v>
      </c>
      <c r="H312" s="6">
        <f t="shared" si="18"/>
        <v>0</v>
      </c>
      <c r="I312" s="7">
        <v>1</v>
      </c>
      <c r="J312" s="7"/>
      <c r="K312" s="6">
        <f t="shared" si="19"/>
        <v>0</v>
      </c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25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16"/>
        <v>Y</v>
      </c>
      <c r="G313" s="6">
        <f t="shared" si="17"/>
        <v>437.45000000000005</v>
      </c>
      <c r="H313" s="6">
        <f t="shared" si="18"/>
        <v>0</v>
      </c>
      <c r="I313" s="7">
        <v>2</v>
      </c>
      <c r="J313" s="7"/>
      <c r="K313" s="6">
        <f t="shared" si="19"/>
        <v>0</v>
      </c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25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16"/>
        <v/>
      </c>
      <c r="G314" s="6">
        <f t="shared" si="17"/>
        <v>0</v>
      </c>
      <c r="H314" s="6">
        <f t="shared" si="18"/>
        <v>0</v>
      </c>
      <c r="I314" s="7">
        <v>0</v>
      </c>
      <c r="J314" s="7"/>
      <c r="K314" s="6">
        <f t="shared" si="19"/>
        <v>0</v>
      </c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25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16"/>
        <v/>
      </c>
      <c r="G315" s="6">
        <f t="shared" si="17"/>
        <v>0</v>
      </c>
      <c r="H315" s="6">
        <f t="shared" si="18"/>
        <v>0</v>
      </c>
      <c r="I315" s="7">
        <v>13</v>
      </c>
      <c r="J315" s="7"/>
      <c r="K315" s="6">
        <f t="shared" si="19"/>
        <v>0</v>
      </c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25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16"/>
        <v>Y</v>
      </c>
      <c r="G316" s="6">
        <f t="shared" si="17"/>
        <v>501.55</v>
      </c>
      <c r="H316" s="6">
        <f t="shared" si="18"/>
        <v>0</v>
      </c>
      <c r="I316" s="7">
        <v>13</v>
      </c>
      <c r="J316" s="7"/>
      <c r="K316" s="6">
        <f t="shared" si="19"/>
        <v>0</v>
      </c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25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16"/>
        <v/>
      </c>
      <c r="G317" s="6">
        <f t="shared" si="17"/>
        <v>0</v>
      </c>
      <c r="H317" s="6">
        <f t="shared" si="18"/>
        <v>0</v>
      </c>
      <c r="I317" s="7">
        <v>8</v>
      </c>
      <c r="J317" s="7"/>
      <c r="K317" s="6">
        <f t="shared" si="19"/>
        <v>0</v>
      </c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25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16"/>
        <v>Y</v>
      </c>
      <c r="G318" s="6">
        <f t="shared" si="17"/>
        <v>450.05</v>
      </c>
      <c r="H318" s="6">
        <f t="shared" si="18"/>
        <v>0</v>
      </c>
      <c r="I318" s="7">
        <v>13</v>
      </c>
      <c r="J318" s="7"/>
      <c r="K318" s="6">
        <f t="shared" si="19"/>
        <v>0</v>
      </c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25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16"/>
        <v>Y</v>
      </c>
      <c r="G319" s="6">
        <f t="shared" si="17"/>
        <v>480</v>
      </c>
      <c r="H319" s="6">
        <f t="shared" si="18"/>
        <v>0</v>
      </c>
      <c r="I319" s="7">
        <v>12</v>
      </c>
      <c r="J319" s="7"/>
      <c r="K319" s="6">
        <f t="shared" si="19"/>
        <v>0</v>
      </c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25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16"/>
        <v>Y</v>
      </c>
      <c r="G320" s="6">
        <f t="shared" si="17"/>
        <v>317.8</v>
      </c>
      <c r="H320" s="6">
        <f t="shared" si="18"/>
        <v>0</v>
      </c>
      <c r="I320" s="7">
        <v>0</v>
      </c>
      <c r="J320" s="7"/>
      <c r="K320" s="6">
        <f t="shared" si="19"/>
        <v>0</v>
      </c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25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16"/>
        <v/>
      </c>
      <c r="G321" s="6">
        <f t="shared" si="17"/>
        <v>0</v>
      </c>
      <c r="H321" s="6">
        <f t="shared" si="18"/>
        <v>0</v>
      </c>
      <c r="I321" s="7">
        <v>2</v>
      </c>
      <c r="J321" s="7"/>
      <c r="K321" s="6">
        <f t="shared" si="19"/>
        <v>0</v>
      </c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25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16"/>
        <v>Y</v>
      </c>
      <c r="G322" s="6">
        <f t="shared" si="17"/>
        <v>318.15000000000003</v>
      </c>
      <c r="H322" s="6">
        <f t="shared" si="18"/>
        <v>0</v>
      </c>
      <c r="I322" s="7">
        <v>5</v>
      </c>
      <c r="J322" s="7"/>
      <c r="K322" s="6">
        <f t="shared" si="19"/>
        <v>0</v>
      </c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25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16"/>
        <v/>
      </c>
      <c r="G323" s="6">
        <f t="shared" si="17"/>
        <v>0</v>
      </c>
      <c r="H323" s="6">
        <f t="shared" si="18"/>
        <v>0</v>
      </c>
      <c r="I323" s="7">
        <v>3</v>
      </c>
      <c r="J323" s="7"/>
      <c r="K323" s="6">
        <f t="shared" si="19"/>
        <v>0</v>
      </c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25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16"/>
        <v/>
      </c>
      <c r="G324" s="6">
        <f t="shared" si="17"/>
        <v>0</v>
      </c>
      <c r="H324" s="6">
        <f t="shared" si="18"/>
        <v>364.3</v>
      </c>
      <c r="I324" s="7">
        <v>16</v>
      </c>
      <c r="J324" s="7"/>
      <c r="K324" s="6">
        <f t="shared" si="19"/>
        <v>250</v>
      </c>
      <c r="L324" s="6">
        <f>'Invoice Data'!$B324+'Invoice Data'!$D324-'Invoice Data'!$G324-'Invoice Data'!$K324+'Invoice Data'!$H324</f>
        <v>9129.2999999999993</v>
      </c>
      <c r="M324" s="6" t="e">
        <f>VLOOKUP('Invoice Data'!$A324,BPay!$B$4:$D$10,3,0)</f>
        <v>#N/A</v>
      </c>
      <c r="N324" s="8"/>
    </row>
    <row r="325" spans="1:14" x14ac:dyDescent="0.25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20">IF(E325&gt;=2,"Y", "")</f>
        <v/>
      </c>
      <c r="G325" s="6">
        <f t="shared" ref="G325:G388" si="21">IF(F325="y",D325*5%,0)</f>
        <v>0</v>
      </c>
      <c r="H325" s="6">
        <f t="shared" ref="H325:H388" si="22">IF(AND(B325&gt;0,C325&lt;&gt;"Y"),B325*10%,0)</f>
        <v>0</v>
      </c>
      <c r="I325" s="7">
        <v>5</v>
      </c>
      <c r="J325" s="7"/>
      <c r="K325" s="6">
        <f t="shared" ref="K325:K388" si="23">IF(OR(I325&gt;=16,J325), 250, 0)</f>
        <v>0</v>
      </c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25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20"/>
        <v/>
      </c>
      <c r="G326" s="6">
        <f t="shared" si="21"/>
        <v>0</v>
      </c>
      <c r="H326" s="6">
        <f t="shared" si="22"/>
        <v>0</v>
      </c>
      <c r="I326" s="7">
        <v>0</v>
      </c>
      <c r="J326" s="7"/>
      <c r="K326" s="6">
        <f t="shared" si="23"/>
        <v>0</v>
      </c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25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20"/>
        <v>Y</v>
      </c>
      <c r="G327" s="6">
        <f t="shared" si="21"/>
        <v>465</v>
      </c>
      <c r="H327" s="6">
        <f t="shared" si="22"/>
        <v>0</v>
      </c>
      <c r="I327" s="7">
        <v>11</v>
      </c>
      <c r="J327" s="7"/>
      <c r="K327" s="6">
        <f t="shared" si="23"/>
        <v>0</v>
      </c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25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20"/>
        <v>Y</v>
      </c>
      <c r="G328" s="6">
        <f t="shared" si="21"/>
        <v>472.5</v>
      </c>
      <c r="H328" s="6">
        <f t="shared" si="22"/>
        <v>0</v>
      </c>
      <c r="I328" s="7">
        <v>2</v>
      </c>
      <c r="J328" s="7"/>
      <c r="K328" s="6">
        <f t="shared" si="23"/>
        <v>0</v>
      </c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25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20"/>
        <v/>
      </c>
      <c r="G329" s="6">
        <f t="shared" si="21"/>
        <v>0</v>
      </c>
      <c r="H329" s="6">
        <f t="shared" si="22"/>
        <v>0</v>
      </c>
      <c r="I329" s="7">
        <v>3</v>
      </c>
      <c r="J329" s="7"/>
      <c r="K329" s="6">
        <f t="shared" si="23"/>
        <v>0</v>
      </c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25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20"/>
        <v/>
      </c>
      <c r="G330" s="6">
        <f t="shared" si="21"/>
        <v>0</v>
      </c>
      <c r="H330" s="6">
        <f t="shared" si="22"/>
        <v>0</v>
      </c>
      <c r="I330" s="7">
        <v>1</v>
      </c>
      <c r="J330" s="7"/>
      <c r="K330" s="6">
        <f t="shared" si="23"/>
        <v>0</v>
      </c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25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20"/>
        <v/>
      </c>
      <c r="G331" s="6">
        <f t="shared" si="21"/>
        <v>0</v>
      </c>
      <c r="H331" s="6">
        <f t="shared" si="22"/>
        <v>0</v>
      </c>
      <c r="I331" s="7">
        <v>14</v>
      </c>
      <c r="J331" s="7"/>
      <c r="K331" s="6">
        <f t="shared" si="23"/>
        <v>0</v>
      </c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25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20"/>
        <v>Y</v>
      </c>
      <c r="G332" s="6">
        <f t="shared" si="21"/>
        <v>422.75</v>
      </c>
      <c r="H332" s="6">
        <f t="shared" si="22"/>
        <v>0</v>
      </c>
      <c r="I332" s="7">
        <v>4</v>
      </c>
      <c r="J332" s="7"/>
      <c r="K332" s="6">
        <f t="shared" si="23"/>
        <v>0</v>
      </c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25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20"/>
        <v/>
      </c>
      <c r="G333" s="6">
        <f t="shared" si="21"/>
        <v>0</v>
      </c>
      <c r="H333" s="6">
        <f t="shared" si="22"/>
        <v>0</v>
      </c>
      <c r="I333" s="7">
        <v>16</v>
      </c>
      <c r="J333" s="7"/>
      <c r="K333" s="6">
        <f t="shared" si="23"/>
        <v>250</v>
      </c>
      <c r="L333" s="6">
        <f>'Invoice Data'!$B333+'Invoice Data'!$D333-'Invoice Data'!$G333-'Invoice Data'!$K333+'Invoice Data'!$H333</f>
        <v>3493</v>
      </c>
      <c r="M333" s="6" t="e">
        <f>VLOOKUP('Invoice Data'!$A333,BPay!$B$4:$D$10,3,0)</f>
        <v>#N/A</v>
      </c>
      <c r="N333" s="8"/>
    </row>
    <row r="334" spans="1:14" x14ac:dyDescent="0.25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20"/>
        <v>Y</v>
      </c>
      <c r="G334" s="6">
        <f t="shared" si="21"/>
        <v>393</v>
      </c>
      <c r="H334" s="6">
        <f t="shared" si="22"/>
        <v>0</v>
      </c>
      <c r="I334" s="7">
        <v>6</v>
      </c>
      <c r="J334" s="7"/>
      <c r="K334" s="6">
        <f t="shared" si="23"/>
        <v>0</v>
      </c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25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20"/>
        <v>Y</v>
      </c>
      <c r="G335" s="6">
        <f t="shared" si="21"/>
        <v>510.75</v>
      </c>
      <c r="H335" s="6">
        <f t="shared" si="22"/>
        <v>0</v>
      </c>
      <c r="I335" s="7">
        <v>3</v>
      </c>
      <c r="J335" s="7"/>
      <c r="K335" s="6">
        <f t="shared" si="23"/>
        <v>0</v>
      </c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25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20"/>
        <v>Y</v>
      </c>
      <c r="G336" s="6">
        <f t="shared" si="21"/>
        <v>511.70000000000005</v>
      </c>
      <c r="H336" s="6">
        <f t="shared" si="22"/>
        <v>0</v>
      </c>
      <c r="I336" s="7">
        <v>16</v>
      </c>
      <c r="J336" s="7"/>
      <c r="K336" s="6">
        <f t="shared" si="23"/>
        <v>250</v>
      </c>
      <c r="L336" s="6">
        <f>'Invoice Data'!$B336+'Invoice Data'!$D336-'Invoice Data'!$G336-'Invoice Data'!$K336+'Invoice Data'!$H336</f>
        <v>9472.2999999999993</v>
      </c>
      <c r="M336" s="6" t="e">
        <f>VLOOKUP('Invoice Data'!$A336,BPay!$B$4:$D$10,3,0)</f>
        <v>#N/A</v>
      </c>
      <c r="N336" s="8"/>
    </row>
    <row r="337" spans="1:14" x14ac:dyDescent="0.25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20"/>
        <v>Y</v>
      </c>
      <c r="G337" s="6">
        <f t="shared" si="21"/>
        <v>370.5</v>
      </c>
      <c r="H337" s="6">
        <f t="shared" si="22"/>
        <v>0</v>
      </c>
      <c r="I337" s="7">
        <v>12</v>
      </c>
      <c r="J337" s="7"/>
      <c r="K337" s="6">
        <f t="shared" si="23"/>
        <v>0</v>
      </c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25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20"/>
        <v>Y</v>
      </c>
      <c r="G338" s="6">
        <f t="shared" si="21"/>
        <v>419.25</v>
      </c>
      <c r="H338" s="6">
        <f t="shared" si="22"/>
        <v>0</v>
      </c>
      <c r="I338" s="7">
        <v>6</v>
      </c>
      <c r="J338" s="7"/>
      <c r="K338" s="6">
        <f t="shared" si="23"/>
        <v>0</v>
      </c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25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20"/>
        <v/>
      </c>
      <c r="G339" s="6">
        <f t="shared" si="21"/>
        <v>0</v>
      </c>
      <c r="H339" s="6">
        <f t="shared" si="22"/>
        <v>0</v>
      </c>
      <c r="I339" s="7">
        <v>9</v>
      </c>
      <c r="J339" s="7"/>
      <c r="K339" s="6">
        <f t="shared" si="23"/>
        <v>0</v>
      </c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25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20"/>
        <v/>
      </c>
      <c r="G340" s="6">
        <f t="shared" si="21"/>
        <v>0</v>
      </c>
      <c r="H340" s="6">
        <f t="shared" si="22"/>
        <v>0</v>
      </c>
      <c r="I340" s="7">
        <v>4</v>
      </c>
      <c r="J340" s="7"/>
      <c r="K340" s="6">
        <f t="shared" si="23"/>
        <v>0</v>
      </c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25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20"/>
        <v/>
      </c>
      <c r="G341" s="6">
        <f t="shared" si="21"/>
        <v>0</v>
      </c>
      <c r="H341" s="6">
        <f t="shared" si="22"/>
        <v>0</v>
      </c>
      <c r="I341" s="7">
        <v>1</v>
      </c>
      <c r="J341" s="7"/>
      <c r="K341" s="6">
        <f t="shared" si="23"/>
        <v>0</v>
      </c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25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20"/>
        <v>Y</v>
      </c>
      <c r="G342" s="6">
        <f t="shared" si="21"/>
        <v>340.40000000000003</v>
      </c>
      <c r="H342" s="6">
        <f t="shared" si="22"/>
        <v>0</v>
      </c>
      <c r="I342" s="7">
        <v>8</v>
      </c>
      <c r="J342" s="7"/>
      <c r="K342" s="6">
        <f t="shared" si="23"/>
        <v>0</v>
      </c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25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20"/>
        <v>Y</v>
      </c>
      <c r="G343" s="6">
        <f t="shared" si="21"/>
        <v>510.1</v>
      </c>
      <c r="H343" s="6">
        <f t="shared" si="22"/>
        <v>0</v>
      </c>
      <c r="I343" s="7">
        <v>6</v>
      </c>
      <c r="J343" s="7"/>
      <c r="K343" s="6">
        <f t="shared" si="23"/>
        <v>0</v>
      </c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25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20"/>
        <v/>
      </c>
      <c r="G344" s="6">
        <f t="shared" si="21"/>
        <v>0</v>
      </c>
      <c r="H344" s="6">
        <f t="shared" si="22"/>
        <v>0</v>
      </c>
      <c r="I344" s="7">
        <v>12</v>
      </c>
      <c r="J344" s="7"/>
      <c r="K344" s="6">
        <f t="shared" si="23"/>
        <v>0</v>
      </c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25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20"/>
        <v/>
      </c>
      <c r="G345" s="6">
        <f t="shared" si="21"/>
        <v>0</v>
      </c>
      <c r="H345" s="6">
        <f t="shared" si="22"/>
        <v>0</v>
      </c>
      <c r="I345" s="7">
        <v>12</v>
      </c>
      <c r="J345" s="7"/>
      <c r="K345" s="6">
        <f t="shared" si="23"/>
        <v>0</v>
      </c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25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20"/>
        <v>Y</v>
      </c>
      <c r="G346" s="6">
        <f t="shared" si="21"/>
        <v>396.90000000000003</v>
      </c>
      <c r="H346" s="6">
        <f t="shared" si="22"/>
        <v>0</v>
      </c>
      <c r="I346" s="7">
        <v>14</v>
      </c>
      <c r="J346" s="7"/>
      <c r="K346" s="6">
        <f t="shared" si="23"/>
        <v>0</v>
      </c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25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20"/>
        <v/>
      </c>
      <c r="G347" s="6">
        <f t="shared" si="21"/>
        <v>0</v>
      </c>
      <c r="H347" s="6">
        <f t="shared" si="22"/>
        <v>0</v>
      </c>
      <c r="I347" s="7">
        <v>7</v>
      </c>
      <c r="J347" s="7"/>
      <c r="K347" s="6">
        <f t="shared" si="23"/>
        <v>0</v>
      </c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25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20"/>
        <v/>
      </c>
      <c r="G348" s="6">
        <f t="shared" si="21"/>
        <v>0</v>
      </c>
      <c r="H348" s="6">
        <f t="shared" si="22"/>
        <v>0</v>
      </c>
      <c r="I348" s="7">
        <v>15</v>
      </c>
      <c r="J348" s="7"/>
      <c r="K348" s="6">
        <f t="shared" si="23"/>
        <v>0</v>
      </c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25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20"/>
        <v>Y</v>
      </c>
      <c r="G349" s="6">
        <f t="shared" si="21"/>
        <v>492.55</v>
      </c>
      <c r="H349" s="6">
        <f t="shared" si="22"/>
        <v>0</v>
      </c>
      <c r="I349" s="7">
        <v>6</v>
      </c>
      <c r="J349" s="7"/>
      <c r="K349" s="6">
        <f t="shared" si="23"/>
        <v>0</v>
      </c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25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20"/>
        <v/>
      </c>
      <c r="G350" s="6">
        <f t="shared" si="21"/>
        <v>0</v>
      </c>
      <c r="H350" s="6">
        <f t="shared" si="22"/>
        <v>0</v>
      </c>
      <c r="I350" s="7">
        <v>13</v>
      </c>
      <c r="J350" s="7"/>
      <c r="K350" s="6">
        <f t="shared" si="23"/>
        <v>0</v>
      </c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25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20"/>
        <v>Y</v>
      </c>
      <c r="G351" s="6">
        <f t="shared" si="21"/>
        <v>466.85</v>
      </c>
      <c r="H351" s="6">
        <f t="shared" si="22"/>
        <v>0</v>
      </c>
      <c r="I351" s="7">
        <v>0</v>
      </c>
      <c r="J351" s="7"/>
      <c r="K351" s="6">
        <f t="shared" si="23"/>
        <v>0</v>
      </c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25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20"/>
        <v/>
      </c>
      <c r="G352" s="6">
        <f t="shared" si="21"/>
        <v>0</v>
      </c>
      <c r="H352" s="6">
        <f t="shared" si="22"/>
        <v>0</v>
      </c>
      <c r="I352" s="7">
        <v>1</v>
      </c>
      <c r="J352" s="7"/>
      <c r="K352" s="6">
        <f t="shared" si="23"/>
        <v>0</v>
      </c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25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20"/>
        <v>Y</v>
      </c>
      <c r="G353" s="6">
        <f t="shared" si="21"/>
        <v>328.75</v>
      </c>
      <c r="H353" s="6">
        <f t="shared" si="22"/>
        <v>0</v>
      </c>
      <c r="I353" s="7">
        <v>1</v>
      </c>
      <c r="J353" s="7"/>
      <c r="K353" s="6">
        <f t="shared" si="23"/>
        <v>0</v>
      </c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25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20"/>
        <v/>
      </c>
      <c r="G354" s="6">
        <f t="shared" si="21"/>
        <v>0</v>
      </c>
      <c r="H354" s="6">
        <f t="shared" si="22"/>
        <v>0</v>
      </c>
      <c r="I354" s="7">
        <v>2</v>
      </c>
      <c r="J354" s="7"/>
      <c r="K354" s="6">
        <f t="shared" si="23"/>
        <v>0</v>
      </c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25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20"/>
        <v/>
      </c>
      <c r="G355" s="6">
        <f t="shared" si="21"/>
        <v>0</v>
      </c>
      <c r="H355" s="6">
        <f t="shared" si="22"/>
        <v>0</v>
      </c>
      <c r="I355" s="7">
        <v>3</v>
      </c>
      <c r="J355" s="7"/>
      <c r="K355" s="6">
        <f t="shared" si="23"/>
        <v>0</v>
      </c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25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20"/>
        <v/>
      </c>
      <c r="G356" s="6">
        <f t="shared" si="21"/>
        <v>0</v>
      </c>
      <c r="H356" s="6">
        <f t="shared" si="22"/>
        <v>0</v>
      </c>
      <c r="I356" s="7">
        <v>6</v>
      </c>
      <c r="J356" s="7"/>
      <c r="K356" s="6">
        <f t="shared" si="23"/>
        <v>0</v>
      </c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25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20"/>
        <v>Y</v>
      </c>
      <c r="G357" s="6">
        <f t="shared" si="21"/>
        <v>505</v>
      </c>
      <c r="H357" s="6">
        <f t="shared" si="22"/>
        <v>0</v>
      </c>
      <c r="I357" s="7">
        <v>12</v>
      </c>
      <c r="J357" s="7"/>
      <c r="K357" s="6">
        <f t="shared" si="23"/>
        <v>0</v>
      </c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25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20"/>
        <v>Y</v>
      </c>
      <c r="G358" s="6">
        <f t="shared" si="21"/>
        <v>338.3</v>
      </c>
      <c r="H358" s="6">
        <f t="shared" si="22"/>
        <v>0</v>
      </c>
      <c r="I358" s="7">
        <v>4</v>
      </c>
      <c r="J358" s="7"/>
      <c r="K358" s="6">
        <f t="shared" si="23"/>
        <v>0</v>
      </c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25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20"/>
        <v/>
      </c>
      <c r="G359" s="6">
        <f t="shared" si="21"/>
        <v>0</v>
      </c>
      <c r="H359" s="6">
        <f t="shared" si="22"/>
        <v>0</v>
      </c>
      <c r="I359" s="7">
        <v>15</v>
      </c>
      <c r="J359" s="7"/>
      <c r="K359" s="6">
        <f t="shared" si="23"/>
        <v>0</v>
      </c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25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20"/>
        <v/>
      </c>
      <c r="G360" s="6">
        <f t="shared" si="21"/>
        <v>0</v>
      </c>
      <c r="H360" s="6">
        <f t="shared" si="22"/>
        <v>0</v>
      </c>
      <c r="I360" s="7">
        <v>6</v>
      </c>
      <c r="J360" s="7"/>
      <c r="K360" s="6">
        <f t="shared" si="23"/>
        <v>0</v>
      </c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25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20"/>
        <v/>
      </c>
      <c r="G361" s="6">
        <f t="shared" si="21"/>
        <v>0</v>
      </c>
      <c r="H361" s="6">
        <f t="shared" si="22"/>
        <v>0</v>
      </c>
      <c r="I361" s="7">
        <v>9</v>
      </c>
      <c r="J361" s="7"/>
      <c r="K361" s="6">
        <f t="shared" si="23"/>
        <v>0</v>
      </c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25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20"/>
        <v/>
      </c>
      <c r="G362" s="6">
        <f t="shared" si="21"/>
        <v>0</v>
      </c>
      <c r="H362" s="6">
        <f t="shared" si="22"/>
        <v>0</v>
      </c>
      <c r="I362" s="7">
        <v>16</v>
      </c>
      <c r="J362" s="7"/>
      <c r="K362" s="6">
        <f t="shared" si="23"/>
        <v>250</v>
      </c>
      <c r="L362" s="6">
        <f>'Invoice Data'!$B362+'Invoice Data'!$D362-'Invoice Data'!$G362-'Invoice Data'!$K362+'Invoice Data'!$H362</f>
        <v>4539</v>
      </c>
      <c r="M362" s="6" t="e">
        <f>VLOOKUP('Invoice Data'!$A362,BPay!$B$4:$D$10,3,0)</f>
        <v>#N/A</v>
      </c>
      <c r="N362" s="8"/>
    </row>
    <row r="363" spans="1:14" x14ac:dyDescent="0.25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20"/>
        <v>Y</v>
      </c>
      <c r="G363" s="6">
        <f t="shared" si="21"/>
        <v>489.1</v>
      </c>
      <c r="H363" s="6">
        <f t="shared" si="22"/>
        <v>0</v>
      </c>
      <c r="I363" s="7">
        <v>7</v>
      </c>
      <c r="J363" s="7"/>
      <c r="K363" s="6">
        <f t="shared" si="23"/>
        <v>0</v>
      </c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25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20"/>
        <v>Y</v>
      </c>
      <c r="G364" s="6">
        <f t="shared" si="21"/>
        <v>485.70000000000005</v>
      </c>
      <c r="H364" s="6">
        <f t="shared" si="22"/>
        <v>0</v>
      </c>
      <c r="I364" s="7">
        <v>9</v>
      </c>
      <c r="J364" s="7"/>
      <c r="K364" s="6">
        <f t="shared" si="23"/>
        <v>0</v>
      </c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25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20"/>
        <v>Y</v>
      </c>
      <c r="G365" s="6">
        <f t="shared" si="21"/>
        <v>406.3</v>
      </c>
      <c r="H365" s="6">
        <f t="shared" si="22"/>
        <v>0</v>
      </c>
      <c r="I365" s="7">
        <v>12</v>
      </c>
      <c r="J365" s="7"/>
      <c r="K365" s="6">
        <f t="shared" si="23"/>
        <v>0</v>
      </c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25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20"/>
        <v>Y</v>
      </c>
      <c r="G366" s="6">
        <f t="shared" si="21"/>
        <v>461.55</v>
      </c>
      <c r="H366" s="6">
        <f t="shared" si="22"/>
        <v>0</v>
      </c>
      <c r="I366" s="7">
        <v>4</v>
      </c>
      <c r="J366" s="7"/>
      <c r="K366" s="6">
        <f t="shared" si="23"/>
        <v>0</v>
      </c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25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20"/>
        <v>Y</v>
      </c>
      <c r="G367" s="6">
        <f t="shared" si="21"/>
        <v>467.5</v>
      </c>
      <c r="H367" s="6">
        <f t="shared" si="22"/>
        <v>0</v>
      </c>
      <c r="I367" s="7">
        <v>13</v>
      </c>
      <c r="J367" s="7"/>
      <c r="K367" s="6">
        <f t="shared" si="23"/>
        <v>0</v>
      </c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25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20"/>
        <v>Y</v>
      </c>
      <c r="G368" s="6">
        <f t="shared" si="21"/>
        <v>330.85</v>
      </c>
      <c r="H368" s="6">
        <f t="shared" si="22"/>
        <v>0</v>
      </c>
      <c r="I368" s="7">
        <v>9</v>
      </c>
      <c r="J368" s="7"/>
      <c r="K368" s="6">
        <f t="shared" si="23"/>
        <v>0</v>
      </c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25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20"/>
        <v/>
      </c>
      <c r="G369" s="6">
        <f t="shared" si="21"/>
        <v>0</v>
      </c>
      <c r="H369" s="6">
        <f t="shared" si="22"/>
        <v>0</v>
      </c>
      <c r="I369" s="7">
        <v>5</v>
      </c>
      <c r="J369" s="7"/>
      <c r="K369" s="6">
        <f t="shared" si="23"/>
        <v>0</v>
      </c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25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20"/>
        <v/>
      </c>
      <c r="G370" s="6">
        <f t="shared" si="21"/>
        <v>0</v>
      </c>
      <c r="H370" s="6">
        <f t="shared" si="22"/>
        <v>0</v>
      </c>
      <c r="I370" s="7">
        <v>7</v>
      </c>
      <c r="J370" s="7"/>
      <c r="K370" s="6">
        <f t="shared" si="23"/>
        <v>0</v>
      </c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25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20"/>
        <v>Y</v>
      </c>
      <c r="G371" s="6">
        <f t="shared" si="21"/>
        <v>373.3</v>
      </c>
      <c r="H371" s="6">
        <f t="shared" si="22"/>
        <v>0</v>
      </c>
      <c r="I371" s="7">
        <v>15</v>
      </c>
      <c r="J371" s="7"/>
      <c r="K371" s="6">
        <f t="shared" si="23"/>
        <v>0</v>
      </c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25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20"/>
        <v/>
      </c>
      <c r="G372" s="6">
        <f t="shared" si="21"/>
        <v>0</v>
      </c>
      <c r="H372" s="6">
        <f t="shared" si="22"/>
        <v>0</v>
      </c>
      <c r="I372" s="7">
        <v>0</v>
      </c>
      <c r="J372" s="7"/>
      <c r="K372" s="6">
        <f t="shared" si="23"/>
        <v>0</v>
      </c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25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20"/>
        <v>Y</v>
      </c>
      <c r="G373" s="6">
        <f t="shared" si="21"/>
        <v>425.6</v>
      </c>
      <c r="H373" s="6">
        <f t="shared" si="22"/>
        <v>0</v>
      </c>
      <c r="I373" s="7">
        <v>10</v>
      </c>
      <c r="J373" s="7"/>
      <c r="K373" s="6">
        <f t="shared" si="23"/>
        <v>0</v>
      </c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25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20"/>
        <v/>
      </c>
      <c r="G374" s="6">
        <f t="shared" si="21"/>
        <v>0</v>
      </c>
      <c r="H374" s="6">
        <f t="shared" si="22"/>
        <v>0</v>
      </c>
      <c r="I374" s="7">
        <v>10</v>
      </c>
      <c r="J374" s="7"/>
      <c r="K374" s="6">
        <f t="shared" si="23"/>
        <v>0</v>
      </c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25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20"/>
        <v/>
      </c>
      <c r="G375" s="6">
        <f t="shared" si="21"/>
        <v>0</v>
      </c>
      <c r="H375" s="6">
        <f t="shared" si="22"/>
        <v>0</v>
      </c>
      <c r="I375" s="7">
        <v>15</v>
      </c>
      <c r="J375" s="7"/>
      <c r="K375" s="6">
        <f t="shared" si="23"/>
        <v>0</v>
      </c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25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20"/>
        <v/>
      </c>
      <c r="G376" s="6">
        <f t="shared" si="21"/>
        <v>0</v>
      </c>
      <c r="H376" s="6">
        <f t="shared" si="22"/>
        <v>0</v>
      </c>
      <c r="I376" s="7">
        <v>10</v>
      </c>
      <c r="J376" s="7"/>
      <c r="K376" s="6">
        <f t="shared" si="23"/>
        <v>0</v>
      </c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25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20"/>
        <v>Y</v>
      </c>
      <c r="G377" s="6">
        <f t="shared" si="21"/>
        <v>420.95000000000005</v>
      </c>
      <c r="H377" s="6">
        <f t="shared" si="22"/>
        <v>265.5</v>
      </c>
      <c r="I377" s="7">
        <v>1</v>
      </c>
      <c r="J377" s="7"/>
      <c r="K377" s="6">
        <f t="shared" si="23"/>
        <v>0</v>
      </c>
      <c r="L377" s="6">
        <f>'Invoice Data'!$B377+'Invoice Data'!$D377-'Invoice Data'!$G377-'Invoice Data'!$K377+'Invoice Data'!$H377</f>
        <v>10918.55</v>
      </c>
      <c r="M377" s="6" t="e">
        <f>VLOOKUP('Invoice Data'!$A377,BPay!$B$4:$D$10,3,0)</f>
        <v>#N/A</v>
      </c>
      <c r="N377" s="8"/>
    </row>
    <row r="378" spans="1:14" x14ac:dyDescent="0.25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20"/>
        <v/>
      </c>
      <c r="G378" s="6">
        <f t="shared" si="21"/>
        <v>0</v>
      </c>
      <c r="H378" s="6">
        <f t="shared" si="22"/>
        <v>0</v>
      </c>
      <c r="I378" s="7">
        <v>0</v>
      </c>
      <c r="J378" s="7"/>
      <c r="K378" s="6">
        <f t="shared" si="23"/>
        <v>0</v>
      </c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25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20"/>
        <v>Y</v>
      </c>
      <c r="G379" s="6">
        <f t="shared" si="21"/>
        <v>331.1</v>
      </c>
      <c r="H379" s="6">
        <f t="shared" si="22"/>
        <v>0</v>
      </c>
      <c r="I379" s="7">
        <v>10</v>
      </c>
      <c r="J379" s="7"/>
      <c r="K379" s="6">
        <f t="shared" si="23"/>
        <v>0</v>
      </c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25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20"/>
        <v>Y</v>
      </c>
      <c r="G380" s="6">
        <f t="shared" si="21"/>
        <v>509.45000000000005</v>
      </c>
      <c r="H380" s="6">
        <f t="shared" si="22"/>
        <v>285.8</v>
      </c>
      <c r="I380" s="7">
        <v>6</v>
      </c>
      <c r="J380" s="7"/>
      <c r="K380" s="6">
        <f t="shared" si="23"/>
        <v>0</v>
      </c>
      <c r="L380" s="6">
        <f>'Invoice Data'!$B380+'Invoice Data'!$D380-'Invoice Data'!$G380-'Invoice Data'!$K380+'Invoice Data'!$H380</f>
        <v>12823.349999999999</v>
      </c>
      <c r="M380" s="6" t="e">
        <f>VLOOKUP('Invoice Data'!$A380,BPay!$B$4:$D$10,3,0)</f>
        <v>#N/A</v>
      </c>
      <c r="N380" s="8"/>
    </row>
    <row r="381" spans="1:14" x14ac:dyDescent="0.25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20"/>
        <v/>
      </c>
      <c r="G381" s="6">
        <f t="shared" si="21"/>
        <v>0</v>
      </c>
      <c r="H381" s="6">
        <f t="shared" si="22"/>
        <v>0</v>
      </c>
      <c r="I381" s="7">
        <v>0</v>
      </c>
      <c r="J381" s="7" t="b">
        <v>1</v>
      </c>
      <c r="K381" s="6">
        <f t="shared" si="23"/>
        <v>250</v>
      </c>
      <c r="L381" s="6">
        <f>'Invoice Data'!$B381+'Invoice Data'!$D381-'Invoice Data'!$G381-'Invoice Data'!$K381+'Invoice Data'!$H381</f>
        <v>4104</v>
      </c>
      <c r="M381" s="6" t="e">
        <f>VLOOKUP('Invoice Data'!$A381,BPay!$B$4:$D$10,3,0)</f>
        <v>#N/A</v>
      </c>
      <c r="N381" s="8"/>
    </row>
    <row r="382" spans="1:14" x14ac:dyDescent="0.25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20"/>
        <v/>
      </c>
      <c r="G382" s="6">
        <f t="shared" si="21"/>
        <v>0</v>
      </c>
      <c r="H382" s="6">
        <f t="shared" si="22"/>
        <v>0</v>
      </c>
      <c r="I382" s="7">
        <v>13</v>
      </c>
      <c r="J382" s="7"/>
      <c r="K382" s="6">
        <f t="shared" si="23"/>
        <v>0</v>
      </c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25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20"/>
        <v/>
      </c>
      <c r="G383" s="6">
        <f t="shared" si="21"/>
        <v>0</v>
      </c>
      <c r="H383" s="6">
        <f t="shared" si="22"/>
        <v>0</v>
      </c>
      <c r="I383" s="7">
        <v>4</v>
      </c>
      <c r="J383" s="7"/>
      <c r="K383" s="6">
        <f t="shared" si="23"/>
        <v>0</v>
      </c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25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20"/>
        <v>Y</v>
      </c>
      <c r="G384" s="6">
        <f t="shared" si="21"/>
        <v>391.55</v>
      </c>
      <c r="H384" s="6">
        <f t="shared" si="22"/>
        <v>0</v>
      </c>
      <c r="I384" s="7">
        <v>7</v>
      </c>
      <c r="J384" s="7"/>
      <c r="K384" s="6">
        <f t="shared" si="23"/>
        <v>0</v>
      </c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25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20"/>
        <v/>
      </c>
      <c r="G385" s="6">
        <f t="shared" si="21"/>
        <v>0</v>
      </c>
      <c r="H385" s="6">
        <f t="shared" si="22"/>
        <v>0</v>
      </c>
      <c r="I385" s="7">
        <v>1</v>
      </c>
      <c r="J385" s="7"/>
      <c r="K385" s="6">
        <f t="shared" si="23"/>
        <v>0</v>
      </c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25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20"/>
        <v/>
      </c>
      <c r="G386" s="6">
        <f t="shared" si="21"/>
        <v>0</v>
      </c>
      <c r="H386" s="6">
        <f t="shared" si="22"/>
        <v>0</v>
      </c>
      <c r="I386" s="7">
        <v>4</v>
      </c>
      <c r="J386" s="7"/>
      <c r="K386" s="6">
        <f t="shared" si="23"/>
        <v>0</v>
      </c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25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20"/>
        <v>Y</v>
      </c>
      <c r="G387" s="6">
        <f t="shared" si="21"/>
        <v>356.65000000000003</v>
      </c>
      <c r="H387" s="6">
        <f t="shared" si="22"/>
        <v>0</v>
      </c>
      <c r="I387" s="7">
        <v>8</v>
      </c>
      <c r="J387" s="7"/>
      <c r="K387" s="6">
        <f t="shared" si="23"/>
        <v>0</v>
      </c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25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20"/>
        <v>Y</v>
      </c>
      <c r="G388" s="6">
        <f t="shared" si="21"/>
        <v>489.6</v>
      </c>
      <c r="H388" s="6">
        <f t="shared" si="22"/>
        <v>0</v>
      </c>
      <c r="I388" s="7">
        <v>8</v>
      </c>
      <c r="J388" s="7"/>
      <c r="K388" s="6">
        <f t="shared" si="23"/>
        <v>0</v>
      </c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25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24">IF(E389&gt;=2,"Y", "")</f>
        <v/>
      </c>
      <c r="G389" s="6">
        <f t="shared" ref="G389:G452" si="25">IF(F389="y",D389*5%,0)</f>
        <v>0</v>
      </c>
      <c r="H389" s="6">
        <f t="shared" ref="H389:H452" si="26">IF(AND(B389&gt;0,C389&lt;&gt;"Y"),B389*10%,0)</f>
        <v>0</v>
      </c>
      <c r="I389" s="7">
        <v>2</v>
      </c>
      <c r="J389" s="7"/>
      <c r="K389" s="6">
        <f t="shared" ref="K389:K452" si="27">IF(OR(I389&gt;=16,J389), 250, 0)</f>
        <v>0</v>
      </c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25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24"/>
        <v/>
      </c>
      <c r="G390" s="6">
        <f t="shared" si="25"/>
        <v>0</v>
      </c>
      <c r="H390" s="6">
        <f t="shared" si="26"/>
        <v>0</v>
      </c>
      <c r="I390" s="7">
        <v>10</v>
      </c>
      <c r="J390" s="7"/>
      <c r="K390" s="6">
        <f t="shared" si="27"/>
        <v>0</v>
      </c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25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24"/>
        <v/>
      </c>
      <c r="G391" s="6">
        <f t="shared" si="25"/>
        <v>0</v>
      </c>
      <c r="H391" s="6">
        <f t="shared" si="26"/>
        <v>0</v>
      </c>
      <c r="I391" s="7">
        <v>2</v>
      </c>
      <c r="J391" s="7"/>
      <c r="K391" s="6">
        <f t="shared" si="27"/>
        <v>0</v>
      </c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25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24"/>
        <v>Y</v>
      </c>
      <c r="G392" s="6">
        <f t="shared" si="25"/>
        <v>400.85</v>
      </c>
      <c r="H392" s="6">
        <f t="shared" si="26"/>
        <v>0</v>
      </c>
      <c r="I392" s="7">
        <v>14</v>
      </c>
      <c r="J392" s="7"/>
      <c r="K392" s="6">
        <f t="shared" si="27"/>
        <v>0</v>
      </c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25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24"/>
        <v>Y</v>
      </c>
      <c r="G393" s="6">
        <f t="shared" si="25"/>
        <v>502.1</v>
      </c>
      <c r="H393" s="6">
        <f t="shared" si="26"/>
        <v>0</v>
      </c>
      <c r="I393" s="7">
        <v>7</v>
      </c>
      <c r="J393" s="7"/>
      <c r="K393" s="6">
        <f t="shared" si="27"/>
        <v>0</v>
      </c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25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24"/>
        <v>Y</v>
      </c>
      <c r="G394" s="6">
        <f t="shared" si="25"/>
        <v>364.20000000000005</v>
      </c>
      <c r="H394" s="6">
        <f t="shared" si="26"/>
        <v>0</v>
      </c>
      <c r="I394" s="7">
        <v>5</v>
      </c>
      <c r="J394" s="7"/>
      <c r="K394" s="6">
        <f t="shared" si="27"/>
        <v>0</v>
      </c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25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24"/>
        <v/>
      </c>
      <c r="G395" s="6">
        <f t="shared" si="25"/>
        <v>0</v>
      </c>
      <c r="H395" s="6">
        <f t="shared" si="26"/>
        <v>0</v>
      </c>
      <c r="I395" s="7">
        <v>6</v>
      </c>
      <c r="J395" s="7"/>
      <c r="K395" s="6">
        <f t="shared" si="27"/>
        <v>0</v>
      </c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25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24"/>
        <v>Y</v>
      </c>
      <c r="G396" s="6">
        <f t="shared" si="25"/>
        <v>351.65000000000003</v>
      </c>
      <c r="H396" s="6">
        <f t="shared" si="26"/>
        <v>0</v>
      </c>
      <c r="I396" s="7">
        <v>0</v>
      </c>
      <c r="J396" s="7"/>
      <c r="K396" s="6">
        <f t="shared" si="27"/>
        <v>0</v>
      </c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25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24"/>
        <v/>
      </c>
      <c r="G397" s="6">
        <f t="shared" si="25"/>
        <v>0</v>
      </c>
      <c r="H397" s="6">
        <f t="shared" si="26"/>
        <v>0</v>
      </c>
      <c r="I397" s="7">
        <v>8</v>
      </c>
      <c r="J397" s="7"/>
      <c r="K397" s="6">
        <f t="shared" si="27"/>
        <v>0</v>
      </c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25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24"/>
        <v/>
      </c>
      <c r="G398" s="6">
        <f t="shared" si="25"/>
        <v>0</v>
      </c>
      <c r="H398" s="6">
        <f t="shared" si="26"/>
        <v>0</v>
      </c>
      <c r="I398" s="7">
        <v>7</v>
      </c>
      <c r="J398" s="7"/>
      <c r="K398" s="6">
        <f t="shared" si="27"/>
        <v>0</v>
      </c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25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24"/>
        <v/>
      </c>
      <c r="G399" s="6">
        <f t="shared" si="25"/>
        <v>0</v>
      </c>
      <c r="H399" s="6">
        <f t="shared" si="26"/>
        <v>0</v>
      </c>
      <c r="I399" s="7">
        <v>6</v>
      </c>
      <c r="J399" s="7"/>
      <c r="K399" s="6">
        <f t="shared" si="27"/>
        <v>0</v>
      </c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25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24"/>
        <v>Y</v>
      </c>
      <c r="G400" s="6">
        <f t="shared" si="25"/>
        <v>326.8</v>
      </c>
      <c r="H400" s="6">
        <f t="shared" si="26"/>
        <v>0</v>
      </c>
      <c r="I400" s="7">
        <v>7</v>
      </c>
      <c r="J400" s="7"/>
      <c r="K400" s="6">
        <f t="shared" si="27"/>
        <v>0</v>
      </c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25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24"/>
        <v>Y</v>
      </c>
      <c r="G401" s="6">
        <f t="shared" si="25"/>
        <v>361.55</v>
      </c>
      <c r="H401" s="6">
        <f t="shared" si="26"/>
        <v>0</v>
      </c>
      <c r="I401" s="7">
        <v>12</v>
      </c>
      <c r="J401" s="7"/>
      <c r="K401" s="6">
        <f t="shared" si="27"/>
        <v>0</v>
      </c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25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24"/>
        <v/>
      </c>
      <c r="G402" s="6">
        <f t="shared" si="25"/>
        <v>0</v>
      </c>
      <c r="H402" s="6">
        <f t="shared" si="26"/>
        <v>0</v>
      </c>
      <c r="I402" s="7">
        <v>2</v>
      </c>
      <c r="J402" s="7"/>
      <c r="K402" s="6">
        <f t="shared" si="27"/>
        <v>0</v>
      </c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25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24"/>
        <v/>
      </c>
      <c r="G403" s="6">
        <f t="shared" si="25"/>
        <v>0</v>
      </c>
      <c r="H403" s="6">
        <f t="shared" si="26"/>
        <v>0</v>
      </c>
      <c r="I403" s="7">
        <v>10</v>
      </c>
      <c r="J403" s="7"/>
      <c r="K403" s="6">
        <f t="shared" si="27"/>
        <v>0</v>
      </c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25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24"/>
        <v>Y</v>
      </c>
      <c r="G404" s="6">
        <f t="shared" si="25"/>
        <v>363.70000000000005</v>
      </c>
      <c r="H404" s="6">
        <f t="shared" si="26"/>
        <v>0</v>
      </c>
      <c r="I404" s="7">
        <v>2</v>
      </c>
      <c r="J404" s="7"/>
      <c r="K404" s="6">
        <f t="shared" si="27"/>
        <v>0</v>
      </c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25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24"/>
        <v/>
      </c>
      <c r="G405" s="6">
        <f t="shared" si="25"/>
        <v>0</v>
      </c>
      <c r="H405" s="6">
        <f t="shared" si="26"/>
        <v>0</v>
      </c>
      <c r="I405" s="7">
        <v>12</v>
      </c>
      <c r="J405" s="7"/>
      <c r="K405" s="6">
        <f t="shared" si="27"/>
        <v>0</v>
      </c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25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24"/>
        <v>Y</v>
      </c>
      <c r="G406" s="6">
        <f t="shared" si="25"/>
        <v>366.45000000000005</v>
      </c>
      <c r="H406" s="6">
        <f t="shared" si="26"/>
        <v>0</v>
      </c>
      <c r="I406" s="7">
        <v>12</v>
      </c>
      <c r="J406" s="7"/>
      <c r="K406" s="6">
        <f t="shared" si="27"/>
        <v>0</v>
      </c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25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24"/>
        <v>Y</v>
      </c>
      <c r="G407" s="6">
        <f t="shared" si="25"/>
        <v>411.70000000000005</v>
      </c>
      <c r="H407" s="6">
        <f t="shared" si="26"/>
        <v>0</v>
      </c>
      <c r="I407" s="7">
        <v>9</v>
      </c>
      <c r="J407" s="7"/>
      <c r="K407" s="6">
        <f t="shared" si="27"/>
        <v>0</v>
      </c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25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24"/>
        <v/>
      </c>
      <c r="G408" s="6">
        <f t="shared" si="25"/>
        <v>0</v>
      </c>
      <c r="H408" s="6">
        <f t="shared" si="26"/>
        <v>0</v>
      </c>
      <c r="I408" s="7">
        <v>0</v>
      </c>
      <c r="J408" s="7"/>
      <c r="K408" s="6">
        <f t="shared" si="27"/>
        <v>0</v>
      </c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25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24"/>
        <v/>
      </c>
      <c r="G409" s="6">
        <f t="shared" si="25"/>
        <v>0</v>
      </c>
      <c r="H409" s="6">
        <f t="shared" si="26"/>
        <v>0</v>
      </c>
      <c r="I409" s="7">
        <v>9</v>
      </c>
      <c r="J409" s="7"/>
      <c r="K409" s="6">
        <f t="shared" si="27"/>
        <v>0</v>
      </c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25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24"/>
        <v/>
      </c>
      <c r="G410" s="6">
        <f t="shared" si="25"/>
        <v>0</v>
      </c>
      <c r="H410" s="6">
        <f t="shared" si="26"/>
        <v>0</v>
      </c>
      <c r="I410" s="7">
        <v>8</v>
      </c>
      <c r="J410" s="7"/>
      <c r="K410" s="6">
        <f t="shared" si="27"/>
        <v>0</v>
      </c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25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24"/>
        <v/>
      </c>
      <c r="G411" s="6">
        <f t="shared" si="25"/>
        <v>0</v>
      </c>
      <c r="H411" s="6">
        <f t="shared" si="26"/>
        <v>0</v>
      </c>
      <c r="I411" s="7">
        <v>13</v>
      </c>
      <c r="J411" s="7"/>
      <c r="K411" s="6">
        <f t="shared" si="27"/>
        <v>0</v>
      </c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25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24"/>
        <v/>
      </c>
      <c r="G412" s="6">
        <f t="shared" si="25"/>
        <v>0</v>
      </c>
      <c r="H412" s="6">
        <f t="shared" si="26"/>
        <v>0</v>
      </c>
      <c r="I412" s="7">
        <v>11</v>
      </c>
      <c r="J412" s="7"/>
      <c r="K412" s="6">
        <f t="shared" si="27"/>
        <v>0</v>
      </c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25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24"/>
        <v>Y</v>
      </c>
      <c r="G413" s="6">
        <f t="shared" si="25"/>
        <v>432.40000000000003</v>
      </c>
      <c r="H413" s="6">
        <f t="shared" si="26"/>
        <v>0</v>
      </c>
      <c r="I413" s="7">
        <v>7</v>
      </c>
      <c r="J413" s="7"/>
      <c r="K413" s="6">
        <f t="shared" si="27"/>
        <v>0</v>
      </c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25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24"/>
        <v/>
      </c>
      <c r="G414" s="6">
        <f t="shared" si="25"/>
        <v>0</v>
      </c>
      <c r="H414" s="6">
        <f t="shared" si="26"/>
        <v>0</v>
      </c>
      <c r="I414" s="7">
        <v>3</v>
      </c>
      <c r="J414" s="7"/>
      <c r="K414" s="6">
        <f t="shared" si="27"/>
        <v>0</v>
      </c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25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24"/>
        <v>Y</v>
      </c>
      <c r="G415" s="6">
        <f t="shared" si="25"/>
        <v>325.70000000000005</v>
      </c>
      <c r="H415" s="6">
        <f t="shared" si="26"/>
        <v>0</v>
      </c>
      <c r="I415" s="7">
        <v>2</v>
      </c>
      <c r="J415" s="7"/>
      <c r="K415" s="6">
        <f t="shared" si="27"/>
        <v>0</v>
      </c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25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24"/>
        <v/>
      </c>
      <c r="G416" s="6">
        <f t="shared" si="25"/>
        <v>0</v>
      </c>
      <c r="H416" s="6">
        <f t="shared" si="26"/>
        <v>0</v>
      </c>
      <c r="I416" s="7">
        <v>1</v>
      </c>
      <c r="J416" s="7"/>
      <c r="K416" s="6">
        <f t="shared" si="27"/>
        <v>0</v>
      </c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25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24"/>
        <v/>
      </c>
      <c r="G417" s="6">
        <f t="shared" si="25"/>
        <v>0</v>
      </c>
      <c r="H417" s="6">
        <f t="shared" si="26"/>
        <v>0</v>
      </c>
      <c r="I417" s="7">
        <v>16</v>
      </c>
      <c r="J417" s="7"/>
      <c r="K417" s="6">
        <f t="shared" si="27"/>
        <v>250</v>
      </c>
      <c r="L417" s="6">
        <f>'Invoice Data'!$B417+'Invoice Data'!$D417-'Invoice Data'!$G417-'Invoice Data'!$K417+'Invoice Data'!$H417</f>
        <v>4940</v>
      </c>
      <c r="M417" s="6" t="e">
        <f>VLOOKUP('Invoice Data'!$A417,BPay!$B$4:$D$10,3,0)</f>
        <v>#N/A</v>
      </c>
      <c r="N417" s="8"/>
    </row>
    <row r="418" spans="1:14" x14ac:dyDescent="0.25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24"/>
        <v/>
      </c>
      <c r="G418" s="6">
        <f t="shared" si="25"/>
        <v>0</v>
      </c>
      <c r="H418" s="6">
        <f t="shared" si="26"/>
        <v>0</v>
      </c>
      <c r="I418" s="7">
        <v>2</v>
      </c>
      <c r="J418" s="7"/>
      <c r="K418" s="6">
        <f t="shared" si="27"/>
        <v>0</v>
      </c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25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24"/>
        <v>Y</v>
      </c>
      <c r="G419" s="6">
        <f t="shared" si="25"/>
        <v>481</v>
      </c>
      <c r="H419" s="6">
        <f t="shared" si="26"/>
        <v>0</v>
      </c>
      <c r="I419" s="7">
        <v>12</v>
      </c>
      <c r="J419" s="7"/>
      <c r="K419" s="6">
        <f t="shared" si="27"/>
        <v>0</v>
      </c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25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24"/>
        <v>Y</v>
      </c>
      <c r="G420" s="6">
        <f t="shared" si="25"/>
        <v>325.15000000000003</v>
      </c>
      <c r="H420" s="6">
        <f t="shared" si="26"/>
        <v>0</v>
      </c>
      <c r="I420" s="7">
        <v>14</v>
      </c>
      <c r="J420" s="7"/>
      <c r="K420" s="6">
        <f t="shared" si="27"/>
        <v>0</v>
      </c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25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24"/>
        <v>Y</v>
      </c>
      <c r="G421" s="6">
        <f t="shared" si="25"/>
        <v>372.70000000000005</v>
      </c>
      <c r="H421" s="6">
        <f t="shared" si="26"/>
        <v>0</v>
      </c>
      <c r="I421" s="7">
        <v>2</v>
      </c>
      <c r="J421" s="7"/>
      <c r="K421" s="6">
        <f t="shared" si="27"/>
        <v>0</v>
      </c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25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24"/>
        <v/>
      </c>
      <c r="G422" s="6">
        <f t="shared" si="25"/>
        <v>0</v>
      </c>
      <c r="H422" s="6">
        <f t="shared" si="26"/>
        <v>0</v>
      </c>
      <c r="I422" s="7">
        <v>8</v>
      </c>
      <c r="J422" s="7"/>
      <c r="K422" s="6">
        <f t="shared" si="27"/>
        <v>0</v>
      </c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25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24"/>
        <v/>
      </c>
      <c r="G423" s="6">
        <f t="shared" si="25"/>
        <v>0</v>
      </c>
      <c r="H423" s="6">
        <f t="shared" si="26"/>
        <v>186</v>
      </c>
      <c r="I423" s="7">
        <v>10</v>
      </c>
      <c r="J423" s="7"/>
      <c r="K423" s="6">
        <f t="shared" si="27"/>
        <v>0</v>
      </c>
      <c r="L423" s="6">
        <f>'Invoice Data'!$B423+'Invoice Data'!$D423-'Invoice Data'!$G423-'Invoice Data'!$K423+'Invoice Data'!$H423</f>
        <v>5905</v>
      </c>
      <c r="M423" s="6" t="e">
        <f>VLOOKUP('Invoice Data'!$A423,BPay!$B$4:$D$10,3,0)</f>
        <v>#N/A</v>
      </c>
      <c r="N423" s="8"/>
    </row>
    <row r="424" spans="1:14" x14ac:dyDescent="0.25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24"/>
        <v/>
      </c>
      <c r="G424" s="6">
        <f t="shared" si="25"/>
        <v>0</v>
      </c>
      <c r="H424" s="6">
        <f t="shared" si="26"/>
        <v>0</v>
      </c>
      <c r="I424" s="7">
        <v>8</v>
      </c>
      <c r="J424" s="7"/>
      <c r="K424" s="6">
        <f t="shared" si="27"/>
        <v>0</v>
      </c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25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24"/>
        <v/>
      </c>
      <c r="G425" s="6">
        <f t="shared" si="25"/>
        <v>0</v>
      </c>
      <c r="H425" s="6">
        <f t="shared" si="26"/>
        <v>0</v>
      </c>
      <c r="I425" s="7">
        <v>16</v>
      </c>
      <c r="J425" s="7"/>
      <c r="K425" s="6">
        <f t="shared" si="27"/>
        <v>250</v>
      </c>
      <c r="L425" s="6">
        <f>'Invoice Data'!$B425+'Invoice Data'!$D425-'Invoice Data'!$G425-'Invoice Data'!$K425+'Invoice Data'!$H425</f>
        <v>3387</v>
      </c>
      <c r="M425" s="6" t="e">
        <f>VLOOKUP('Invoice Data'!$A425,BPay!$B$4:$D$10,3,0)</f>
        <v>#N/A</v>
      </c>
      <c r="N425" s="8"/>
    </row>
    <row r="426" spans="1:14" x14ac:dyDescent="0.25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24"/>
        <v>Y</v>
      </c>
      <c r="G426" s="6">
        <f t="shared" si="25"/>
        <v>436.05</v>
      </c>
      <c r="H426" s="6">
        <f t="shared" si="26"/>
        <v>0</v>
      </c>
      <c r="I426" s="7">
        <v>13</v>
      </c>
      <c r="J426" s="7"/>
      <c r="K426" s="6">
        <f t="shared" si="27"/>
        <v>0</v>
      </c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25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24"/>
        <v/>
      </c>
      <c r="G427" s="6">
        <f t="shared" si="25"/>
        <v>0</v>
      </c>
      <c r="H427" s="6">
        <f t="shared" si="26"/>
        <v>0</v>
      </c>
      <c r="I427" s="7">
        <v>5</v>
      </c>
      <c r="J427" s="7"/>
      <c r="K427" s="6">
        <f t="shared" si="27"/>
        <v>0</v>
      </c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25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24"/>
        <v>Y</v>
      </c>
      <c r="G428" s="6">
        <f t="shared" si="25"/>
        <v>451.3</v>
      </c>
      <c r="H428" s="6">
        <f t="shared" si="26"/>
        <v>0</v>
      </c>
      <c r="I428" s="7">
        <v>5</v>
      </c>
      <c r="J428" s="7"/>
      <c r="K428" s="6">
        <f t="shared" si="27"/>
        <v>0</v>
      </c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25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24"/>
        <v/>
      </c>
      <c r="G429" s="6">
        <f t="shared" si="25"/>
        <v>0</v>
      </c>
      <c r="H429" s="6">
        <f t="shared" si="26"/>
        <v>0</v>
      </c>
      <c r="I429" s="7">
        <v>5</v>
      </c>
      <c r="J429" s="7"/>
      <c r="K429" s="6">
        <f t="shared" si="27"/>
        <v>0</v>
      </c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25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24"/>
        <v/>
      </c>
      <c r="G430" s="6">
        <f t="shared" si="25"/>
        <v>0</v>
      </c>
      <c r="H430" s="6">
        <f t="shared" si="26"/>
        <v>0</v>
      </c>
      <c r="I430" s="7">
        <v>12</v>
      </c>
      <c r="J430" s="7"/>
      <c r="K430" s="6">
        <f t="shared" si="27"/>
        <v>0</v>
      </c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25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24"/>
        <v/>
      </c>
      <c r="G431" s="6">
        <f t="shared" si="25"/>
        <v>0</v>
      </c>
      <c r="H431" s="6">
        <f t="shared" si="26"/>
        <v>0</v>
      </c>
      <c r="I431" s="7">
        <v>13</v>
      </c>
      <c r="J431" s="7"/>
      <c r="K431" s="6">
        <f t="shared" si="27"/>
        <v>0</v>
      </c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25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24"/>
        <v>Y</v>
      </c>
      <c r="G432" s="6">
        <f t="shared" si="25"/>
        <v>433.90000000000003</v>
      </c>
      <c r="H432" s="6">
        <f t="shared" si="26"/>
        <v>0</v>
      </c>
      <c r="I432" s="7">
        <v>10</v>
      </c>
      <c r="J432" s="7"/>
      <c r="K432" s="6">
        <f t="shared" si="27"/>
        <v>0</v>
      </c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25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24"/>
        <v/>
      </c>
      <c r="G433" s="6">
        <f t="shared" si="25"/>
        <v>0</v>
      </c>
      <c r="H433" s="6">
        <f t="shared" si="26"/>
        <v>0</v>
      </c>
      <c r="I433" s="7">
        <v>15</v>
      </c>
      <c r="J433" s="7"/>
      <c r="K433" s="6">
        <f t="shared" si="27"/>
        <v>0</v>
      </c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25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24"/>
        <v>Y</v>
      </c>
      <c r="G434" s="6">
        <f t="shared" si="25"/>
        <v>383.85</v>
      </c>
      <c r="H434" s="6">
        <f t="shared" si="26"/>
        <v>0</v>
      </c>
      <c r="I434" s="7">
        <v>10</v>
      </c>
      <c r="J434" s="7"/>
      <c r="K434" s="6">
        <f t="shared" si="27"/>
        <v>0</v>
      </c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25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24"/>
        <v/>
      </c>
      <c r="G435" s="6">
        <f t="shared" si="25"/>
        <v>0</v>
      </c>
      <c r="H435" s="6">
        <f t="shared" si="26"/>
        <v>0</v>
      </c>
      <c r="I435" s="7">
        <v>0</v>
      </c>
      <c r="J435" s="7" t="b">
        <v>1</v>
      </c>
      <c r="K435" s="6">
        <f t="shared" si="27"/>
        <v>250</v>
      </c>
      <c r="L435" s="6">
        <f>'Invoice Data'!$B435+'Invoice Data'!$D435-'Invoice Data'!$G435-'Invoice Data'!$K435+'Invoice Data'!$H435</f>
        <v>3111</v>
      </c>
      <c r="M435" s="6" t="e">
        <f>VLOOKUP('Invoice Data'!$A435,BPay!$B$4:$D$10,3,0)</f>
        <v>#N/A</v>
      </c>
      <c r="N435" s="8"/>
    </row>
    <row r="436" spans="1:14" x14ac:dyDescent="0.25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24"/>
        <v>Y</v>
      </c>
      <c r="G436" s="6">
        <f t="shared" si="25"/>
        <v>434.6</v>
      </c>
      <c r="H436" s="6">
        <f t="shared" si="26"/>
        <v>0</v>
      </c>
      <c r="I436" s="7">
        <v>1</v>
      </c>
      <c r="J436" s="7"/>
      <c r="K436" s="6">
        <f t="shared" si="27"/>
        <v>0</v>
      </c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25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24"/>
        <v/>
      </c>
      <c r="G437" s="6">
        <f t="shared" si="25"/>
        <v>0</v>
      </c>
      <c r="H437" s="6">
        <f t="shared" si="26"/>
        <v>0</v>
      </c>
      <c r="I437" s="7">
        <v>9</v>
      </c>
      <c r="J437" s="7"/>
      <c r="K437" s="6">
        <f t="shared" si="27"/>
        <v>0</v>
      </c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25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24"/>
        <v>Y</v>
      </c>
      <c r="G438" s="6">
        <f t="shared" si="25"/>
        <v>319.5</v>
      </c>
      <c r="H438" s="6">
        <f t="shared" si="26"/>
        <v>0</v>
      </c>
      <c r="I438" s="7">
        <v>14</v>
      </c>
      <c r="J438" s="7"/>
      <c r="K438" s="6">
        <f t="shared" si="27"/>
        <v>0</v>
      </c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25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24"/>
        <v>Y</v>
      </c>
      <c r="G439" s="6">
        <f t="shared" si="25"/>
        <v>369.20000000000005</v>
      </c>
      <c r="H439" s="6">
        <f t="shared" si="26"/>
        <v>0</v>
      </c>
      <c r="I439" s="7">
        <v>11</v>
      </c>
      <c r="J439" s="7"/>
      <c r="K439" s="6">
        <f t="shared" si="27"/>
        <v>0</v>
      </c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25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24"/>
        <v/>
      </c>
      <c r="G440" s="6">
        <f t="shared" si="25"/>
        <v>0</v>
      </c>
      <c r="H440" s="6">
        <f t="shared" si="26"/>
        <v>0</v>
      </c>
      <c r="I440" s="7">
        <v>16</v>
      </c>
      <c r="J440" s="7"/>
      <c r="K440" s="6">
        <f t="shared" si="27"/>
        <v>250</v>
      </c>
      <c r="L440" s="6">
        <f>'Invoice Data'!$B440+'Invoice Data'!$D440-'Invoice Data'!$G440-'Invoice Data'!$K440+'Invoice Data'!$H440</f>
        <v>4777</v>
      </c>
      <c r="M440" s="6" t="e">
        <f>VLOOKUP('Invoice Data'!$A440,BPay!$B$4:$D$10,3,0)</f>
        <v>#N/A</v>
      </c>
      <c r="N440" s="8"/>
    </row>
    <row r="441" spans="1:14" x14ac:dyDescent="0.25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24"/>
        <v>Y</v>
      </c>
      <c r="G441" s="6">
        <f t="shared" si="25"/>
        <v>487.45000000000005</v>
      </c>
      <c r="H441" s="6">
        <f t="shared" si="26"/>
        <v>0</v>
      </c>
      <c r="I441" s="7">
        <v>0</v>
      </c>
      <c r="J441" s="7"/>
      <c r="K441" s="6">
        <f t="shared" si="27"/>
        <v>0</v>
      </c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25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24"/>
        <v/>
      </c>
      <c r="G442" s="6">
        <f t="shared" si="25"/>
        <v>0</v>
      </c>
      <c r="H442" s="6">
        <f t="shared" si="26"/>
        <v>0</v>
      </c>
      <c r="I442" s="7">
        <v>6</v>
      </c>
      <c r="J442" s="7"/>
      <c r="K442" s="6">
        <f t="shared" si="27"/>
        <v>0</v>
      </c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25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24"/>
        <v/>
      </c>
      <c r="G443" s="6">
        <f t="shared" si="25"/>
        <v>0</v>
      </c>
      <c r="H443" s="6">
        <f t="shared" si="26"/>
        <v>0</v>
      </c>
      <c r="I443" s="7">
        <v>1</v>
      </c>
      <c r="J443" s="7"/>
      <c r="K443" s="6">
        <f t="shared" si="27"/>
        <v>0</v>
      </c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25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24"/>
        <v>Y</v>
      </c>
      <c r="G444" s="6">
        <f t="shared" si="25"/>
        <v>479.45000000000005</v>
      </c>
      <c r="H444" s="6">
        <f t="shared" si="26"/>
        <v>0</v>
      </c>
      <c r="I444" s="7">
        <v>8</v>
      </c>
      <c r="J444" s="7"/>
      <c r="K444" s="6">
        <f t="shared" si="27"/>
        <v>0</v>
      </c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25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24"/>
        <v/>
      </c>
      <c r="G445" s="6">
        <f t="shared" si="25"/>
        <v>0</v>
      </c>
      <c r="H445" s="6">
        <f t="shared" si="26"/>
        <v>0</v>
      </c>
      <c r="I445" s="7">
        <v>0</v>
      </c>
      <c r="J445" s="7"/>
      <c r="K445" s="6">
        <f t="shared" si="27"/>
        <v>0</v>
      </c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25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24"/>
        <v/>
      </c>
      <c r="G446" s="6">
        <f t="shared" si="25"/>
        <v>0</v>
      </c>
      <c r="H446" s="6">
        <f t="shared" si="26"/>
        <v>0</v>
      </c>
      <c r="I446" s="7">
        <v>8</v>
      </c>
      <c r="J446" s="7"/>
      <c r="K446" s="6">
        <f t="shared" si="27"/>
        <v>0</v>
      </c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25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24"/>
        <v/>
      </c>
      <c r="G447" s="6">
        <f t="shared" si="25"/>
        <v>0</v>
      </c>
      <c r="H447" s="6">
        <f t="shared" si="26"/>
        <v>0</v>
      </c>
      <c r="I447" s="7">
        <v>2</v>
      </c>
      <c r="J447" s="7"/>
      <c r="K447" s="6">
        <f t="shared" si="27"/>
        <v>0</v>
      </c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25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24"/>
        <v>Y</v>
      </c>
      <c r="G448" s="6">
        <f t="shared" si="25"/>
        <v>374.75</v>
      </c>
      <c r="H448" s="6">
        <f t="shared" si="26"/>
        <v>0</v>
      </c>
      <c r="I448" s="7">
        <v>9</v>
      </c>
      <c r="J448" s="7"/>
      <c r="K448" s="6">
        <f t="shared" si="27"/>
        <v>0</v>
      </c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25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24"/>
        <v>Y</v>
      </c>
      <c r="G449" s="6">
        <f t="shared" si="25"/>
        <v>408.35</v>
      </c>
      <c r="H449" s="6">
        <f t="shared" si="26"/>
        <v>0</v>
      </c>
      <c r="I449" s="7">
        <v>1</v>
      </c>
      <c r="J449" s="7"/>
      <c r="K449" s="6">
        <f t="shared" si="27"/>
        <v>0</v>
      </c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25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24"/>
        <v>Y</v>
      </c>
      <c r="G450" s="6">
        <f t="shared" si="25"/>
        <v>472</v>
      </c>
      <c r="H450" s="6">
        <f t="shared" si="26"/>
        <v>0</v>
      </c>
      <c r="I450" s="7">
        <v>7</v>
      </c>
      <c r="J450" s="7"/>
      <c r="K450" s="6">
        <f t="shared" si="27"/>
        <v>0</v>
      </c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25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24"/>
        <v/>
      </c>
      <c r="G451" s="6">
        <f t="shared" si="25"/>
        <v>0</v>
      </c>
      <c r="H451" s="6">
        <f t="shared" si="26"/>
        <v>0</v>
      </c>
      <c r="I451" s="7">
        <v>13</v>
      </c>
      <c r="J451" s="7"/>
      <c r="K451" s="6">
        <f t="shared" si="27"/>
        <v>0</v>
      </c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25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24"/>
        <v/>
      </c>
      <c r="G452" s="6">
        <f t="shared" si="25"/>
        <v>0</v>
      </c>
      <c r="H452" s="6">
        <f t="shared" si="26"/>
        <v>0</v>
      </c>
      <c r="I452" s="7">
        <v>7</v>
      </c>
      <c r="J452" s="7"/>
      <c r="K452" s="6">
        <f t="shared" si="27"/>
        <v>0</v>
      </c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25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28">IF(E453&gt;=2,"Y", "")</f>
        <v>Y</v>
      </c>
      <c r="G453" s="6">
        <f t="shared" ref="G453:G516" si="29">IF(F453="y",D453*5%,0)</f>
        <v>427.5</v>
      </c>
      <c r="H453" s="6">
        <f t="shared" ref="H453:H516" si="30">IF(AND(B453&gt;0,C453&lt;&gt;"Y"),B453*10%,0)</f>
        <v>0</v>
      </c>
      <c r="I453" s="7">
        <v>8</v>
      </c>
      <c r="J453" s="7"/>
      <c r="K453" s="6">
        <f t="shared" ref="K453:K516" si="31">IF(OR(I453&gt;=16,J453), 250, 0)</f>
        <v>0</v>
      </c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25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28"/>
        <v>Y</v>
      </c>
      <c r="G454" s="6">
        <f t="shared" si="29"/>
        <v>418.1</v>
      </c>
      <c r="H454" s="6">
        <f t="shared" si="30"/>
        <v>0</v>
      </c>
      <c r="I454" s="7">
        <v>6</v>
      </c>
      <c r="J454" s="7"/>
      <c r="K454" s="6">
        <f t="shared" si="31"/>
        <v>0</v>
      </c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25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28"/>
        <v/>
      </c>
      <c r="G455" s="6">
        <f t="shared" si="29"/>
        <v>0</v>
      </c>
      <c r="H455" s="6">
        <f t="shared" si="30"/>
        <v>0</v>
      </c>
      <c r="I455" s="7">
        <v>4</v>
      </c>
      <c r="J455" s="7"/>
      <c r="K455" s="6">
        <f t="shared" si="31"/>
        <v>0</v>
      </c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25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28"/>
        <v/>
      </c>
      <c r="G456" s="6">
        <f t="shared" si="29"/>
        <v>0</v>
      </c>
      <c r="H456" s="6">
        <f t="shared" si="30"/>
        <v>0</v>
      </c>
      <c r="I456" s="7">
        <v>9</v>
      </c>
      <c r="J456" s="7"/>
      <c r="K456" s="6">
        <f t="shared" si="31"/>
        <v>0</v>
      </c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25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28"/>
        <v/>
      </c>
      <c r="G457" s="6">
        <f t="shared" si="29"/>
        <v>0</v>
      </c>
      <c r="H457" s="6">
        <f t="shared" si="30"/>
        <v>0</v>
      </c>
      <c r="I457" s="7">
        <v>9</v>
      </c>
      <c r="J457" s="7"/>
      <c r="K457" s="6">
        <f t="shared" si="31"/>
        <v>0</v>
      </c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25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28"/>
        <v/>
      </c>
      <c r="G458" s="6">
        <f t="shared" si="29"/>
        <v>0</v>
      </c>
      <c r="H458" s="6">
        <f t="shared" si="30"/>
        <v>0</v>
      </c>
      <c r="I458" s="7">
        <v>15</v>
      </c>
      <c r="J458" s="7"/>
      <c r="K458" s="6">
        <f t="shared" si="31"/>
        <v>0</v>
      </c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25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28"/>
        <v>Y</v>
      </c>
      <c r="G459" s="6">
        <f t="shared" si="29"/>
        <v>414.95000000000005</v>
      </c>
      <c r="H459" s="6">
        <f t="shared" si="30"/>
        <v>0</v>
      </c>
      <c r="I459" s="7">
        <v>10</v>
      </c>
      <c r="J459" s="7"/>
      <c r="K459" s="6">
        <f t="shared" si="31"/>
        <v>0</v>
      </c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25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28"/>
        <v>Y</v>
      </c>
      <c r="G460" s="6">
        <f t="shared" si="29"/>
        <v>470.20000000000005</v>
      </c>
      <c r="H460" s="6">
        <f t="shared" si="30"/>
        <v>0</v>
      </c>
      <c r="I460" s="7">
        <v>15</v>
      </c>
      <c r="J460" s="7"/>
      <c r="K460" s="6">
        <f t="shared" si="31"/>
        <v>0</v>
      </c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25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28"/>
        <v/>
      </c>
      <c r="G461" s="6">
        <f t="shared" si="29"/>
        <v>0</v>
      </c>
      <c r="H461" s="6">
        <f t="shared" si="30"/>
        <v>0</v>
      </c>
      <c r="I461" s="7">
        <v>2</v>
      </c>
      <c r="J461" s="7"/>
      <c r="K461" s="6">
        <f t="shared" si="31"/>
        <v>0</v>
      </c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25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28"/>
        <v/>
      </c>
      <c r="G462" s="6">
        <f t="shared" si="29"/>
        <v>0</v>
      </c>
      <c r="H462" s="6">
        <f t="shared" si="30"/>
        <v>0</v>
      </c>
      <c r="I462" s="7">
        <v>4</v>
      </c>
      <c r="J462" s="7"/>
      <c r="K462" s="6">
        <f t="shared" si="31"/>
        <v>0</v>
      </c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25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28"/>
        <v>Y</v>
      </c>
      <c r="G463" s="6">
        <f t="shared" si="29"/>
        <v>337.70000000000005</v>
      </c>
      <c r="H463" s="6">
        <f t="shared" si="30"/>
        <v>0</v>
      </c>
      <c r="I463" s="7">
        <v>5</v>
      </c>
      <c r="J463" s="7"/>
      <c r="K463" s="6">
        <f t="shared" si="31"/>
        <v>0</v>
      </c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25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28"/>
        <v/>
      </c>
      <c r="G464" s="6">
        <f t="shared" si="29"/>
        <v>0</v>
      </c>
      <c r="H464" s="6">
        <f t="shared" si="30"/>
        <v>0</v>
      </c>
      <c r="I464" s="7">
        <v>7</v>
      </c>
      <c r="J464" s="7"/>
      <c r="K464" s="6">
        <f t="shared" si="31"/>
        <v>0</v>
      </c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25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28"/>
        <v/>
      </c>
      <c r="G465" s="6">
        <f t="shared" si="29"/>
        <v>0</v>
      </c>
      <c r="H465" s="6">
        <f t="shared" si="30"/>
        <v>0</v>
      </c>
      <c r="I465" s="7">
        <v>13</v>
      </c>
      <c r="J465" s="7"/>
      <c r="K465" s="6">
        <f t="shared" si="31"/>
        <v>0</v>
      </c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25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28"/>
        <v/>
      </c>
      <c r="G466" s="6">
        <f t="shared" si="29"/>
        <v>0</v>
      </c>
      <c r="H466" s="6">
        <f t="shared" si="30"/>
        <v>0</v>
      </c>
      <c r="I466" s="7">
        <v>8</v>
      </c>
      <c r="J466" s="7"/>
      <c r="K466" s="6">
        <f t="shared" si="31"/>
        <v>0</v>
      </c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25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28"/>
        <v/>
      </c>
      <c r="G467" s="6">
        <f t="shared" si="29"/>
        <v>0</v>
      </c>
      <c r="H467" s="6">
        <f t="shared" si="30"/>
        <v>0</v>
      </c>
      <c r="I467" s="7">
        <v>12</v>
      </c>
      <c r="J467" s="7"/>
      <c r="K467" s="6">
        <f t="shared" si="31"/>
        <v>0</v>
      </c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25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28"/>
        <v>Y</v>
      </c>
      <c r="G468" s="6">
        <f t="shared" si="29"/>
        <v>483.5</v>
      </c>
      <c r="H468" s="6">
        <f t="shared" si="30"/>
        <v>0</v>
      </c>
      <c r="I468" s="7">
        <v>7</v>
      </c>
      <c r="J468" s="7"/>
      <c r="K468" s="6">
        <f t="shared" si="31"/>
        <v>0</v>
      </c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25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28"/>
        <v/>
      </c>
      <c r="G469" s="6">
        <f t="shared" si="29"/>
        <v>0</v>
      </c>
      <c r="H469" s="6">
        <f t="shared" si="30"/>
        <v>0</v>
      </c>
      <c r="I469" s="7">
        <v>6</v>
      </c>
      <c r="J469" s="7"/>
      <c r="K469" s="6">
        <f t="shared" si="31"/>
        <v>0</v>
      </c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25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28"/>
        <v/>
      </c>
      <c r="G470" s="6">
        <f t="shared" si="29"/>
        <v>0</v>
      </c>
      <c r="H470" s="6">
        <f t="shared" si="30"/>
        <v>0</v>
      </c>
      <c r="I470" s="7">
        <v>9</v>
      </c>
      <c r="J470" s="7"/>
      <c r="K470" s="6">
        <f t="shared" si="31"/>
        <v>0</v>
      </c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25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28"/>
        <v/>
      </c>
      <c r="G471" s="6">
        <f t="shared" si="29"/>
        <v>0</v>
      </c>
      <c r="H471" s="6">
        <f t="shared" si="30"/>
        <v>0</v>
      </c>
      <c r="I471" s="7">
        <v>16</v>
      </c>
      <c r="J471" s="7"/>
      <c r="K471" s="6">
        <f t="shared" si="31"/>
        <v>250</v>
      </c>
      <c r="L471" s="6">
        <f>'Invoice Data'!$B471+'Invoice Data'!$D471-'Invoice Data'!$G471-'Invoice Data'!$K471+'Invoice Data'!$H471</f>
        <v>3871</v>
      </c>
      <c r="M471" s="6" t="e">
        <f>VLOOKUP('Invoice Data'!$A471,BPay!$B$4:$D$10,3,0)</f>
        <v>#N/A</v>
      </c>
      <c r="N471" s="8"/>
    </row>
    <row r="472" spans="1:14" x14ac:dyDescent="0.25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28"/>
        <v>Y</v>
      </c>
      <c r="G472" s="6">
        <f t="shared" si="29"/>
        <v>345.45000000000005</v>
      </c>
      <c r="H472" s="6">
        <f t="shared" si="30"/>
        <v>0</v>
      </c>
      <c r="I472" s="7">
        <v>10</v>
      </c>
      <c r="J472" s="7"/>
      <c r="K472" s="6">
        <f t="shared" si="31"/>
        <v>0</v>
      </c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25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28"/>
        <v>Y</v>
      </c>
      <c r="G473" s="6">
        <f t="shared" si="29"/>
        <v>347.95000000000005</v>
      </c>
      <c r="H473" s="6">
        <f t="shared" si="30"/>
        <v>0</v>
      </c>
      <c r="I473" s="7">
        <v>12</v>
      </c>
      <c r="J473" s="7"/>
      <c r="K473" s="6">
        <f t="shared" si="31"/>
        <v>0</v>
      </c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25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28"/>
        <v>Y</v>
      </c>
      <c r="G474" s="6">
        <f t="shared" si="29"/>
        <v>438.35</v>
      </c>
      <c r="H474" s="6">
        <f t="shared" si="30"/>
        <v>0</v>
      </c>
      <c r="I474" s="7">
        <v>9</v>
      </c>
      <c r="J474" s="7"/>
      <c r="K474" s="6">
        <f t="shared" si="31"/>
        <v>0</v>
      </c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25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28"/>
        <v/>
      </c>
      <c r="G475" s="6">
        <f t="shared" si="29"/>
        <v>0</v>
      </c>
      <c r="H475" s="6">
        <f t="shared" si="30"/>
        <v>0</v>
      </c>
      <c r="I475" s="7">
        <v>12</v>
      </c>
      <c r="J475" s="7"/>
      <c r="K475" s="6">
        <f t="shared" si="31"/>
        <v>0</v>
      </c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25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28"/>
        <v/>
      </c>
      <c r="G476" s="6">
        <f t="shared" si="29"/>
        <v>0</v>
      </c>
      <c r="H476" s="6">
        <f t="shared" si="30"/>
        <v>0</v>
      </c>
      <c r="I476" s="7">
        <v>0</v>
      </c>
      <c r="J476" s="7"/>
      <c r="K476" s="6">
        <f t="shared" si="31"/>
        <v>0</v>
      </c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25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28"/>
        <v/>
      </c>
      <c r="G477" s="6">
        <f t="shared" si="29"/>
        <v>0</v>
      </c>
      <c r="H477" s="6">
        <f t="shared" si="30"/>
        <v>0</v>
      </c>
      <c r="I477" s="7">
        <v>11</v>
      </c>
      <c r="J477" s="7"/>
      <c r="K477" s="6">
        <f t="shared" si="31"/>
        <v>0</v>
      </c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25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28"/>
        <v/>
      </c>
      <c r="G478" s="6">
        <f t="shared" si="29"/>
        <v>0</v>
      </c>
      <c r="H478" s="6">
        <f t="shared" si="30"/>
        <v>0</v>
      </c>
      <c r="I478" s="7">
        <v>3</v>
      </c>
      <c r="J478" s="7"/>
      <c r="K478" s="6">
        <f t="shared" si="31"/>
        <v>0</v>
      </c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25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28"/>
        <v/>
      </c>
      <c r="G479" s="6">
        <f t="shared" si="29"/>
        <v>0</v>
      </c>
      <c r="H479" s="6">
        <f t="shared" si="30"/>
        <v>0</v>
      </c>
      <c r="I479" s="7">
        <v>8</v>
      </c>
      <c r="J479" s="7"/>
      <c r="K479" s="6">
        <f t="shared" si="31"/>
        <v>0</v>
      </c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25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28"/>
        <v/>
      </c>
      <c r="G480" s="6">
        <f t="shared" si="29"/>
        <v>0</v>
      </c>
      <c r="H480" s="6">
        <f t="shared" si="30"/>
        <v>0</v>
      </c>
      <c r="I480" s="7">
        <v>7</v>
      </c>
      <c r="J480" s="7"/>
      <c r="K480" s="6">
        <f t="shared" si="31"/>
        <v>0</v>
      </c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25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28"/>
        <v>Y</v>
      </c>
      <c r="G481" s="6">
        <f t="shared" si="29"/>
        <v>393.45000000000005</v>
      </c>
      <c r="H481" s="6">
        <f t="shared" si="30"/>
        <v>0</v>
      </c>
      <c r="I481" s="7">
        <v>16</v>
      </c>
      <c r="J481" s="7"/>
      <c r="K481" s="6">
        <f t="shared" si="31"/>
        <v>250</v>
      </c>
      <c r="L481" s="6">
        <f>'Invoice Data'!$B481+'Invoice Data'!$D481-'Invoice Data'!$G481-'Invoice Data'!$K481+'Invoice Data'!$H481</f>
        <v>7225.55</v>
      </c>
      <c r="M481" s="6" t="e">
        <f>VLOOKUP('Invoice Data'!$A481,BPay!$B$4:$D$10,3,0)</f>
        <v>#N/A</v>
      </c>
      <c r="N481" s="8"/>
    </row>
    <row r="482" spans="1:14" x14ac:dyDescent="0.25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28"/>
        <v/>
      </c>
      <c r="G482" s="6">
        <f t="shared" si="29"/>
        <v>0</v>
      </c>
      <c r="H482" s="6">
        <f t="shared" si="30"/>
        <v>0</v>
      </c>
      <c r="I482" s="7">
        <v>12</v>
      </c>
      <c r="J482" s="7"/>
      <c r="K482" s="6">
        <f t="shared" si="31"/>
        <v>0</v>
      </c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25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28"/>
        <v>Y</v>
      </c>
      <c r="G483" s="6">
        <f t="shared" si="29"/>
        <v>482.5</v>
      </c>
      <c r="H483" s="6">
        <f t="shared" si="30"/>
        <v>0</v>
      </c>
      <c r="I483" s="7">
        <v>8</v>
      </c>
      <c r="J483" s="7"/>
      <c r="K483" s="6">
        <f t="shared" si="31"/>
        <v>0</v>
      </c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25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28"/>
        <v>Y</v>
      </c>
      <c r="G484" s="6">
        <f t="shared" si="29"/>
        <v>460.55</v>
      </c>
      <c r="H484" s="6">
        <f t="shared" si="30"/>
        <v>0</v>
      </c>
      <c r="I484" s="7">
        <v>16</v>
      </c>
      <c r="J484" s="7"/>
      <c r="K484" s="6">
        <f t="shared" si="31"/>
        <v>250</v>
      </c>
      <c r="L484" s="6">
        <f>'Invoice Data'!$B484+'Invoice Data'!$D484-'Invoice Data'!$G484-'Invoice Data'!$K484+'Invoice Data'!$H484</f>
        <v>8500.4500000000007</v>
      </c>
      <c r="M484" s="6" t="e">
        <f>VLOOKUP('Invoice Data'!$A484,BPay!$B$4:$D$10,3,0)</f>
        <v>#N/A</v>
      </c>
      <c r="N484" s="8"/>
    </row>
    <row r="485" spans="1:14" x14ac:dyDescent="0.25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28"/>
        <v/>
      </c>
      <c r="G485" s="6">
        <f t="shared" si="29"/>
        <v>0</v>
      </c>
      <c r="H485" s="6">
        <f t="shared" si="30"/>
        <v>0</v>
      </c>
      <c r="I485" s="7">
        <v>2</v>
      </c>
      <c r="J485" s="7"/>
      <c r="K485" s="6">
        <f t="shared" si="31"/>
        <v>0</v>
      </c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25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28"/>
        <v/>
      </c>
      <c r="G486" s="6">
        <f t="shared" si="29"/>
        <v>0</v>
      </c>
      <c r="H486" s="6">
        <f t="shared" si="30"/>
        <v>0</v>
      </c>
      <c r="I486" s="7">
        <v>7</v>
      </c>
      <c r="J486" s="7"/>
      <c r="K486" s="6">
        <f t="shared" si="31"/>
        <v>0</v>
      </c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25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28"/>
        <v/>
      </c>
      <c r="G487" s="6">
        <f t="shared" si="29"/>
        <v>0</v>
      </c>
      <c r="H487" s="6">
        <f t="shared" si="30"/>
        <v>0</v>
      </c>
      <c r="I487" s="7">
        <v>10</v>
      </c>
      <c r="J487" s="7"/>
      <c r="K487" s="6">
        <f t="shared" si="31"/>
        <v>0</v>
      </c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25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28"/>
        <v>Y</v>
      </c>
      <c r="G488" s="6">
        <f t="shared" si="29"/>
        <v>491.35</v>
      </c>
      <c r="H488" s="6">
        <f t="shared" si="30"/>
        <v>0</v>
      </c>
      <c r="I488" s="7">
        <v>16</v>
      </c>
      <c r="J488" s="7"/>
      <c r="K488" s="6">
        <f t="shared" si="31"/>
        <v>250</v>
      </c>
      <c r="L488" s="6">
        <f>'Invoice Data'!$B488+'Invoice Data'!$D488-'Invoice Data'!$G488-'Invoice Data'!$K488+'Invoice Data'!$H488</f>
        <v>9085.65</v>
      </c>
      <c r="M488" s="6" t="e">
        <f>VLOOKUP('Invoice Data'!$A488,BPay!$B$4:$D$10,3,0)</f>
        <v>#N/A</v>
      </c>
      <c r="N488" s="8"/>
    </row>
    <row r="489" spans="1:14" x14ac:dyDescent="0.25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28"/>
        <v/>
      </c>
      <c r="G489" s="6">
        <f t="shared" si="29"/>
        <v>0</v>
      </c>
      <c r="H489" s="6">
        <f t="shared" si="30"/>
        <v>0</v>
      </c>
      <c r="I489" s="7">
        <v>2</v>
      </c>
      <c r="J489" s="7"/>
      <c r="K489" s="6">
        <f t="shared" si="31"/>
        <v>0</v>
      </c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25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28"/>
        <v/>
      </c>
      <c r="G490" s="6">
        <f t="shared" si="29"/>
        <v>0</v>
      </c>
      <c r="H490" s="6">
        <f t="shared" si="30"/>
        <v>0</v>
      </c>
      <c r="I490" s="7">
        <v>1</v>
      </c>
      <c r="J490" s="7"/>
      <c r="K490" s="6">
        <f t="shared" si="31"/>
        <v>0</v>
      </c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25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28"/>
        <v>Y</v>
      </c>
      <c r="G491" s="6">
        <f t="shared" si="29"/>
        <v>359.1</v>
      </c>
      <c r="H491" s="6">
        <f t="shared" si="30"/>
        <v>0</v>
      </c>
      <c r="I491" s="7">
        <v>14</v>
      </c>
      <c r="J491" s="7"/>
      <c r="K491" s="6">
        <f t="shared" si="31"/>
        <v>0</v>
      </c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25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28"/>
        <v/>
      </c>
      <c r="G492" s="6">
        <f t="shared" si="29"/>
        <v>0</v>
      </c>
      <c r="H492" s="6">
        <f t="shared" si="30"/>
        <v>0</v>
      </c>
      <c r="I492" s="7">
        <v>9</v>
      </c>
      <c r="J492" s="7"/>
      <c r="K492" s="6">
        <f t="shared" si="31"/>
        <v>0</v>
      </c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25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28"/>
        <v>Y</v>
      </c>
      <c r="G493" s="6">
        <f t="shared" si="29"/>
        <v>427.45000000000005</v>
      </c>
      <c r="H493" s="6">
        <f t="shared" si="30"/>
        <v>0</v>
      </c>
      <c r="I493" s="7">
        <v>3</v>
      </c>
      <c r="J493" s="7"/>
      <c r="K493" s="6">
        <f t="shared" si="31"/>
        <v>0</v>
      </c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25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28"/>
        <v/>
      </c>
      <c r="G494" s="6">
        <f t="shared" si="29"/>
        <v>0</v>
      </c>
      <c r="H494" s="6">
        <f t="shared" si="30"/>
        <v>0</v>
      </c>
      <c r="I494" s="7">
        <v>3</v>
      </c>
      <c r="J494" s="7"/>
      <c r="K494" s="6">
        <f t="shared" si="31"/>
        <v>0</v>
      </c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25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28"/>
        <v/>
      </c>
      <c r="G495" s="6">
        <f t="shared" si="29"/>
        <v>0</v>
      </c>
      <c r="H495" s="6">
        <f t="shared" si="30"/>
        <v>0</v>
      </c>
      <c r="I495" s="7">
        <v>16</v>
      </c>
      <c r="J495" s="7"/>
      <c r="K495" s="6">
        <f t="shared" si="31"/>
        <v>250</v>
      </c>
      <c r="L495" s="6">
        <f>'Invoice Data'!$B495+'Invoice Data'!$D495-'Invoice Data'!$G495-'Invoice Data'!$K495+'Invoice Data'!$H495</f>
        <v>3272</v>
      </c>
      <c r="M495" s="6" t="e">
        <f>VLOOKUP('Invoice Data'!$A495,BPay!$B$4:$D$10,3,0)</f>
        <v>#N/A</v>
      </c>
      <c r="N495" s="8"/>
    </row>
    <row r="496" spans="1:14" x14ac:dyDescent="0.25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28"/>
        <v/>
      </c>
      <c r="G496" s="6">
        <f t="shared" si="29"/>
        <v>0</v>
      </c>
      <c r="H496" s="6">
        <f t="shared" si="30"/>
        <v>0</v>
      </c>
      <c r="I496" s="7">
        <v>3</v>
      </c>
      <c r="J496" s="7"/>
      <c r="K496" s="6">
        <f t="shared" si="31"/>
        <v>0</v>
      </c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25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28"/>
        <v>Y</v>
      </c>
      <c r="G497" s="6">
        <f t="shared" si="29"/>
        <v>501.20000000000005</v>
      </c>
      <c r="H497" s="6">
        <f t="shared" si="30"/>
        <v>0</v>
      </c>
      <c r="I497" s="7">
        <v>12</v>
      </c>
      <c r="J497" s="7"/>
      <c r="K497" s="6">
        <f t="shared" si="31"/>
        <v>0</v>
      </c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25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28"/>
        <v/>
      </c>
      <c r="G498" s="6">
        <f t="shared" si="29"/>
        <v>0</v>
      </c>
      <c r="H498" s="6">
        <f t="shared" si="30"/>
        <v>0</v>
      </c>
      <c r="I498" s="7">
        <v>8</v>
      </c>
      <c r="J498" s="7"/>
      <c r="K498" s="6">
        <f t="shared" si="31"/>
        <v>0</v>
      </c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25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28"/>
        <v>Y</v>
      </c>
      <c r="G499" s="6">
        <f t="shared" si="29"/>
        <v>405.40000000000003</v>
      </c>
      <c r="H499" s="6">
        <f t="shared" si="30"/>
        <v>0</v>
      </c>
      <c r="I499" s="7">
        <v>14</v>
      </c>
      <c r="J499" s="7"/>
      <c r="K499" s="6">
        <f t="shared" si="31"/>
        <v>0</v>
      </c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25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28"/>
        <v>Y</v>
      </c>
      <c r="G500" s="6">
        <f t="shared" si="29"/>
        <v>433.90000000000003</v>
      </c>
      <c r="H500" s="6">
        <f t="shared" si="30"/>
        <v>0</v>
      </c>
      <c r="I500" s="7">
        <v>9</v>
      </c>
      <c r="J500" s="7"/>
      <c r="K500" s="6">
        <f t="shared" si="31"/>
        <v>0</v>
      </c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25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28"/>
        <v>Y</v>
      </c>
      <c r="G501" s="6">
        <f t="shared" si="29"/>
        <v>366.20000000000005</v>
      </c>
      <c r="H501" s="6">
        <f t="shared" si="30"/>
        <v>0</v>
      </c>
      <c r="I501" s="7">
        <v>4</v>
      </c>
      <c r="J501" s="7"/>
      <c r="K501" s="6">
        <f t="shared" si="31"/>
        <v>0</v>
      </c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25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28"/>
        <v/>
      </c>
      <c r="G502" s="6">
        <f t="shared" si="29"/>
        <v>0</v>
      </c>
      <c r="H502" s="6">
        <f t="shared" si="30"/>
        <v>0</v>
      </c>
      <c r="I502" s="7">
        <v>10</v>
      </c>
      <c r="J502" s="7"/>
      <c r="K502" s="6">
        <f t="shared" si="31"/>
        <v>0</v>
      </c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25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28"/>
        <v>Y</v>
      </c>
      <c r="G503" s="6">
        <f t="shared" si="29"/>
        <v>386.25</v>
      </c>
      <c r="H503" s="6">
        <f t="shared" si="30"/>
        <v>0</v>
      </c>
      <c r="I503" s="7">
        <v>10</v>
      </c>
      <c r="J503" s="7"/>
      <c r="K503" s="6">
        <f t="shared" si="31"/>
        <v>0</v>
      </c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25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28"/>
        <v>Y</v>
      </c>
      <c r="G504" s="6">
        <f t="shared" si="29"/>
        <v>409.05</v>
      </c>
      <c r="H504" s="6">
        <f t="shared" si="30"/>
        <v>0</v>
      </c>
      <c r="I504" s="7">
        <v>12</v>
      </c>
      <c r="J504" s="7"/>
      <c r="K504" s="6">
        <f t="shared" si="31"/>
        <v>0</v>
      </c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25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28"/>
        <v/>
      </c>
      <c r="G505" s="6">
        <f t="shared" si="29"/>
        <v>0</v>
      </c>
      <c r="H505" s="6">
        <f t="shared" si="30"/>
        <v>0</v>
      </c>
      <c r="I505" s="7">
        <v>10</v>
      </c>
      <c r="J505" s="7"/>
      <c r="K505" s="6">
        <f t="shared" si="31"/>
        <v>0</v>
      </c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25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28"/>
        <v>Y</v>
      </c>
      <c r="G506" s="6">
        <f t="shared" si="29"/>
        <v>474.40000000000003</v>
      </c>
      <c r="H506" s="6">
        <f t="shared" si="30"/>
        <v>0</v>
      </c>
      <c r="I506" s="7">
        <v>2</v>
      </c>
      <c r="J506" s="7"/>
      <c r="K506" s="6">
        <f t="shared" si="31"/>
        <v>0</v>
      </c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25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28"/>
        <v/>
      </c>
      <c r="G507" s="6">
        <f t="shared" si="29"/>
        <v>0</v>
      </c>
      <c r="H507" s="6">
        <f t="shared" si="30"/>
        <v>0</v>
      </c>
      <c r="I507" s="7">
        <v>3</v>
      </c>
      <c r="J507" s="7"/>
      <c r="K507" s="6">
        <f t="shared" si="31"/>
        <v>0</v>
      </c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25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28"/>
        <v>Y</v>
      </c>
      <c r="G508" s="6">
        <f t="shared" si="29"/>
        <v>343.3</v>
      </c>
      <c r="H508" s="6">
        <f t="shared" si="30"/>
        <v>0</v>
      </c>
      <c r="I508" s="7">
        <v>12</v>
      </c>
      <c r="J508" s="7"/>
      <c r="K508" s="6">
        <f t="shared" si="31"/>
        <v>0</v>
      </c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25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28"/>
        <v>Y</v>
      </c>
      <c r="G509" s="6">
        <f t="shared" si="29"/>
        <v>435.25</v>
      </c>
      <c r="H509" s="6">
        <f t="shared" si="30"/>
        <v>0</v>
      </c>
      <c r="I509" s="7">
        <v>13</v>
      </c>
      <c r="J509" s="7"/>
      <c r="K509" s="6">
        <f t="shared" si="31"/>
        <v>0</v>
      </c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25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28"/>
        <v/>
      </c>
      <c r="G510" s="6">
        <f t="shared" si="29"/>
        <v>0</v>
      </c>
      <c r="H510" s="6">
        <f t="shared" si="30"/>
        <v>0</v>
      </c>
      <c r="I510" s="7">
        <v>0</v>
      </c>
      <c r="J510" s="7"/>
      <c r="K510" s="6">
        <f t="shared" si="31"/>
        <v>0</v>
      </c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25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28"/>
        <v>Y</v>
      </c>
      <c r="G511" s="6">
        <f t="shared" si="29"/>
        <v>489.90000000000003</v>
      </c>
      <c r="H511" s="6">
        <f t="shared" si="30"/>
        <v>0</v>
      </c>
      <c r="I511" s="7">
        <v>8</v>
      </c>
      <c r="J511" s="7"/>
      <c r="K511" s="6">
        <f t="shared" si="31"/>
        <v>0</v>
      </c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25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28"/>
        <v>Y</v>
      </c>
      <c r="G512" s="6">
        <f t="shared" si="29"/>
        <v>328.35</v>
      </c>
      <c r="H512" s="6">
        <f t="shared" si="30"/>
        <v>0</v>
      </c>
      <c r="I512" s="7">
        <v>9</v>
      </c>
      <c r="J512" s="7"/>
      <c r="K512" s="6">
        <f t="shared" si="31"/>
        <v>0</v>
      </c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25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28"/>
        <v/>
      </c>
      <c r="G513" s="6">
        <f t="shared" si="29"/>
        <v>0</v>
      </c>
      <c r="H513" s="6">
        <f t="shared" si="30"/>
        <v>0</v>
      </c>
      <c r="I513" s="7">
        <v>2</v>
      </c>
      <c r="J513" s="7"/>
      <c r="K513" s="6">
        <f t="shared" si="31"/>
        <v>0</v>
      </c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25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28"/>
        <v>Y</v>
      </c>
      <c r="G514" s="6">
        <f t="shared" si="29"/>
        <v>400.6</v>
      </c>
      <c r="H514" s="6">
        <f t="shared" si="30"/>
        <v>0</v>
      </c>
      <c r="I514" s="7">
        <v>0</v>
      </c>
      <c r="J514" s="7"/>
      <c r="K514" s="6">
        <f t="shared" si="31"/>
        <v>0</v>
      </c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25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28"/>
        <v>Y</v>
      </c>
      <c r="G515" s="6">
        <f t="shared" si="29"/>
        <v>442.95000000000005</v>
      </c>
      <c r="H515" s="6">
        <f t="shared" si="30"/>
        <v>0</v>
      </c>
      <c r="I515" s="7">
        <v>11</v>
      </c>
      <c r="J515" s="7"/>
      <c r="K515" s="6">
        <f t="shared" si="31"/>
        <v>0</v>
      </c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25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28"/>
        <v>Y</v>
      </c>
      <c r="G516" s="6">
        <f t="shared" si="29"/>
        <v>379.90000000000003</v>
      </c>
      <c r="H516" s="6">
        <f t="shared" si="30"/>
        <v>0</v>
      </c>
      <c r="I516" s="7">
        <v>11</v>
      </c>
      <c r="J516" s="7"/>
      <c r="K516" s="6">
        <f t="shared" si="31"/>
        <v>0</v>
      </c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25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32">IF(E517&gt;=2,"Y", "")</f>
        <v>Y</v>
      </c>
      <c r="G517" s="6">
        <f t="shared" ref="G517:G580" si="33">IF(F517="y",D517*5%,0)</f>
        <v>385.35</v>
      </c>
      <c r="H517" s="6">
        <f t="shared" ref="H517:H580" si="34">IF(AND(B517&gt;0,C517&lt;&gt;"Y"),B517*10%,0)</f>
        <v>0</v>
      </c>
      <c r="I517" s="7">
        <v>15</v>
      </c>
      <c r="J517" s="7"/>
      <c r="K517" s="6">
        <f t="shared" ref="K517:K580" si="35">IF(OR(I517&gt;=16,J517), 250, 0)</f>
        <v>0</v>
      </c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25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32"/>
        <v>Y</v>
      </c>
      <c r="G518" s="6">
        <f t="shared" si="33"/>
        <v>484.20000000000005</v>
      </c>
      <c r="H518" s="6">
        <f t="shared" si="34"/>
        <v>0</v>
      </c>
      <c r="I518" s="7">
        <v>15</v>
      </c>
      <c r="J518" s="7"/>
      <c r="K518" s="6">
        <f t="shared" si="35"/>
        <v>0</v>
      </c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25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32"/>
        <v/>
      </c>
      <c r="G519" s="6">
        <f t="shared" si="33"/>
        <v>0</v>
      </c>
      <c r="H519" s="6">
        <f t="shared" si="34"/>
        <v>0</v>
      </c>
      <c r="I519" s="7">
        <v>16</v>
      </c>
      <c r="J519" s="7"/>
      <c r="K519" s="6">
        <f t="shared" si="35"/>
        <v>250</v>
      </c>
      <c r="L519" s="6">
        <f>'Invoice Data'!$B519+'Invoice Data'!$D519-'Invoice Data'!$G519-'Invoice Data'!$K519+'Invoice Data'!$H519</f>
        <v>5054</v>
      </c>
      <c r="M519" s="6" t="e">
        <f>VLOOKUP('Invoice Data'!$A519,BPay!$B$4:$D$10,3,0)</f>
        <v>#N/A</v>
      </c>
      <c r="N519" s="8"/>
    </row>
    <row r="520" spans="1:14" x14ac:dyDescent="0.25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32"/>
        <v>Y</v>
      </c>
      <c r="G520" s="6">
        <f t="shared" si="33"/>
        <v>358.05</v>
      </c>
      <c r="H520" s="6">
        <f t="shared" si="34"/>
        <v>0</v>
      </c>
      <c r="I520" s="7">
        <v>13</v>
      </c>
      <c r="J520" s="7"/>
      <c r="K520" s="6">
        <f t="shared" si="35"/>
        <v>0</v>
      </c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25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32"/>
        <v>Y</v>
      </c>
      <c r="G521" s="6">
        <f t="shared" si="33"/>
        <v>431.3</v>
      </c>
      <c r="H521" s="6">
        <f t="shared" si="34"/>
        <v>0</v>
      </c>
      <c r="I521" s="7">
        <v>8</v>
      </c>
      <c r="J521" s="7"/>
      <c r="K521" s="6">
        <f t="shared" si="35"/>
        <v>0</v>
      </c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25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32"/>
        <v>Y</v>
      </c>
      <c r="G522" s="6">
        <f t="shared" si="33"/>
        <v>496.25</v>
      </c>
      <c r="H522" s="6">
        <f t="shared" si="34"/>
        <v>0</v>
      </c>
      <c r="I522" s="7">
        <v>8</v>
      </c>
      <c r="J522" s="7"/>
      <c r="K522" s="6">
        <f t="shared" si="35"/>
        <v>0</v>
      </c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25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32"/>
        <v>Y</v>
      </c>
      <c r="G523" s="6">
        <f t="shared" si="33"/>
        <v>455.8</v>
      </c>
      <c r="H523" s="6">
        <f t="shared" si="34"/>
        <v>0</v>
      </c>
      <c r="I523" s="7">
        <v>12</v>
      </c>
      <c r="J523" s="7"/>
      <c r="K523" s="6">
        <f t="shared" si="35"/>
        <v>0</v>
      </c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25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32"/>
        <v/>
      </c>
      <c r="G524" s="6">
        <f t="shared" si="33"/>
        <v>0</v>
      </c>
      <c r="H524" s="6">
        <f t="shared" si="34"/>
        <v>0</v>
      </c>
      <c r="I524" s="7">
        <v>7</v>
      </c>
      <c r="J524" s="7"/>
      <c r="K524" s="6">
        <f t="shared" si="35"/>
        <v>0</v>
      </c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25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32"/>
        <v/>
      </c>
      <c r="G525" s="6">
        <f t="shared" si="33"/>
        <v>0</v>
      </c>
      <c r="H525" s="6">
        <f t="shared" si="34"/>
        <v>0</v>
      </c>
      <c r="I525" s="7">
        <v>0</v>
      </c>
      <c r="J525" s="7" t="b">
        <v>1</v>
      </c>
      <c r="K525" s="6">
        <f t="shared" si="35"/>
        <v>250</v>
      </c>
      <c r="L525" s="6">
        <f>'Invoice Data'!$B525+'Invoice Data'!$D525-'Invoice Data'!$G525-'Invoice Data'!$K525+'Invoice Data'!$H525</f>
        <v>3824</v>
      </c>
      <c r="M525" s="6" t="e">
        <f>VLOOKUP('Invoice Data'!$A525,BPay!$B$4:$D$10,3,0)</f>
        <v>#N/A</v>
      </c>
      <c r="N525" s="8"/>
    </row>
    <row r="526" spans="1:14" x14ac:dyDescent="0.25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32"/>
        <v>Y</v>
      </c>
      <c r="G526" s="6">
        <f t="shared" si="33"/>
        <v>362.25</v>
      </c>
      <c r="H526" s="6">
        <f t="shared" si="34"/>
        <v>0</v>
      </c>
      <c r="I526" s="7">
        <v>14</v>
      </c>
      <c r="J526" s="7"/>
      <c r="K526" s="6">
        <f t="shared" si="35"/>
        <v>0</v>
      </c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25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32"/>
        <v>Y</v>
      </c>
      <c r="G527" s="6">
        <f t="shared" si="33"/>
        <v>448.55</v>
      </c>
      <c r="H527" s="6">
        <f t="shared" si="34"/>
        <v>0</v>
      </c>
      <c r="I527" s="7">
        <v>10</v>
      </c>
      <c r="J527" s="7"/>
      <c r="K527" s="6">
        <f t="shared" si="35"/>
        <v>0</v>
      </c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25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32"/>
        <v/>
      </c>
      <c r="G528" s="6">
        <f t="shared" si="33"/>
        <v>0</v>
      </c>
      <c r="H528" s="6">
        <f t="shared" si="34"/>
        <v>0</v>
      </c>
      <c r="I528" s="7">
        <v>4</v>
      </c>
      <c r="J528" s="7"/>
      <c r="K528" s="6">
        <f t="shared" si="35"/>
        <v>0</v>
      </c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25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32"/>
        <v/>
      </c>
      <c r="G529" s="6">
        <f t="shared" si="33"/>
        <v>0</v>
      </c>
      <c r="H529" s="6">
        <f t="shared" si="34"/>
        <v>0</v>
      </c>
      <c r="I529" s="7">
        <v>9</v>
      </c>
      <c r="J529" s="7"/>
      <c r="K529" s="6">
        <f t="shared" si="35"/>
        <v>0</v>
      </c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25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32"/>
        <v>Y</v>
      </c>
      <c r="G530" s="6">
        <f t="shared" si="33"/>
        <v>421.95000000000005</v>
      </c>
      <c r="H530" s="6">
        <f t="shared" si="34"/>
        <v>0</v>
      </c>
      <c r="I530" s="7">
        <v>5</v>
      </c>
      <c r="J530" s="7"/>
      <c r="K530" s="6">
        <f t="shared" si="35"/>
        <v>0</v>
      </c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25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32"/>
        <v>Y</v>
      </c>
      <c r="G531" s="6">
        <f t="shared" si="33"/>
        <v>516.75</v>
      </c>
      <c r="H531" s="6">
        <f t="shared" si="34"/>
        <v>0</v>
      </c>
      <c r="I531" s="7">
        <v>12</v>
      </c>
      <c r="J531" s="7"/>
      <c r="K531" s="6">
        <f t="shared" si="35"/>
        <v>0</v>
      </c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25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32"/>
        <v>Y</v>
      </c>
      <c r="G532" s="6">
        <f t="shared" si="33"/>
        <v>371.5</v>
      </c>
      <c r="H532" s="6">
        <f t="shared" si="34"/>
        <v>0</v>
      </c>
      <c r="I532" s="7">
        <v>6</v>
      </c>
      <c r="J532" s="7"/>
      <c r="K532" s="6">
        <f t="shared" si="35"/>
        <v>0</v>
      </c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25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32"/>
        <v/>
      </c>
      <c r="G533" s="6">
        <f t="shared" si="33"/>
        <v>0</v>
      </c>
      <c r="H533" s="6">
        <f t="shared" si="34"/>
        <v>0</v>
      </c>
      <c r="I533" s="7">
        <v>7</v>
      </c>
      <c r="J533" s="7"/>
      <c r="K533" s="6">
        <f t="shared" si="35"/>
        <v>0</v>
      </c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25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32"/>
        <v>Y</v>
      </c>
      <c r="G534" s="6">
        <f t="shared" si="33"/>
        <v>426.35</v>
      </c>
      <c r="H534" s="6">
        <f t="shared" si="34"/>
        <v>0</v>
      </c>
      <c r="I534" s="7">
        <v>14</v>
      </c>
      <c r="J534" s="7"/>
      <c r="K534" s="6">
        <f t="shared" si="35"/>
        <v>0</v>
      </c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25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32"/>
        <v>Y</v>
      </c>
      <c r="G535" s="6">
        <f t="shared" si="33"/>
        <v>371.55</v>
      </c>
      <c r="H535" s="6">
        <f t="shared" si="34"/>
        <v>0</v>
      </c>
      <c r="I535" s="7">
        <v>0</v>
      </c>
      <c r="J535" s="7" t="b">
        <v>1</v>
      </c>
      <c r="K535" s="6">
        <f t="shared" si="35"/>
        <v>250</v>
      </c>
      <c r="L535" s="6">
        <f>'Invoice Data'!$B535+'Invoice Data'!$D535-'Invoice Data'!$G535-'Invoice Data'!$K535+'Invoice Data'!$H535</f>
        <v>6809.45</v>
      </c>
      <c r="M535" s="6" t="e">
        <f>VLOOKUP('Invoice Data'!$A535,BPay!$B$4:$D$10,3,0)</f>
        <v>#N/A</v>
      </c>
      <c r="N535" s="8"/>
    </row>
    <row r="536" spans="1:14" x14ac:dyDescent="0.25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32"/>
        <v/>
      </c>
      <c r="G536" s="6">
        <f t="shared" si="33"/>
        <v>0</v>
      </c>
      <c r="H536" s="6">
        <f t="shared" si="34"/>
        <v>0</v>
      </c>
      <c r="I536" s="7">
        <v>15</v>
      </c>
      <c r="J536" s="7"/>
      <c r="K536" s="6">
        <f t="shared" si="35"/>
        <v>0</v>
      </c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25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32"/>
        <v>Y</v>
      </c>
      <c r="G537" s="6">
        <f t="shared" si="33"/>
        <v>495.90000000000003</v>
      </c>
      <c r="H537" s="6">
        <f t="shared" si="34"/>
        <v>0</v>
      </c>
      <c r="I537" s="7">
        <v>3</v>
      </c>
      <c r="J537" s="7"/>
      <c r="K537" s="6">
        <f t="shared" si="35"/>
        <v>0</v>
      </c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25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32"/>
        <v/>
      </c>
      <c r="G538" s="6">
        <f t="shared" si="33"/>
        <v>0</v>
      </c>
      <c r="H538" s="6">
        <f t="shared" si="34"/>
        <v>0</v>
      </c>
      <c r="I538" s="7">
        <v>12</v>
      </c>
      <c r="J538" s="7"/>
      <c r="K538" s="6">
        <f t="shared" si="35"/>
        <v>0</v>
      </c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25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32"/>
        <v>Y</v>
      </c>
      <c r="G539" s="6">
        <f t="shared" si="33"/>
        <v>335.6</v>
      </c>
      <c r="H539" s="6">
        <f t="shared" si="34"/>
        <v>0</v>
      </c>
      <c r="I539" s="7">
        <v>8</v>
      </c>
      <c r="J539" s="7"/>
      <c r="K539" s="6">
        <f t="shared" si="35"/>
        <v>0</v>
      </c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25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32"/>
        <v>Y</v>
      </c>
      <c r="G540" s="6">
        <f t="shared" si="33"/>
        <v>396.25</v>
      </c>
      <c r="H540" s="6">
        <f t="shared" si="34"/>
        <v>0</v>
      </c>
      <c r="I540" s="7">
        <v>16</v>
      </c>
      <c r="J540" s="7"/>
      <c r="K540" s="6">
        <f t="shared" si="35"/>
        <v>250</v>
      </c>
      <c r="L540" s="6">
        <f>'Invoice Data'!$B540+'Invoice Data'!$D540-'Invoice Data'!$G540-'Invoice Data'!$K540+'Invoice Data'!$H540</f>
        <v>7278.75</v>
      </c>
      <c r="M540" s="6" t="e">
        <f>VLOOKUP('Invoice Data'!$A540,BPay!$B$4:$D$10,3,0)</f>
        <v>#N/A</v>
      </c>
      <c r="N540" s="8"/>
    </row>
    <row r="541" spans="1:14" x14ac:dyDescent="0.25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32"/>
        <v/>
      </c>
      <c r="G541" s="6">
        <f t="shared" si="33"/>
        <v>0</v>
      </c>
      <c r="H541" s="6">
        <f t="shared" si="34"/>
        <v>0</v>
      </c>
      <c r="I541" s="7">
        <v>9</v>
      </c>
      <c r="J541" s="7"/>
      <c r="K541" s="6">
        <f t="shared" si="35"/>
        <v>0</v>
      </c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25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32"/>
        <v/>
      </c>
      <c r="G542" s="6">
        <f t="shared" si="33"/>
        <v>0</v>
      </c>
      <c r="H542" s="6">
        <f t="shared" si="34"/>
        <v>0</v>
      </c>
      <c r="I542" s="7">
        <v>8</v>
      </c>
      <c r="J542" s="7"/>
      <c r="K542" s="6">
        <f t="shared" si="35"/>
        <v>0</v>
      </c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25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32"/>
        <v/>
      </c>
      <c r="G543" s="6">
        <f t="shared" si="33"/>
        <v>0</v>
      </c>
      <c r="H543" s="6">
        <f t="shared" si="34"/>
        <v>0</v>
      </c>
      <c r="I543" s="7">
        <v>11</v>
      </c>
      <c r="J543" s="7"/>
      <c r="K543" s="6">
        <f t="shared" si="35"/>
        <v>0</v>
      </c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25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32"/>
        <v/>
      </c>
      <c r="G544" s="6">
        <f t="shared" si="33"/>
        <v>0</v>
      </c>
      <c r="H544" s="6">
        <f t="shared" si="34"/>
        <v>0</v>
      </c>
      <c r="I544" s="7">
        <v>3</v>
      </c>
      <c r="J544" s="7"/>
      <c r="K544" s="6">
        <f t="shared" si="35"/>
        <v>0</v>
      </c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25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32"/>
        <v/>
      </c>
      <c r="G545" s="6">
        <f t="shared" si="33"/>
        <v>0</v>
      </c>
      <c r="H545" s="6">
        <f t="shared" si="34"/>
        <v>0</v>
      </c>
      <c r="I545" s="7">
        <v>3</v>
      </c>
      <c r="J545" s="7"/>
      <c r="K545" s="6">
        <f t="shared" si="35"/>
        <v>0</v>
      </c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25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32"/>
        <v>Y</v>
      </c>
      <c r="G546" s="6">
        <f t="shared" si="33"/>
        <v>431.5</v>
      </c>
      <c r="H546" s="6">
        <f t="shared" si="34"/>
        <v>0</v>
      </c>
      <c r="I546" s="7">
        <v>14</v>
      </c>
      <c r="J546" s="7"/>
      <c r="K546" s="6">
        <f t="shared" si="35"/>
        <v>0</v>
      </c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25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32"/>
        <v/>
      </c>
      <c r="G547" s="6">
        <f t="shared" si="33"/>
        <v>0</v>
      </c>
      <c r="H547" s="6">
        <f t="shared" si="34"/>
        <v>0</v>
      </c>
      <c r="I547" s="7">
        <v>5</v>
      </c>
      <c r="J547" s="7"/>
      <c r="K547" s="6">
        <f t="shared" si="35"/>
        <v>0</v>
      </c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25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32"/>
        <v>Y</v>
      </c>
      <c r="G548" s="6">
        <f t="shared" si="33"/>
        <v>355.40000000000003</v>
      </c>
      <c r="H548" s="6">
        <f t="shared" si="34"/>
        <v>0</v>
      </c>
      <c r="I548" s="7">
        <v>0</v>
      </c>
      <c r="J548" s="7"/>
      <c r="K548" s="6">
        <f t="shared" si="35"/>
        <v>0</v>
      </c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25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32"/>
        <v/>
      </c>
      <c r="G549" s="6">
        <f t="shared" si="33"/>
        <v>0</v>
      </c>
      <c r="H549" s="6">
        <f t="shared" si="34"/>
        <v>0</v>
      </c>
      <c r="I549" s="7">
        <v>0</v>
      </c>
      <c r="J549" s="7"/>
      <c r="K549" s="6">
        <f t="shared" si="35"/>
        <v>0</v>
      </c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25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32"/>
        <v>Y</v>
      </c>
      <c r="G550" s="6">
        <f t="shared" si="33"/>
        <v>422.5</v>
      </c>
      <c r="H550" s="6">
        <f t="shared" si="34"/>
        <v>0</v>
      </c>
      <c r="I550" s="7">
        <v>5</v>
      </c>
      <c r="J550" s="7"/>
      <c r="K550" s="6">
        <f t="shared" si="35"/>
        <v>0</v>
      </c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25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32"/>
        <v>Y</v>
      </c>
      <c r="G551" s="6">
        <f t="shared" si="33"/>
        <v>417.1</v>
      </c>
      <c r="H551" s="6">
        <f t="shared" si="34"/>
        <v>0</v>
      </c>
      <c r="I551" s="7">
        <v>14</v>
      </c>
      <c r="J551" s="7"/>
      <c r="K551" s="6">
        <f t="shared" si="35"/>
        <v>0</v>
      </c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25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32"/>
        <v>Y</v>
      </c>
      <c r="G552" s="6">
        <f t="shared" si="33"/>
        <v>440.65000000000003</v>
      </c>
      <c r="H552" s="6">
        <f t="shared" si="34"/>
        <v>0</v>
      </c>
      <c r="I552" s="7">
        <v>16</v>
      </c>
      <c r="J552" s="7"/>
      <c r="K552" s="6">
        <f t="shared" si="35"/>
        <v>250</v>
      </c>
      <c r="L552" s="6">
        <f>'Invoice Data'!$B552+'Invoice Data'!$D552-'Invoice Data'!$G552-'Invoice Data'!$K552+'Invoice Data'!$H552</f>
        <v>8122.35</v>
      </c>
      <c r="M552" s="6" t="e">
        <f>VLOOKUP('Invoice Data'!$A552,BPay!$B$4:$D$10,3,0)</f>
        <v>#N/A</v>
      </c>
      <c r="N552" s="8"/>
    </row>
    <row r="553" spans="1:14" x14ac:dyDescent="0.25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32"/>
        <v>Y</v>
      </c>
      <c r="G553" s="6">
        <f t="shared" si="33"/>
        <v>360.55</v>
      </c>
      <c r="H553" s="6">
        <f t="shared" si="34"/>
        <v>0</v>
      </c>
      <c r="I553" s="7">
        <v>16</v>
      </c>
      <c r="J553" s="7"/>
      <c r="K553" s="6">
        <f t="shared" si="35"/>
        <v>250</v>
      </c>
      <c r="L553" s="6">
        <f>'Invoice Data'!$B553+'Invoice Data'!$D553-'Invoice Data'!$G553-'Invoice Data'!$K553+'Invoice Data'!$H553</f>
        <v>6600.45</v>
      </c>
      <c r="M553" s="6" t="e">
        <f>VLOOKUP('Invoice Data'!$A553,BPay!$B$4:$D$10,3,0)</f>
        <v>#N/A</v>
      </c>
      <c r="N553" s="8"/>
    </row>
    <row r="554" spans="1:14" x14ac:dyDescent="0.25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32"/>
        <v>Y</v>
      </c>
      <c r="G554" s="6">
        <f t="shared" si="33"/>
        <v>476.1</v>
      </c>
      <c r="H554" s="6">
        <f t="shared" si="34"/>
        <v>0</v>
      </c>
      <c r="I554" s="7">
        <v>4</v>
      </c>
      <c r="J554" s="7"/>
      <c r="K554" s="6">
        <f t="shared" si="35"/>
        <v>0</v>
      </c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25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32"/>
        <v>Y</v>
      </c>
      <c r="G555" s="6">
        <f t="shared" si="33"/>
        <v>351.35</v>
      </c>
      <c r="H555" s="6">
        <f t="shared" si="34"/>
        <v>0</v>
      </c>
      <c r="I555" s="7">
        <v>10</v>
      </c>
      <c r="J555" s="7"/>
      <c r="K555" s="6">
        <f t="shared" si="35"/>
        <v>0</v>
      </c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25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32"/>
        <v/>
      </c>
      <c r="G556" s="6">
        <f t="shared" si="33"/>
        <v>0</v>
      </c>
      <c r="H556" s="6">
        <f t="shared" si="34"/>
        <v>0</v>
      </c>
      <c r="I556" s="7">
        <v>15</v>
      </c>
      <c r="J556" s="7"/>
      <c r="K556" s="6">
        <f t="shared" si="35"/>
        <v>0</v>
      </c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25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32"/>
        <v>Y</v>
      </c>
      <c r="G557" s="6">
        <f t="shared" si="33"/>
        <v>414.15000000000003</v>
      </c>
      <c r="H557" s="6">
        <f t="shared" si="34"/>
        <v>0</v>
      </c>
      <c r="I557" s="7">
        <v>3</v>
      </c>
      <c r="J557" s="7"/>
      <c r="K557" s="6">
        <f t="shared" si="35"/>
        <v>0</v>
      </c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25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32"/>
        <v>Y</v>
      </c>
      <c r="G558" s="6">
        <f t="shared" si="33"/>
        <v>510.3</v>
      </c>
      <c r="H558" s="6">
        <f t="shared" si="34"/>
        <v>0</v>
      </c>
      <c r="I558" s="7">
        <v>11</v>
      </c>
      <c r="J558" s="7"/>
      <c r="K558" s="6">
        <f t="shared" si="35"/>
        <v>0</v>
      </c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25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32"/>
        <v/>
      </c>
      <c r="G559" s="6">
        <f t="shared" si="33"/>
        <v>0</v>
      </c>
      <c r="H559" s="6">
        <f t="shared" si="34"/>
        <v>0</v>
      </c>
      <c r="I559" s="7">
        <v>10</v>
      </c>
      <c r="J559" s="7"/>
      <c r="K559" s="6">
        <f t="shared" si="35"/>
        <v>0</v>
      </c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25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32"/>
        <v/>
      </c>
      <c r="G560" s="6">
        <f t="shared" si="33"/>
        <v>0</v>
      </c>
      <c r="H560" s="6">
        <f t="shared" si="34"/>
        <v>0</v>
      </c>
      <c r="I560" s="7">
        <v>9</v>
      </c>
      <c r="J560" s="7"/>
      <c r="K560" s="6">
        <f t="shared" si="35"/>
        <v>0</v>
      </c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25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32"/>
        <v/>
      </c>
      <c r="G561" s="6">
        <f t="shared" si="33"/>
        <v>0</v>
      </c>
      <c r="H561" s="6">
        <f t="shared" si="34"/>
        <v>0</v>
      </c>
      <c r="I561" s="7">
        <v>11</v>
      </c>
      <c r="J561" s="7"/>
      <c r="K561" s="6">
        <f t="shared" si="35"/>
        <v>0</v>
      </c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25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32"/>
        <v>Y</v>
      </c>
      <c r="G562" s="6">
        <f t="shared" si="33"/>
        <v>353.95000000000005</v>
      </c>
      <c r="H562" s="6">
        <f t="shared" si="34"/>
        <v>0</v>
      </c>
      <c r="I562" s="7">
        <v>15</v>
      </c>
      <c r="J562" s="7"/>
      <c r="K562" s="6">
        <f t="shared" si="35"/>
        <v>0</v>
      </c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25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32"/>
        <v>Y</v>
      </c>
      <c r="G563" s="6">
        <f t="shared" si="33"/>
        <v>461.5</v>
      </c>
      <c r="H563" s="6">
        <f t="shared" si="34"/>
        <v>0</v>
      </c>
      <c r="I563" s="7">
        <v>16</v>
      </c>
      <c r="J563" s="7"/>
      <c r="K563" s="6">
        <f t="shared" si="35"/>
        <v>250</v>
      </c>
      <c r="L563" s="6">
        <f>'Invoice Data'!$B563+'Invoice Data'!$D563-'Invoice Data'!$G563-'Invoice Data'!$K563+'Invoice Data'!$H563</f>
        <v>8518.5</v>
      </c>
      <c r="M563" s="6" t="e">
        <f>VLOOKUP('Invoice Data'!$A563,BPay!$B$4:$D$10,3,0)</f>
        <v>#N/A</v>
      </c>
      <c r="N563" s="8"/>
    </row>
    <row r="564" spans="1:14" x14ac:dyDescent="0.25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32"/>
        <v>Y</v>
      </c>
      <c r="G564" s="6">
        <f t="shared" si="33"/>
        <v>347.20000000000005</v>
      </c>
      <c r="H564" s="6">
        <f t="shared" si="34"/>
        <v>0</v>
      </c>
      <c r="I564" s="7">
        <v>8</v>
      </c>
      <c r="J564" s="7"/>
      <c r="K564" s="6">
        <f t="shared" si="35"/>
        <v>0</v>
      </c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25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32"/>
        <v/>
      </c>
      <c r="G565" s="6">
        <f t="shared" si="33"/>
        <v>0</v>
      </c>
      <c r="H565" s="6">
        <f t="shared" si="34"/>
        <v>0</v>
      </c>
      <c r="I565" s="7">
        <v>6</v>
      </c>
      <c r="J565" s="7"/>
      <c r="K565" s="6">
        <f t="shared" si="35"/>
        <v>0</v>
      </c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25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32"/>
        <v/>
      </c>
      <c r="G566" s="6">
        <f t="shared" si="33"/>
        <v>0</v>
      </c>
      <c r="H566" s="6">
        <f t="shared" si="34"/>
        <v>0</v>
      </c>
      <c r="I566" s="7">
        <v>5</v>
      </c>
      <c r="J566" s="7"/>
      <c r="K566" s="6">
        <f t="shared" si="35"/>
        <v>0</v>
      </c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25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32"/>
        <v>Y</v>
      </c>
      <c r="G567" s="6">
        <f t="shared" si="33"/>
        <v>480.6</v>
      </c>
      <c r="H567" s="6">
        <f t="shared" si="34"/>
        <v>0</v>
      </c>
      <c r="I567" s="7">
        <v>4</v>
      </c>
      <c r="J567" s="7"/>
      <c r="K567" s="6">
        <f t="shared" si="35"/>
        <v>0</v>
      </c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25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32"/>
        <v>Y</v>
      </c>
      <c r="G568" s="6">
        <f t="shared" si="33"/>
        <v>478.20000000000005</v>
      </c>
      <c r="H568" s="6">
        <f t="shared" si="34"/>
        <v>0</v>
      </c>
      <c r="I568" s="7">
        <v>6</v>
      </c>
      <c r="J568" s="7"/>
      <c r="K568" s="6">
        <f t="shared" si="35"/>
        <v>0</v>
      </c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25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32"/>
        <v>Y</v>
      </c>
      <c r="G569" s="6">
        <f t="shared" si="33"/>
        <v>473.55</v>
      </c>
      <c r="H569" s="6">
        <f t="shared" si="34"/>
        <v>0</v>
      </c>
      <c r="I569" s="7">
        <v>11</v>
      </c>
      <c r="J569" s="7"/>
      <c r="K569" s="6">
        <f t="shared" si="35"/>
        <v>0</v>
      </c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25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32"/>
        <v>Y</v>
      </c>
      <c r="G570" s="6">
        <f t="shared" si="33"/>
        <v>408.25</v>
      </c>
      <c r="H570" s="6">
        <f t="shared" si="34"/>
        <v>0</v>
      </c>
      <c r="I570" s="7">
        <v>15</v>
      </c>
      <c r="J570" s="7"/>
      <c r="K570" s="6">
        <f t="shared" si="35"/>
        <v>0</v>
      </c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25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32"/>
        <v>Y</v>
      </c>
      <c r="G571" s="6">
        <f t="shared" si="33"/>
        <v>498.75</v>
      </c>
      <c r="H571" s="6">
        <f t="shared" si="34"/>
        <v>0</v>
      </c>
      <c r="I571" s="7">
        <v>5</v>
      </c>
      <c r="J571" s="7"/>
      <c r="K571" s="6">
        <f t="shared" si="35"/>
        <v>0</v>
      </c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25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32"/>
        <v>Y</v>
      </c>
      <c r="G572" s="6">
        <f t="shared" si="33"/>
        <v>460.95000000000005</v>
      </c>
      <c r="H572" s="6">
        <f t="shared" si="34"/>
        <v>0</v>
      </c>
      <c r="I572" s="7">
        <v>4</v>
      </c>
      <c r="J572" s="7"/>
      <c r="K572" s="6">
        <f t="shared" si="35"/>
        <v>0</v>
      </c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25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32"/>
        <v/>
      </c>
      <c r="G573" s="6">
        <f t="shared" si="33"/>
        <v>0</v>
      </c>
      <c r="H573" s="6">
        <f t="shared" si="34"/>
        <v>0</v>
      </c>
      <c r="I573" s="7">
        <v>13</v>
      </c>
      <c r="J573" s="7"/>
      <c r="K573" s="6">
        <f t="shared" si="35"/>
        <v>0</v>
      </c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25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32"/>
        <v>Y</v>
      </c>
      <c r="G574" s="6">
        <f t="shared" si="33"/>
        <v>359.45000000000005</v>
      </c>
      <c r="H574" s="6">
        <f t="shared" si="34"/>
        <v>0</v>
      </c>
      <c r="I574" s="7">
        <v>13</v>
      </c>
      <c r="J574" s="7"/>
      <c r="K574" s="6">
        <f t="shared" si="35"/>
        <v>0</v>
      </c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25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32"/>
        <v>Y</v>
      </c>
      <c r="G575" s="6">
        <f t="shared" si="33"/>
        <v>386.40000000000003</v>
      </c>
      <c r="H575" s="6">
        <f t="shared" si="34"/>
        <v>0</v>
      </c>
      <c r="I575" s="7">
        <v>5</v>
      </c>
      <c r="J575" s="7"/>
      <c r="K575" s="6">
        <f t="shared" si="35"/>
        <v>0</v>
      </c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25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32"/>
        <v/>
      </c>
      <c r="G576" s="6">
        <f t="shared" si="33"/>
        <v>0</v>
      </c>
      <c r="H576" s="6">
        <f t="shared" si="34"/>
        <v>0</v>
      </c>
      <c r="I576" s="7">
        <v>4</v>
      </c>
      <c r="J576" s="7"/>
      <c r="K576" s="6">
        <f t="shared" si="35"/>
        <v>0</v>
      </c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25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32"/>
        <v/>
      </c>
      <c r="G577" s="6">
        <f t="shared" si="33"/>
        <v>0</v>
      </c>
      <c r="H577" s="6">
        <f t="shared" si="34"/>
        <v>102</v>
      </c>
      <c r="I577" s="7">
        <v>16</v>
      </c>
      <c r="J577" s="7"/>
      <c r="K577" s="6">
        <f t="shared" si="35"/>
        <v>250</v>
      </c>
      <c r="L577" s="6">
        <f>'Invoice Data'!$B577+'Invoice Data'!$D577-'Invoice Data'!$G577-'Invoice Data'!$K577+'Invoice Data'!$H577</f>
        <v>4288</v>
      </c>
      <c r="M577" s="6" t="e">
        <f>VLOOKUP('Invoice Data'!$A577,BPay!$B$4:$D$10,3,0)</f>
        <v>#N/A</v>
      </c>
      <c r="N577" s="8"/>
    </row>
    <row r="578" spans="1:14" x14ac:dyDescent="0.25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32"/>
        <v>Y</v>
      </c>
      <c r="G578" s="6">
        <f t="shared" si="33"/>
        <v>416.20000000000005</v>
      </c>
      <c r="H578" s="6">
        <f t="shared" si="34"/>
        <v>0</v>
      </c>
      <c r="I578" s="7">
        <v>12</v>
      </c>
      <c r="J578" s="7"/>
      <c r="K578" s="6">
        <f t="shared" si="35"/>
        <v>0</v>
      </c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25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32"/>
        <v/>
      </c>
      <c r="G579" s="6">
        <f t="shared" si="33"/>
        <v>0</v>
      </c>
      <c r="H579" s="6">
        <f t="shared" si="34"/>
        <v>0</v>
      </c>
      <c r="I579" s="7">
        <v>7</v>
      </c>
      <c r="J579" s="7"/>
      <c r="K579" s="6">
        <f t="shared" si="35"/>
        <v>0</v>
      </c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25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32"/>
        <v>Y</v>
      </c>
      <c r="G580" s="6">
        <f t="shared" si="33"/>
        <v>476.45000000000005</v>
      </c>
      <c r="H580" s="6">
        <f t="shared" si="34"/>
        <v>0</v>
      </c>
      <c r="I580" s="7">
        <v>4</v>
      </c>
      <c r="J580" s="7"/>
      <c r="K580" s="6">
        <f t="shared" si="35"/>
        <v>0</v>
      </c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25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36">IF(E581&gt;=2,"Y", "")</f>
        <v/>
      </c>
      <c r="G581" s="6">
        <f t="shared" ref="G581:G644" si="37">IF(F581="y",D581*5%,0)</f>
        <v>0</v>
      </c>
      <c r="H581" s="6">
        <f t="shared" ref="H581:H644" si="38">IF(AND(B581&gt;0,C581&lt;&gt;"Y"),B581*10%,0)</f>
        <v>0</v>
      </c>
      <c r="I581" s="7">
        <v>6</v>
      </c>
      <c r="J581" s="7"/>
      <c r="K581" s="6">
        <f t="shared" ref="K581:K644" si="39">IF(OR(I581&gt;=16,J581), 250, 0)</f>
        <v>0</v>
      </c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25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36"/>
        <v/>
      </c>
      <c r="G582" s="6">
        <f t="shared" si="37"/>
        <v>0</v>
      </c>
      <c r="H582" s="6">
        <f t="shared" si="38"/>
        <v>0</v>
      </c>
      <c r="I582" s="7">
        <v>1</v>
      </c>
      <c r="J582" s="7"/>
      <c r="K582" s="6">
        <f t="shared" si="39"/>
        <v>0</v>
      </c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25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36"/>
        <v/>
      </c>
      <c r="G583" s="6">
        <f t="shared" si="37"/>
        <v>0</v>
      </c>
      <c r="H583" s="6">
        <f t="shared" si="38"/>
        <v>0</v>
      </c>
      <c r="I583" s="7">
        <v>10</v>
      </c>
      <c r="J583" s="7"/>
      <c r="K583" s="6">
        <f t="shared" si="39"/>
        <v>0</v>
      </c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25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36"/>
        <v>Y</v>
      </c>
      <c r="G584" s="6">
        <f t="shared" si="37"/>
        <v>371.40000000000003</v>
      </c>
      <c r="H584" s="6">
        <f t="shared" si="38"/>
        <v>0</v>
      </c>
      <c r="I584" s="7">
        <v>6</v>
      </c>
      <c r="J584" s="7"/>
      <c r="K584" s="6">
        <f t="shared" si="39"/>
        <v>0</v>
      </c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25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36"/>
        <v/>
      </c>
      <c r="G585" s="6">
        <f t="shared" si="37"/>
        <v>0</v>
      </c>
      <c r="H585" s="6">
        <f t="shared" si="38"/>
        <v>0</v>
      </c>
      <c r="I585" s="7">
        <v>7</v>
      </c>
      <c r="J585" s="7"/>
      <c r="K585" s="6">
        <f t="shared" si="39"/>
        <v>0</v>
      </c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25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36"/>
        <v/>
      </c>
      <c r="G586" s="6">
        <f t="shared" si="37"/>
        <v>0</v>
      </c>
      <c r="H586" s="6">
        <f t="shared" si="38"/>
        <v>0</v>
      </c>
      <c r="I586" s="7">
        <v>6</v>
      </c>
      <c r="J586" s="7"/>
      <c r="K586" s="6">
        <f t="shared" si="39"/>
        <v>0</v>
      </c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25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36"/>
        <v/>
      </c>
      <c r="G587" s="6">
        <f t="shared" si="37"/>
        <v>0</v>
      </c>
      <c r="H587" s="6">
        <f t="shared" si="38"/>
        <v>0</v>
      </c>
      <c r="I587" s="7">
        <v>4</v>
      </c>
      <c r="J587" s="7"/>
      <c r="K587" s="6">
        <f t="shared" si="39"/>
        <v>0</v>
      </c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25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36"/>
        <v>Y</v>
      </c>
      <c r="G588" s="6">
        <f t="shared" si="37"/>
        <v>451.75</v>
      </c>
      <c r="H588" s="6">
        <f t="shared" si="38"/>
        <v>0</v>
      </c>
      <c r="I588" s="7">
        <v>3</v>
      </c>
      <c r="J588" s="7"/>
      <c r="K588" s="6">
        <f t="shared" si="39"/>
        <v>0</v>
      </c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25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36"/>
        <v>Y</v>
      </c>
      <c r="G589" s="6">
        <f t="shared" si="37"/>
        <v>365.35</v>
      </c>
      <c r="H589" s="6">
        <f t="shared" si="38"/>
        <v>0</v>
      </c>
      <c r="I589" s="7">
        <v>6</v>
      </c>
      <c r="J589" s="7"/>
      <c r="K589" s="6">
        <f t="shared" si="39"/>
        <v>0</v>
      </c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25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36"/>
        <v>Y</v>
      </c>
      <c r="G590" s="6">
        <f t="shared" si="37"/>
        <v>343.85</v>
      </c>
      <c r="H590" s="6">
        <f t="shared" si="38"/>
        <v>0</v>
      </c>
      <c r="I590" s="7">
        <v>1</v>
      </c>
      <c r="J590" s="7"/>
      <c r="K590" s="6">
        <f t="shared" si="39"/>
        <v>0</v>
      </c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25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36"/>
        <v/>
      </c>
      <c r="G591" s="6">
        <f t="shared" si="37"/>
        <v>0</v>
      </c>
      <c r="H591" s="6">
        <f t="shared" si="38"/>
        <v>0</v>
      </c>
      <c r="I591" s="7">
        <v>5</v>
      </c>
      <c r="J591" s="7"/>
      <c r="K591" s="6">
        <f t="shared" si="39"/>
        <v>0</v>
      </c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25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36"/>
        <v/>
      </c>
      <c r="G592" s="6">
        <f t="shared" si="37"/>
        <v>0</v>
      </c>
      <c r="H592" s="6">
        <f t="shared" si="38"/>
        <v>0</v>
      </c>
      <c r="I592" s="7">
        <v>9</v>
      </c>
      <c r="J592" s="7"/>
      <c r="K592" s="6">
        <f t="shared" si="39"/>
        <v>0</v>
      </c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25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36"/>
        <v/>
      </c>
      <c r="G593" s="6">
        <f t="shared" si="37"/>
        <v>0</v>
      </c>
      <c r="H593" s="6">
        <f t="shared" si="38"/>
        <v>0</v>
      </c>
      <c r="I593" s="7">
        <v>15</v>
      </c>
      <c r="J593" s="7"/>
      <c r="K593" s="6">
        <f t="shared" si="39"/>
        <v>0</v>
      </c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25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36"/>
        <v>Y</v>
      </c>
      <c r="G594" s="6">
        <f t="shared" si="37"/>
        <v>480.15000000000003</v>
      </c>
      <c r="H594" s="6">
        <f t="shared" si="38"/>
        <v>0</v>
      </c>
      <c r="I594" s="7">
        <v>2</v>
      </c>
      <c r="J594" s="7"/>
      <c r="K594" s="6">
        <f t="shared" si="39"/>
        <v>0</v>
      </c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25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36"/>
        <v>Y</v>
      </c>
      <c r="G595" s="6">
        <f t="shared" si="37"/>
        <v>381.70000000000005</v>
      </c>
      <c r="H595" s="6">
        <f t="shared" si="38"/>
        <v>0</v>
      </c>
      <c r="I595" s="7">
        <v>10</v>
      </c>
      <c r="J595" s="7"/>
      <c r="K595" s="6">
        <f t="shared" si="39"/>
        <v>0</v>
      </c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25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36"/>
        <v>Y</v>
      </c>
      <c r="G596" s="6">
        <f t="shared" si="37"/>
        <v>426.25</v>
      </c>
      <c r="H596" s="6">
        <f t="shared" si="38"/>
        <v>0</v>
      </c>
      <c r="I596" s="7">
        <v>16</v>
      </c>
      <c r="J596" s="7"/>
      <c r="K596" s="6">
        <f t="shared" si="39"/>
        <v>250</v>
      </c>
      <c r="L596" s="6">
        <f>'Invoice Data'!$B596+'Invoice Data'!$D596-'Invoice Data'!$G596-'Invoice Data'!$K596+'Invoice Data'!$H596</f>
        <v>7848.75</v>
      </c>
      <c r="M596" s="6" t="e">
        <f>VLOOKUP('Invoice Data'!$A596,BPay!$B$4:$D$10,3,0)</f>
        <v>#N/A</v>
      </c>
      <c r="N596" s="8"/>
    </row>
    <row r="597" spans="1:14" x14ac:dyDescent="0.25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36"/>
        <v>Y</v>
      </c>
      <c r="G597" s="6">
        <f t="shared" si="37"/>
        <v>510.8</v>
      </c>
      <c r="H597" s="6">
        <f t="shared" si="38"/>
        <v>0</v>
      </c>
      <c r="I597" s="7">
        <v>5</v>
      </c>
      <c r="J597" s="7"/>
      <c r="K597" s="6">
        <f t="shared" si="39"/>
        <v>0</v>
      </c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25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36"/>
        <v/>
      </c>
      <c r="G598" s="6">
        <f t="shared" si="37"/>
        <v>0</v>
      </c>
      <c r="H598" s="6">
        <f t="shared" si="38"/>
        <v>0</v>
      </c>
      <c r="I598" s="7">
        <v>14</v>
      </c>
      <c r="J598" s="7"/>
      <c r="K598" s="6">
        <f t="shared" si="39"/>
        <v>0</v>
      </c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25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36"/>
        <v>Y</v>
      </c>
      <c r="G599" s="6">
        <f t="shared" si="37"/>
        <v>392.45000000000005</v>
      </c>
      <c r="H599" s="6">
        <f t="shared" si="38"/>
        <v>0</v>
      </c>
      <c r="I599" s="7">
        <v>12</v>
      </c>
      <c r="J599" s="7"/>
      <c r="K599" s="6">
        <f t="shared" si="39"/>
        <v>0</v>
      </c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25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36"/>
        <v/>
      </c>
      <c r="G600" s="6">
        <f t="shared" si="37"/>
        <v>0</v>
      </c>
      <c r="H600" s="6">
        <f t="shared" si="38"/>
        <v>0</v>
      </c>
      <c r="I600" s="7">
        <v>0</v>
      </c>
      <c r="J600" s="7" t="b">
        <v>1</v>
      </c>
      <c r="K600" s="6">
        <f t="shared" si="39"/>
        <v>250</v>
      </c>
      <c r="L600" s="6">
        <f>'Invoice Data'!$B600+'Invoice Data'!$D600-'Invoice Data'!$G600-'Invoice Data'!$K600+'Invoice Data'!$H600</f>
        <v>3572</v>
      </c>
      <c r="M600" s="6" t="e">
        <f>VLOOKUP('Invoice Data'!$A600,BPay!$B$4:$D$10,3,0)</f>
        <v>#N/A</v>
      </c>
      <c r="N600" s="8"/>
    </row>
    <row r="601" spans="1:14" x14ac:dyDescent="0.25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36"/>
        <v/>
      </c>
      <c r="G601" s="6">
        <f t="shared" si="37"/>
        <v>0</v>
      </c>
      <c r="H601" s="6">
        <f t="shared" si="38"/>
        <v>0</v>
      </c>
      <c r="I601" s="7">
        <v>2</v>
      </c>
      <c r="J601" s="7"/>
      <c r="K601" s="6">
        <f t="shared" si="39"/>
        <v>0</v>
      </c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25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36"/>
        <v>Y</v>
      </c>
      <c r="G602" s="6">
        <f t="shared" si="37"/>
        <v>500.15000000000003</v>
      </c>
      <c r="H602" s="6">
        <f t="shared" si="38"/>
        <v>0</v>
      </c>
      <c r="I602" s="7">
        <v>5</v>
      </c>
      <c r="J602" s="7"/>
      <c r="K602" s="6">
        <f t="shared" si="39"/>
        <v>0</v>
      </c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25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36"/>
        <v>Y</v>
      </c>
      <c r="G603" s="6">
        <f t="shared" si="37"/>
        <v>354.3</v>
      </c>
      <c r="H603" s="6">
        <f t="shared" si="38"/>
        <v>0</v>
      </c>
      <c r="I603" s="7">
        <v>4</v>
      </c>
      <c r="J603" s="7"/>
      <c r="K603" s="6">
        <f t="shared" si="39"/>
        <v>0</v>
      </c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25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36"/>
        <v>Y</v>
      </c>
      <c r="G604" s="6">
        <f t="shared" si="37"/>
        <v>421.8</v>
      </c>
      <c r="H604" s="6">
        <f t="shared" si="38"/>
        <v>0</v>
      </c>
      <c r="I604" s="7">
        <v>16</v>
      </c>
      <c r="J604" s="7"/>
      <c r="K604" s="6">
        <f t="shared" si="39"/>
        <v>250</v>
      </c>
      <c r="L604" s="6">
        <f>'Invoice Data'!$B604+'Invoice Data'!$D604-'Invoice Data'!$G604-'Invoice Data'!$K604+'Invoice Data'!$H604</f>
        <v>7764.2</v>
      </c>
      <c r="M604" s="6" t="e">
        <f>VLOOKUP('Invoice Data'!$A604,BPay!$B$4:$D$10,3,0)</f>
        <v>#N/A</v>
      </c>
      <c r="N604" s="8"/>
    </row>
    <row r="605" spans="1:14" x14ac:dyDescent="0.25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36"/>
        <v/>
      </c>
      <c r="G605" s="6">
        <f t="shared" si="37"/>
        <v>0</v>
      </c>
      <c r="H605" s="6">
        <f t="shared" si="38"/>
        <v>0</v>
      </c>
      <c r="I605" s="7">
        <v>5</v>
      </c>
      <c r="J605" s="7"/>
      <c r="K605" s="6">
        <f t="shared" si="39"/>
        <v>0</v>
      </c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25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36"/>
        <v/>
      </c>
      <c r="G606" s="6">
        <f t="shared" si="37"/>
        <v>0</v>
      </c>
      <c r="H606" s="6">
        <f t="shared" si="38"/>
        <v>0</v>
      </c>
      <c r="I606" s="7">
        <v>11</v>
      </c>
      <c r="J606" s="7"/>
      <c r="K606" s="6">
        <f t="shared" si="39"/>
        <v>0</v>
      </c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25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36"/>
        <v/>
      </c>
      <c r="G607" s="6">
        <f t="shared" si="37"/>
        <v>0</v>
      </c>
      <c r="H607" s="6">
        <f t="shared" si="38"/>
        <v>0</v>
      </c>
      <c r="I607" s="7">
        <v>3</v>
      </c>
      <c r="J607" s="7"/>
      <c r="K607" s="6">
        <f t="shared" si="39"/>
        <v>0</v>
      </c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25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36"/>
        <v/>
      </c>
      <c r="G608" s="6">
        <f t="shared" si="37"/>
        <v>0</v>
      </c>
      <c r="H608" s="6">
        <f t="shared" si="38"/>
        <v>0</v>
      </c>
      <c r="I608" s="7">
        <v>6</v>
      </c>
      <c r="J608" s="7"/>
      <c r="K608" s="6">
        <f t="shared" si="39"/>
        <v>0</v>
      </c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25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36"/>
        <v>Y</v>
      </c>
      <c r="G609" s="6">
        <f t="shared" si="37"/>
        <v>371.3</v>
      </c>
      <c r="H609" s="6">
        <f t="shared" si="38"/>
        <v>0</v>
      </c>
      <c r="I609" s="7">
        <v>10</v>
      </c>
      <c r="J609" s="7"/>
      <c r="K609" s="6">
        <f t="shared" si="39"/>
        <v>0</v>
      </c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25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36"/>
        <v>Y</v>
      </c>
      <c r="G610" s="6">
        <f t="shared" si="37"/>
        <v>478.15000000000003</v>
      </c>
      <c r="H610" s="6">
        <f t="shared" si="38"/>
        <v>0</v>
      </c>
      <c r="I610" s="7">
        <v>2</v>
      </c>
      <c r="J610" s="7"/>
      <c r="K610" s="6">
        <f t="shared" si="39"/>
        <v>0</v>
      </c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25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36"/>
        <v>Y</v>
      </c>
      <c r="G611" s="6">
        <f t="shared" si="37"/>
        <v>339.90000000000003</v>
      </c>
      <c r="H611" s="6">
        <f t="shared" si="38"/>
        <v>0</v>
      </c>
      <c r="I611" s="7">
        <v>16</v>
      </c>
      <c r="J611" s="7"/>
      <c r="K611" s="6">
        <f t="shared" si="39"/>
        <v>250</v>
      </c>
      <c r="L611" s="6">
        <f>'Invoice Data'!$B611+'Invoice Data'!$D611-'Invoice Data'!$G611-'Invoice Data'!$K611+'Invoice Data'!$H611</f>
        <v>6208.1</v>
      </c>
      <c r="M611" s="6" t="e">
        <f>VLOOKUP('Invoice Data'!$A611,BPay!$B$4:$D$10,3,0)</f>
        <v>#N/A</v>
      </c>
      <c r="N611" s="8"/>
    </row>
    <row r="612" spans="1:14" x14ac:dyDescent="0.25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36"/>
        <v>Y</v>
      </c>
      <c r="G612" s="6">
        <f t="shared" si="37"/>
        <v>334.3</v>
      </c>
      <c r="H612" s="6">
        <f t="shared" si="38"/>
        <v>0</v>
      </c>
      <c r="I612" s="7">
        <v>5</v>
      </c>
      <c r="J612" s="7"/>
      <c r="K612" s="6">
        <f t="shared" si="39"/>
        <v>0</v>
      </c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25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36"/>
        <v>Y</v>
      </c>
      <c r="G613" s="6">
        <f t="shared" si="37"/>
        <v>489.15000000000003</v>
      </c>
      <c r="H613" s="6">
        <f t="shared" si="38"/>
        <v>0</v>
      </c>
      <c r="I613" s="7">
        <v>14</v>
      </c>
      <c r="J613" s="7"/>
      <c r="K613" s="6">
        <f t="shared" si="39"/>
        <v>0</v>
      </c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25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36"/>
        <v>Y</v>
      </c>
      <c r="G614" s="6">
        <f t="shared" si="37"/>
        <v>378.1</v>
      </c>
      <c r="H614" s="6">
        <f t="shared" si="38"/>
        <v>0</v>
      </c>
      <c r="I614" s="7">
        <v>0</v>
      </c>
      <c r="J614" s="7"/>
      <c r="K614" s="6">
        <f t="shared" si="39"/>
        <v>0</v>
      </c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25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36"/>
        <v/>
      </c>
      <c r="G615" s="6">
        <f t="shared" si="37"/>
        <v>0</v>
      </c>
      <c r="H615" s="6">
        <f t="shared" si="38"/>
        <v>0</v>
      </c>
      <c r="I615" s="7">
        <v>8</v>
      </c>
      <c r="J615" s="7"/>
      <c r="K615" s="6">
        <f t="shared" si="39"/>
        <v>0</v>
      </c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25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36"/>
        <v>Y</v>
      </c>
      <c r="G616" s="6">
        <f t="shared" si="37"/>
        <v>414.6</v>
      </c>
      <c r="H616" s="6">
        <f t="shared" si="38"/>
        <v>0</v>
      </c>
      <c r="I616" s="7">
        <v>5</v>
      </c>
      <c r="J616" s="7"/>
      <c r="K616" s="6">
        <f t="shared" si="39"/>
        <v>0</v>
      </c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25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36"/>
        <v>Y</v>
      </c>
      <c r="G617" s="6">
        <f t="shared" si="37"/>
        <v>482.65000000000003</v>
      </c>
      <c r="H617" s="6">
        <f t="shared" si="38"/>
        <v>0</v>
      </c>
      <c r="I617" s="7">
        <v>11</v>
      </c>
      <c r="J617" s="7"/>
      <c r="K617" s="6">
        <f t="shared" si="39"/>
        <v>0</v>
      </c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25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36"/>
        <v/>
      </c>
      <c r="G618" s="6">
        <f t="shared" si="37"/>
        <v>0</v>
      </c>
      <c r="H618" s="6">
        <f t="shared" si="38"/>
        <v>0</v>
      </c>
      <c r="I618" s="7">
        <v>0</v>
      </c>
      <c r="J618" s="7"/>
      <c r="K618" s="6">
        <f t="shared" si="39"/>
        <v>0</v>
      </c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25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36"/>
        <v>Y</v>
      </c>
      <c r="G619" s="6">
        <f t="shared" si="37"/>
        <v>401.95000000000005</v>
      </c>
      <c r="H619" s="6">
        <f t="shared" si="38"/>
        <v>0</v>
      </c>
      <c r="I619" s="7">
        <v>13</v>
      </c>
      <c r="J619" s="7"/>
      <c r="K619" s="6">
        <f t="shared" si="39"/>
        <v>0</v>
      </c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25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36"/>
        <v>Y</v>
      </c>
      <c r="G620" s="6">
        <f t="shared" si="37"/>
        <v>355</v>
      </c>
      <c r="H620" s="6">
        <f t="shared" si="38"/>
        <v>0</v>
      </c>
      <c r="I620" s="7">
        <v>16</v>
      </c>
      <c r="J620" s="7"/>
      <c r="K620" s="6">
        <f t="shared" si="39"/>
        <v>250</v>
      </c>
      <c r="L620" s="6">
        <f>'Invoice Data'!$B620+'Invoice Data'!$D620-'Invoice Data'!$G620-'Invoice Data'!$K620+'Invoice Data'!$H620</f>
        <v>6495</v>
      </c>
      <c r="M620" s="6" t="e">
        <f>VLOOKUP('Invoice Data'!$A620,BPay!$B$4:$D$10,3,0)</f>
        <v>#N/A</v>
      </c>
      <c r="N620" s="8"/>
    </row>
    <row r="621" spans="1:14" x14ac:dyDescent="0.25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36"/>
        <v>Y</v>
      </c>
      <c r="G621" s="6">
        <f t="shared" si="37"/>
        <v>434.65000000000003</v>
      </c>
      <c r="H621" s="6">
        <f t="shared" si="38"/>
        <v>0</v>
      </c>
      <c r="I621" s="7">
        <v>15</v>
      </c>
      <c r="J621" s="7"/>
      <c r="K621" s="6">
        <f t="shared" si="39"/>
        <v>0</v>
      </c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25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36"/>
        <v/>
      </c>
      <c r="G622" s="6">
        <f t="shared" si="37"/>
        <v>0</v>
      </c>
      <c r="H622" s="6">
        <f t="shared" si="38"/>
        <v>0</v>
      </c>
      <c r="I622" s="7">
        <v>3</v>
      </c>
      <c r="J622" s="7"/>
      <c r="K622" s="6">
        <f t="shared" si="39"/>
        <v>0</v>
      </c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25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36"/>
        <v>Y</v>
      </c>
      <c r="G623" s="6">
        <f t="shared" si="37"/>
        <v>497.05</v>
      </c>
      <c r="H623" s="6">
        <f t="shared" si="38"/>
        <v>0</v>
      </c>
      <c r="I623" s="7">
        <v>11</v>
      </c>
      <c r="J623" s="7"/>
      <c r="K623" s="6">
        <f t="shared" si="39"/>
        <v>0</v>
      </c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25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36"/>
        <v>Y</v>
      </c>
      <c r="G624" s="6">
        <f t="shared" si="37"/>
        <v>514.70000000000005</v>
      </c>
      <c r="H624" s="6">
        <f t="shared" si="38"/>
        <v>0</v>
      </c>
      <c r="I624" s="7">
        <v>12</v>
      </c>
      <c r="J624" s="7"/>
      <c r="K624" s="6">
        <f t="shared" si="39"/>
        <v>0</v>
      </c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25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36"/>
        <v>Y</v>
      </c>
      <c r="G625" s="6">
        <f t="shared" si="37"/>
        <v>486.65000000000003</v>
      </c>
      <c r="H625" s="6">
        <f t="shared" si="38"/>
        <v>0</v>
      </c>
      <c r="I625" s="7">
        <v>9</v>
      </c>
      <c r="J625" s="7"/>
      <c r="K625" s="6">
        <f t="shared" si="39"/>
        <v>0</v>
      </c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25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36"/>
        <v>Y</v>
      </c>
      <c r="G626" s="6">
        <f t="shared" si="37"/>
        <v>412.75</v>
      </c>
      <c r="H626" s="6">
        <f t="shared" si="38"/>
        <v>0</v>
      </c>
      <c r="I626" s="7">
        <v>6</v>
      </c>
      <c r="J626" s="7"/>
      <c r="K626" s="6">
        <f t="shared" si="39"/>
        <v>0</v>
      </c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25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36"/>
        <v>Y</v>
      </c>
      <c r="G627" s="6">
        <f t="shared" si="37"/>
        <v>357.95000000000005</v>
      </c>
      <c r="H627" s="6">
        <f t="shared" si="38"/>
        <v>0</v>
      </c>
      <c r="I627" s="7">
        <v>9</v>
      </c>
      <c r="J627" s="7"/>
      <c r="K627" s="6">
        <f t="shared" si="39"/>
        <v>0</v>
      </c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25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36"/>
        <v/>
      </c>
      <c r="G628" s="6">
        <f t="shared" si="37"/>
        <v>0</v>
      </c>
      <c r="H628" s="6">
        <f t="shared" si="38"/>
        <v>0</v>
      </c>
      <c r="I628" s="7">
        <v>4</v>
      </c>
      <c r="J628" s="7"/>
      <c r="K628" s="6">
        <f t="shared" si="39"/>
        <v>0</v>
      </c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25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36"/>
        <v/>
      </c>
      <c r="G629" s="6">
        <f t="shared" si="37"/>
        <v>0</v>
      </c>
      <c r="H629" s="6">
        <f t="shared" si="38"/>
        <v>0</v>
      </c>
      <c r="I629" s="7">
        <v>16</v>
      </c>
      <c r="J629" s="7"/>
      <c r="K629" s="6">
        <f t="shared" si="39"/>
        <v>250</v>
      </c>
      <c r="L629" s="6">
        <f>'Invoice Data'!$B629+'Invoice Data'!$D629-'Invoice Data'!$G629-'Invoice Data'!$K629+'Invoice Data'!$H629</f>
        <v>4094</v>
      </c>
      <c r="M629" s="6" t="e">
        <f>VLOOKUP('Invoice Data'!$A629,BPay!$B$4:$D$10,3,0)</f>
        <v>#N/A</v>
      </c>
      <c r="N629" s="8"/>
    </row>
    <row r="630" spans="1:14" x14ac:dyDescent="0.25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36"/>
        <v>Y</v>
      </c>
      <c r="G630" s="6">
        <f t="shared" si="37"/>
        <v>513.65</v>
      </c>
      <c r="H630" s="6">
        <f t="shared" si="38"/>
        <v>0</v>
      </c>
      <c r="I630" s="7">
        <v>7</v>
      </c>
      <c r="J630" s="7"/>
      <c r="K630" s="6">
        <f t="shared" si="39"/>
        <v>0</v>
      </c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25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36"/>
        <v>Y</v>
      </c>
      <c r="G631" s="6">
        <f t="shared" si="37"/>
        <v>512.5</v>
      </c>
      <c r="H631" s="6">
        <f t="shared" si="38"/>
        <v>0</v>
      </c>
      <c r="I631" s="7">
        <v>15</v>
      </c>
      <c r="J631" s="7"/>
      <c r="K631" s="6">
        <f t="shared" si="39"/>
        <v>0</v>
      </c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25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36"/>
        <v/>
      </c>
      <c r="G632" s="6">
        <f t="shared" si="37"/>
        <v>0</v>
      </c>
      <c r="H632" s="6">
        <f t="shared" si="38"/>
        <v>0</v>
      </c>
      <c r="I632" s="7">
        <v>10</v>
      </c>
      <c r="J632" s="7"/>
      <c r="K632" s="6">
        <f t="shared" si="39"/>
        <v>0</v>
      </c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25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36"/>
        <v/>
      </c>
      <c r="G633" s="6">
        <f t="shared" si="37"/>
        <v>0</v>
      </c>
      <c r="H633" s="6">
        <f t="shared" si="38"/>
        <v>0</v>
      </c>
      <c r="I633" s="7">
        <v>2</v>
      </c>
      <c r="J633" s="7"/>
      <c r="K633" s="6">
        <f t="shared" si="39"/>
        <v>0</v>
      </c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25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36"/>
        <v/>
      </c>
      <c r="G634" s="6">
        <f t="shared" si="37"/>
        <v>0</v>
      </c>
      <c r="H634" s="6">
        <f t="shared" si="38"/>
        <v>0</v>
      </c>
      <c r="I634" s="7">
        <v>9</v>
      </c>
      <c r="J634" s="7"/>
      <c r="K634" s="6">
        <f t="shared" si="39"/>
        <v>0</v>
      </c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25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36"/>
        <v>Y</v>
      </c>
      <c r="G635" s="6">
        <f t="shared" si="37"/>
        <v>354.85</v>
      </c>
      <c r="H635" s="6">
        <f t="shared" si="38"/>
        <v>0</v>
      </c>
      <c r="I635" s="7">
        <v>5</v>
      </c>
      <c r="J635" s="7"/>
      <c r="K635" s="6">
        <f t="shared" si="39"/>
        <v>0</v>
      </c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25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36"/>
        <v>Y</v>
      </c>
      <c r="G636" s="6">
        <f t="shared" si="37"/>
        <v>451.55</v>
      </c>
      <c r="H636" s="6">
        <f t="shared" si="38"/>
        <v>0</v>
      </c>
      <c r="I636" s="7">
        <v>16</v>
      </c>
      <c r="J636" s="7"/>
      <c r="K636" s="6">
        <f t="shared" si="39"/>
        <v>250</v>
      </c>
      <c r="L636" s="6">
        <f>'Invoice Data'!$B636+'Invoice Data'!$D636-'Invoice Data'!$G636-'Invoice Data'!$K636+'Invoice Data'!$H636</f>
        <v>8329.4500000000007</v>
      </c>
      <c r="M636" s="6" t="e">
        <f>VLOOKUP('Invoice Data'!$A636,BPay!$B$4:$D$10,3,0)</f>
        <v>#N/A</v>
      </c>
      <c r="N636" s="8"/>
    </row>
    <row r="637" spans="1:14" x14ac:dyDescent="0.25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36"/>
        <v/>
      </c>
      <c r="G637" s="6">
        <f t="shared" si="37"/>
        <v>0</v>
      </c>
      <c r="H637" s="6">
        <f t="shared" si="38"/>
        <v>0</v>
      </c>
      <c r="I637" s="7">
        <v>0</v>
      </c>
      <c r="J637" s="7"/>
      <c r="K637" s="6">
        <f t="shared" si="39"/>
        <v>0</v>
      </c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25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36"/>
        <v>Y</v>
      </c>
      <c r="G638" s="6">
        <f t="shared" si="37"/>
        <v>519.25</v>
      </c>
      <c r="H638" s="6">
        <f t="shared" si="38"/>
        <v>0</v>
      </c>
      <c r="I638" s="7">
        <v>3</v>
      </c>
      <c r="J638" s="7"/>
      <c r="K638" s="6">
        <f t="shared" si="39"/>
        <v>0</v>
      </c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25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36"/>
        <v/>
      </c>
      <c r="G639" s="6">
        <f t="shared" si="37"/>
        <v>0</v>
      </c>
      <c r="H639" s="6">
        <f t="shared" si="38"/>
        <v>0</v>
      </c>
      <c r="I639" s="7">
        <v>7</v>
      </c>
      <c r="J639" s="7"/>
      <c r="K639" s="6">
        <f t="shared" si="39"/>
        <v>0</v>
      </c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25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36"/>
        <v>Y</v>
      </c>
      <c r="G640" s="6">
        <f t="shared" si="37"/>
        <v>377.55</v>
      </c>
      <c r="H640" s="6">
        <f t="shared" si="38"/>
        <v>0</v>
      </c>
      <c r="I640" s="7">
        <v>9</v>
      </c>
      <c r="J640" s="7"/>
      <c r="K640" s="6">
        <f t="shared" si="39"/>
        <v>0</v>
      </c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25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36"/>
        <v>Y</v>
      </c>
      <c r="G641" s="6">
        <f t="shared" si="37"/>
        <v>502.40000000000003</v>
      </c>
      <c r="H641" s="6">
        <f t="shared" si="38"/>
        <v>0</v>
      </c>
      <c r="I641" s="7">
        <v>4</v>
      </c>
      <c r="J641" s="7"/>
      <c r="K641" s="6">
        <f t="shared" si="39"/>
        <v>0</v>
      </c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25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36"/>
        <v>Y</v>
      </c>
      <c r="G642" s="6">
        <f t="shared" si="37"/>
        <v>400</v>
      </c>
      <c r="H642" s="6">
        <f t="shared" si="38"/>
        <v>0</v>
      </c>
      <c r="I642" s="7">
        <v>11</v>
      </c>
      <c r="J642" s="7"/>
      <c r="K642" s="6">
        <f t="shared" si="39"/>
        <v>0</v>
      </c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25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36"/>
        <v/>
      </c>
      <c r="G643" s="6">
        <f t="shared" si="37"/>
        <v>0</v>
      </c>
      <c r="H643" s="6">
        <f t="shared" si="38"/>
        <v>0</v>
      </c>
      <c r="I643" s="7">
        <v>1</v>
      </c>
      <c r="J643" s="7"/>
      <c r="K643" s="6">
        <f t="shared" si="39"/>
        <v>0</v>
      </c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25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36"/>
        <v>Y</v>
      </c>
      <c r="G644" s="6">
        <f t="shared" si="37"/>
        <v>491.1</v>
      </c>
      <c r="H644" s="6">
        <f t="shared" si="38"/>
        <v>0</v>
      </c>
      <c r="I644" s="7">
        <v>14</v>
      </c>
      <c r="J644" s="7"/>
      <c r="K644" s="6">
        <f t="shared" si="39"/>
        <v>0</v>
      </c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25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40">IF(E645&gt;=2,"Y", "")</f>
        <v/>
      </c>
      <c r="G645" s="6">
        <f t="shared" ref="G645:G654" si="41">IF(F645="y",D645*5%,0)</f>
        <v>0</v>
      </c>
      <c r="H645" s="6">
        <f t="shared" ref="H645:H654" si="42">IF(AND(B645&gt;0,C645&lt;&gt;"Y"),B645*10%,0)</f>
        <v>0</v>
      </c>
      <c r="I645" s="7">
        <v>9</v>
      </c>
      <c r="J645" s="7"/>
      <c r="K645" s="6">
        <f t="shared" ref="K645:K654" si="43">IF(OR(I645&gt;=16,J645), 250, 0)</f>
        <v>0</v>
      </c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25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40"/>
        <v/>
      </c>
      <c r="G646" s="6">
        <f t="shared" si="41"/>
        <v>0</v>
      </c>
      <c r="H646" s="6">
        <f t="shared" si="42"/>
        <v>0</v>
      </c>
      <c r="I646" s="7">
        <v>6</v>
      </c>
      <c r="J646" s="7"/>
      <c r="K646" s="6">
        <f t="shared" si="43"/>
        <v>0</v>
      </c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25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40"/>
        <v/>
      </c>
      <c r="G647" s="6">
        <f t="shared" si="41"/>
        <v>0</v>
      </c>
      <c r="H647" s="6">
        <f t="shared" si="42"/>
        <v>0</v>
      </c>
      <c r="I647" s="7">
        <v>2</v>
      </c>
      <c r="J647" s="7"/>
      <c r="K647" s="6">
        <f t="shared" si="43"/>
        <v>0</v>
      </c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25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40"/>
        <v>Y</v>
      </c>
      <c r="G648" s="6">
        <f t="shared" si="41"/>
        <v>368.95000000000005</v>
      </c>
      <c r="H648" s="6">
        <f t="shared" si="42"/>
        <v>0</v>
      </c>
      <c r="I648" s="7">
        <v>4</v>
      </c>
      <c r="J648" s="7"/>
      <c r="K648" s="6">
        <f t="shared" si="43"/>
        <v>0</v>
      </c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25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40"/>
        <v/>
      </c>
      <c r="G649" s="6">
        <f t="shared" si="41"/>
        <v>0</v>
      </c>
      <c r="H649" s="6">
        <f t="shared" si="42"/>
        <v>0</v>
      </c>
      <c r="I649" s="7">
        <v>12</v>
      </c>
      <c r="J649" s="7"/>
      <c r="K649" s="6">
        <f t="shared" si="43"/>
        <v>0</v>
      </c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25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40"/>
        <v>Y</v>
      </c>
      <c r="G650" s="6">
        <f t="shared" si="41"/>
        <v>345.8</v>
      </c>
      <c r="H650" s="6">
        <f t="shared" si="42"/>
        <v>0</v>
      </c>
      <c r="I650" s="7">
        <v>13</v>
      </c>
      <c r="J650" s="7"/>
      <c r="K650" s="6">
        <f t="shared" si="43"/>
        <v>0</v>
      </c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25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40"/>
        <v/>
      </c>
      <c r="G651" s="6">
        <f t="shared" si="41"/>
        <v>0</v>
      </c>
      <c r="H651" s="6">
        <f t="shared" si="42"/>
        <v>0</v>
      </c>
      <c r="I651" s="7">
        <v>0</v>
      </c>
      <c r="J651" s="7" t="b">
        <v>1</v>
      </c>
      <c r="K651" s="6">
        <f t="shared" si="43"/>
        <v>250</v>
      </c>
      <c r="L651" s="6">
        <f>'Invoice Data'!$B651+'Invoice Data'!$D651-'Invoice Data'!$G651-'Invoice Data'!$K651+'Invoice Data'!$H651</f>
        <v>3851</v>
      </c>
      <c r="M651" s="6" t="e">
        <f>VLOOKUP('Invoice Data'!$A651,BPay!$B$4:$D$10,3,0)</f>
        <v>#N/A</v>
      </c>
      <c r="N651" s="8"/>
    </row>
    <row r="652" spans="1:14" x14ac:dyDescent="0.25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40"/>
        <v/>
      </c>
      <c r="G652" s="6">
        <f t="shared" si="41"/>
        <v>0</v>
      </c>
      <c r="H652" s="6">
        <f t="shared" si="42"/>
        <v>0</v>
      </c>
      <c r="I652" s="7">
        <v>9</v>
      </c>
      <c r="J652" s="7"/>
      <c r="K652" s="6">
        <f t="shared" si="43"/>
        <v>0</v>
      </c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25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40"/>
        <v>Y</v>
      </c>
      <c r="G653" s="6">
        <f t="shared" si="41"/>
        <v>317.90000000000003</v>
      </c>
      <c r="H653" s="6">
        <f t="shared" si="42"/>
        <v>0</v>
      </c>
      <c r="I653" s="7">
        <v>13</v>
      </c>
      <c r="J653" s="7"/>
      <c r="K653" s="6">
        <f t="shared" si="43"/>
        <v>0</v>
      </c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25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40"/>
        <v>Y</v>
      </c>
      <c r="G654" s="6">
        <f t="shared" si="41"/>
        <v>474.1</v>
      </c>
      <c r="H654" s="6">
        <f t="shared" si="42"/>
        <v>0</v>
      </c>
      <c r="I654" s="15">
        <v>7</v>
      </c>
      <c r="J654" s="15"/>
      <c r="K654" s="6">
        <f t="shared" si="43"/>
        <v>0</v>
      </c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2017-08-06T09:33:45Z</dcterms:created>
  <dcterms:modified xsi:type="dcterms:W3CDTF">2022-09-12T03:59:47Z</dcterms:modified>
</cp:coreProperties>
</file>