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2F284243-24F3-4E42-8CC6-FD4D67CABDB4}" xr6:coauthVersionLast="47" xr6:coauthVersionMax="47" xr10:uidLastSave="{00000000-0000-0000-0000-000000000000}"/>
  <bookViews>
    <workbookView xWindow="11328" yWindow="696" windowWidth="11520" windowHeight="613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0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F10" i="10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F9" i="10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Z3" i="1" l="1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G25" i="10" s="1"/>
  <c r="D15" i="10"/>
  <c r="C15" i="10" s="1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H24" i="10" l="1"/>
  <c r="G23" i="10"/>
  <c r="G24" i="10"/>
  <c r="G19" i="10"/>
  <c r="H5" i="10"/>
  <c r="H12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<sst xmlns="http://schemas.openxmlformats.org/spreadsheetml/2006/main" count="12806" uniqueCount="2160">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</sst>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/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40">
      <calculatedColumnFormula>TEXT(B6,"yyyy")</calculatedColumnFormula>
    </tableColumn>
    <tableColumn id="4" xr3:uid="{00000000-0010-0000-0000-000004000000}" name="Customer Name" dataDxfId="39"/>
    <tableColumn id="5" xr3:uid="{00000000-0010-0000-0000-000005000000}" name="Address" dataDxfId="38"/>
    <tableColumn id="6" xr3:uid="{00000000-0010-0000-0000-000006000000}" name="City" dataDxfId="37"/>
    <tableColumn id="7" xr3:uid="{00000000-0010-0000-0000-000007000000}" name="State" dataDxfId="36"/>
    <tableColumn id="8" xr3:uid="{00000000-0010-0000-0000-000008000000}" name="Customer Type" dataDxfId="35"/>
    <tableColumn id="9" xr3:uid="{00000000-0010-0000-0000-000009000000}" name="Emp ID" dataDxfId="34"/>
    <tableColumn id="10" xr3:uid="{00000000-0010-0000-0000-00000A000000}" name="Order Priority" dataDxfId="33"/>
    <tableColumn id="11" xr3:uid="{00000000-0010-0000-0000-00000B000000}" name="Product Name" dataDxfId="32"/>
    <tableColumn id="12" xr3:uid="{00000000-0010-0000-0000-00000C000000}" name="Product Category" dataDxfId="31"/>
    <tableColumn id="13" xr3:uid="{00000000-0010-0000-0000-00000D000000}" name="Product Container" dataDxfId="30"/>
    <tableColumn id="14" xr3:uid="{00000000-0010-0000-0000-00000E000000}" name="Ship Mode" dataDxfId="29"/>
    <tableColumn id="15" xr3:uid="{00000000-0010-0000-0000-00000F000000}" name="Ship Date" dataDxfId="28"/>
    <tableColumn id="16" xr3:uid="{00000000-0010-0000-0000-000010000000}" name="Days to Ship" dataDxfId="27">
      <calculatedColumnFormula>O6-B6</calculatedColumnFormula>
    </tableColumn>
    <tableColumn id="17" xr3:uid="{00000000-0010-0000-0000-000011000000}" name="Cost Price" dataDxfId="26"/>
    <tableColumn id="18" xr3:uid="{00000000-0010-0000-0000-000012000000}" name="Retail Price" dataDxfId="25"/>
    <tableColumn id="19" xr3:uid="{00000000-0010-0000-0000-000013000000}" name="Profit Margin" dataDxfId="24">
      <calculatedColumnFormula>R6-Q6</calculatedColumnFormula>
    </tableColumn>
    <tableColumn id="20" xr3:uid="{00000000-0010-0000-0000-000014000000}" name="Order Quantity" dataDxfId="23"/>
    <tableColumn id="21" xr3:uid="{00000000-0010-0000-0000-000015000000}" name="Sub Total" dataDxfId="22">
      <calculatedColumnFormula>R6*T6</calculatedColumnFormula>
    </tableColumn>
    <tableColumn id="22" xr3:uid="{00000000-0010-0000-0000-000016000000}" name="Discount %" dataDxfId="21" dataCellStyle="Percent"/>
    <tableColumn id="23" xr3:uid="{00000000-0010-0000-0000-000017000000}" name="Discount $" dataDxfId="20" dataCellStyle="Percent">
      <calculatedColumnFormula>U6*V6</calculatedColumnFormula>
    </tableColumn>
    <tableColumn id="24" xr3:uid="{00000000-0010-0000-0000-000018000000}" name="Order Total" dataDxfId="19" dataCellStyle="Percent">
      <calculatedColumnFormula>U6-W6</calculatedColumnFormula>
    </tableColumn>
    <tableColumn id="25" xr3:uid="{00000000-0010-0000-0000-000019000000}" name="Shipping Cost" dataDxfId="18"/>
    <tableColumn id="26" xr3:uid="{00000000-0010-0000-0000-00001A000000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6" dataDxfId="15" headerRowCellStyle="Accent5">
  <tableColumns count="15">
    <tableColumn id="1" xr3:uid="{00000000-0010-0000-0100-000001000000}" name="Emp ID" dataDxfId="14"/>
    <tableColumn id="2" xr3:uid="{00000000-0010-0000-0100-000002000000}" name="Last" dataDxfId="13"/>
    <tableColumn id="3" xr3:uid="{00000000-0010-0000-0100-000003000000}" name="First" dataDxfId="12"/>
    <tableColumn id="4" xr3:uid="{00000000-0010-0000-0100-000004000000}" name="Full Name" dataDxfId="11">
      <calculatedColumnFormula>PROPER(C4&amp;" "&amp;B4)</calculatedColumnFormula>
    </tableColumn>
    <tableColumn id="5" xr3:uid="{00000000-0010-0000-0100-000005000000}" name="Gender" dataDxfId="10"/>
    <tableColumn id="6" xr3:uid="{00000000-0010-0000-0100-000006000000}" name="Email" dataDxfId="9"/>
    <tableColumn id="7" xr3:uid="{00000000-0010-0000-0100-000007000000}" name="Date of Hire" dataDxfId="8"/>
    <tableColumn id="8" xr3:uid="{00000000-0010-0000-0100-000008000000}" name="Years Service" dataDxfId="7">
      <calculatedColumnFormula>YEARFRAC(G4,TODAY())</calculatedColumnFormula>
    </tableColumn>
    <tableColumn id="9" xr3:uid="{00000000-0010-0000-0100-000009000000}" name="Department" dataDxfId="6"/>
    <tableColumn id="10" xr3:uid="{00000000-0010-0000-0100-00000A000000}" name="Location" dataDxfId="5"/>
    <tableColumn id="11" xr3:uid="{00000000-0010-0000-0100-00000B000000}" name="Floor" dataDxfId="4">
      <calculatedColumnFormula>LEFT(J4,2)</calculatedColumnFormula>
    </tableColumn>
    <tableColumn id="12" xr3:uid="{00000000-0010-0000-0100-00000C000000}" name="Extension" dataDxfId="3">
      <calculatedColumnFormula>RIGHT(J4,4)</calculatedColumnFormula>
    </tableColumn>
    <tableColumn id="13" xr3:uid="{00000000-0010-0000-0100-00000D000000}" name="Last Review" dataDxfId="2"/>
    <tableColumn id="14" xr3:uid="{00000000-0010-0000-0100-00000E000000}" name="Next Review" dataDxfId="1">
      <calculatedColumnFormula>M4+365</calculatedColumnFormula>
    </tableColumn>
    <tableColumn id="15" xr3:uid="{00000000-0010-0000-0100-00000F000000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11.6640625" style="1" customWidth="1"/>
    <col min="4" max="4" width="18.664062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44140625" style="1" customWidth="1"/>
    <col min="24" max="24" width="12.5546875" style="1" customWidth="1"/>
    <col min="25" max="25" width="14.44140625" style="1" customWidth="1"/>
    <col min="26" max="26" width="12.44140625" style="1" bestFit="1" customWidth="1"/>
    <col min="27" max="16384" width="8.88671875" style="1"/>
  </cols>
  <sheetData>
    <row r="1" spans="1:26" customFormat="1" ht="33.9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C1" zoomScaleNormal="100" workbookViewId="0">
      <selection activeCell="H3" sqref="H3"/>
    </sheetView>
  </sheetViews>
  <sheetFormatPr defaultRowHeight="14.4" x14ac:dyDescent="0.3"/>
  <cols>
    <col min="1" max="1" width="12.88671875" customWidth="1"/>
    <col min="2" max="2" width="20.33203125" style="27" customWidth="1"/>
    <col min="3" max="3" width="15.33203125" customWidth="1"/>
    <col min="4" max="7" width="14.88671875" customWidth="1"/>
    <col min="8" max="8" width="21.6640625" style="27" customWidth="1"/>
  </cols>
  <sheetData>
    <row r="1" spans="1:19" ht="33.9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50">
        <v>0.08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29404.660068000005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481.74436799999995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3031.8663959999994</v>
      </c>
    </row>
    <row r="8" spans="1:19" x14ac:dyDescent="0.3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11538.165852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22269.452580000001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30218.098248000006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2939.9892840000002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51627.145607999999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45037.316196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28963.751040000003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11446.949376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7941.3433560000003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15154.801272000001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34016.508252000007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49171.309524000011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3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3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3">
      <c r="G33" s="39" t="s">
        <v>46</v>
      </c>
      <c r="H33" s="18">
        <f>COUNTIFS(Customer_Type,G33,Account_Manager,$C$29)</f>
        <v>28</v>
      </c>
    </row>
    <row r="34" spans="7:8" x14ac:dyDescent="0.3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opLeftCell="C1"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3.9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200836.69869600004</v>
      </c>
      <c r="D5" s="31">
        <v>64000</v>
      </c>
      <c r="E5" s="31">
        <f>C5-D5</f>
        <v>136836.69869600004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66781.946880000003</v>
      </c>
      <c r="D6" s="31">
        <v>38500</v>
      </c>
      <c r="E6" s="31">
        <f t="shared" ref="E6:E7" si="0">C6-D6</f>
        <v>28281.946880000003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26453.146320000003</v>
      </c>
      <c r="D7" s="31">
        <v>12500</v>
      </c>
      <c r="E7" s="31">
        <f t="shared" si="0"/>
        <v>13953.146320000003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294071.79189600004</v>
      </c>
      <c r="D8" s="36">
        <f>SUM(D5:D7)</f>
        <v>115000</v>
      </c>
      <c r="E8" s="36">
        <f>SUM(E5:E7)</f>
        <v>179071.79189600004</v>
      </c>
    </row>
    <row r="9" spans="1:15" ht="15" thickTop="1" x14ac:dyDescent="0.3"/>
  </sheetData>
  <pageMargins left="0.7" right="0.7" top="0.75" bottom="0.75" header="0.3" footer="0.3"/>
  <cellWatches>
    <cellWatch r="E8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"/>
  <sheetViews>
    <sheetView workbookViewId="0">
      <selection activeCell="A4" sqref="A4"/>
    </sheetView>
  </sheetViews>
  <sheetFormatPr defaultColWidth="9.33203125" defaultRowHeight="14.4" x14ac:dyDescent="0.3"/>
  <cols>
    <col min="1" max="1" width="9.3320312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5546875" style="1" bestFit="1" customWidth="1"/>
    <col min="10" max="10" width="16.554687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33203125" style="1"/>
  </cols>
  <sheetData>
    <row r="1" spans="1:26" s="27" customFormat="1" ht="33.9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21.638888888888889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20.027777777777779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16.649999999999999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16.497222222222224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14.438888888888888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14.069444444444445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10.486111111111111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9.8972222222222221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8.3138888888888882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8.0277777777777786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7.7277777777777779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7.1083333333333334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6.8472222222222223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6.7194444444444441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12.697222222222223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5.3388888888888886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2022-09-21T19:18:12Z</dcterms:modified>
</cp:coreProperties>
</file>