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6"/>
  </bookViews>
  <sheets>
    <sheet name="NL2HLS" sheetId="1" r:id="rId1"/>
    <sheet name="NL2HLS_simple" sheetId="6" r:id="rId2"/>
    <sheet name="NL2HLS_debug" sheetId="8" r:id="rId3"/>
    <sheet name="DEBUG_4turbo" sheetId="2" r:id="rId4"/>
    <sheet name="DEBUG_4o" sheetId="3" r:id="rId5"/>
    <sheet name="DEBUG_LLAMA3" sheetId="4" r:id="rId6"/>
    <sheet name="DEBUG_claude" sheetId="5" r:id="rId7"/>
    <sheet name="Sheet1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<sst xmlns="http://schemas.openxmlformats.org/spreadsheetml/2006/main" count="3550" uniqueCount="102">
  <si>
    <t>Project Name</t>
  </si>
  <si>
    <t>advanced1_ signed_adder</t>
  </si>
  <si>
    <t>advanced2_ count_slow</t>
  </si>
  <si>
    <t>advanced3_ adv_fsm</t>
  </si>
  <si>
    <t>advanced4_ advshift</t>
  </si>
  <si>
    <t>basic1_ wire_assign</t>
  </si>
  <si>
    <t>basic2_ and_gate</t>
  </si>
  <si>
    <t>basic3_priority_encoder</t>
  </si>
  <si>
    <t>basic4_ mux</t>
  </si>
  <si>
    <t>intermediate1_half_adder</t>
  </si>
  <si>
    <t>intermediate2_counter</t>
  </si>
  <si>
    <t>intermediate3_lfsr</t>
  </si>
  <si>
    <t>intermediate4_simple_fsm</t>
  </si>
  <si>
    <t>intermediate5_left_rotate</t>
  </si>
  <si>
    <t>intermediate6_ram</t>
  </si>
  <si>
    <t>intermediate7_truthtable</t>
  </si>
  <si>
    <t>PASS RATE</t>
  </si>
  <si>
    <t>GPT-4-turbo</t>
  </si>
  <si>
    <t>PASS</t>
  </si>
  <si>
    <t>CSIM</t>
  </si>
  <si>
    <t>GPT-4o</t>
  </si>
  <si>
    <t>GPT-o1</t>
  </si>
  <si>
    <t>LLAMA3-8B</t>
  </si>
  <si>
    <t>CLAUDE-3-5-sonnet-20240620</t>
  </si>
  <si>
    <t>CSYNTH</t>
  </si>
  <si>
    <t>basic5_zerolow</t>
  </si>
  <si>
    <t>basic6_computez</t>
  </si>
  <si>
    <t>basic7_dff</t>
  </si>
  <si>
    <t>basic8_gates4</t>
  </si>
  <si>
    <t>basic9_nor_gate</t>
  </si>
  <si>
    <t>basic10_popcount</t>
  </si>
  <si>
    <t>intermediate8_fsm</t>
  </si>
  <si>
    <t>intermediate9_comb</t>
  </si>
  <si>
    <t>intermediate10_scancodes</t>
  </si>
  <si>
    <t>COSIM</t>
  </si>
  <si>
    <t>Dynamic_Data_Structures</t>
  </si>
  <si>
    <t>INF</t>
  </si>
  <si>
    <t>INIT</t>
  </si>
  <si>
    <t>MLU</t>
  </si>
  <si>
    <t>OOB</t>
  </si>
  <si>
    <t>SHFT</t>
  </si>
  <si>
    <t>Top_Function_Not_Found</t>
  </si>
  <si>
    <t>Unsupported_Data_Types</t>
  </si>
  <si>
    <t>ZERO</t>
  </si>
  <si>
    <t>condition_error</t>
  </si>
  <si>
    <t>faulty_indexing</t>
  </si>
  <si>
    <t>illegal_comment</t>
  </si>
  <si>
    <t>illegal_keywords</t>
  </si>
  <si>
    <t>illegal_separation</t>
  </si>
  <si>
    <t>missing_colons</t>
  </si>
  <si>
    <t>misused_equal</t>
  </si>
  <si>
    <t>operation_error</t>
  </si>
  <si>
    <t>unclosed_parentheses</t>
  </si>
  <si>
    <t>unclosed_string</t>
  </si>
  <si>
    <t>undefined_methods</t>
  </si>
  <si>
    <t>undefined_objects</t>
  </si>
  <si>
    <t>05_basic_examples_vhls_ap_arithmetic_cpp_ap_int_arith</t>
  </si>
  <si>
    <t>CSIM (Inconsistent simulation result)</t>
  </si>
  <si>
    <t>N/A</t>
  </si>
  <si>
    <t>CSIM (Compilation error)</t>
  </si>
  <si>
    <t>06_basic_examples_vhls_parallel_loops_loop_functions</t>
  </si>
  <si>
    <t>CSYNTH (Undeclared identifier)</t>
  </si>
  <si>
    <t>07_basic_examples_vhls_imperfect_loops_loop_imperfect</t>
  </si>
  <si>
    <t>08_basic_examples_vhls_max_bounded_loop_loop_max_bounds</t>
  </si>
  <si>
    <t>CSIM (Runtime error)</t>
  </si>
  <si>
    <t>09_basic_examples_vhls_perfect_nested_loops_loop_perfect</t>
  </si>
  <si>
    <t>10_basic_examples_vhls_pipelined_nested_loops_loop_pipeline</t>
  </si>
  <si>
    <t>11_basic_examples_vhls_accs_sequential_loop_sequential</t>
  </si>
  <si>
    <t>12_basic_examples_vhls_accs_w_asserts_loop_sequential_assert</t>
  </si>
  <si>
    <t>13_basic_examples_vhls_accs_w_dataflow_loop_sequential</t>
  </si>
  <si>
    <t>CSYNTH (Code Pre-synthesis failed)</t>
  </si>
  <si>
    <t>14_basic_examples_vhls_static_memory_malloc_removed</t>
  </si>
  <si>
    <t>15_basic_examples_vhls_pointer_casting_pointer_cast_native</t>
  </si>
  <si>
    <t>16_basic_examples_vhls_double_pointer_pointer_double</t>
  </si>
  <si>
    <t>19_basic_examples_vhls_multi_array_access_bottleneck_mem_bottleneck</t>
  </si>
  <si>
    <t>20_basic_examples_vhls_resolved_array_access_bottleneck_mem_bottleneck_resolved</t>
  </si>
  <si>
    <t>advanced1_signed_adder</t>
  </si>
  <si>
    <t>advanced2_count_slow</t>
  </si>
  <si>
    <t>advanced3_adv_fsm</t>
  </si>
  <si>
    <t>advanced4_advshift</t>
  </si>
  <si>
    <t>array_partition_block_cyclic_matmul_partition</t>
  </si>
  <si>
    <t>array_partition_complete_matmul_partition</t>
  </si>
  <si>
    <t>basic1_wire_assign</t>
  </si>
  <si>
    <t>basic2_and_gate</t>
  </si>
  <si>
    <t>basic4_mux</t>
  </si>
  <si>
    <t>interface_array_fft_top</t>
  </si>
  <si>
    <t>COSIM (Inconsistent C/RTL simulation result)</t>
  </si>
  <si>
    <t>using_axi_lite_example</t>
  </si>
  <si>
    <t>vadd_kernel_krnl_vadd</t>
  </si>
  <si>
    <t>Pass Rate</t>
  </si>
  <si>
    <t>Pass HLSGEN Rate</t>
  </si>
  <si>
    <t>COSIM (C TB simulation failed)</t>
  </si>
  <si>
    <t>CSYNTH (Source synthesis failed)</t>
  </si>
  <si>
    <t>CSYNTH (Unknown error)</t>
  </si>
  <si>
    <t>Pass HLS Rate</t>
  </si>
  <si>
    <t>COSIM (Segmentation fault)</t>
  </si>
  <si>
    <t>Pass HLS 
Rate</t>
  </si>
  <si>
    <t>4turbo</t>
  </si>
  <si>
    <t>4o</t>
  </si>
  <si>
    <t>llama3</t>
  </si>
  <si>
    <t>claude</t>
  </si>
  <si>
    <t>SFT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</si>
</sst>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000000"/>
      <name val="Arial"/>
      <charset val="134"/>
    </font>
    <font>
      <b/>
      <sz val="11"/>
      <color theme="1"/>
      <name val="等线"/>
      <charset val="134"/>
      <scheme val="minor"/>
    </font>
    <font>
      <b/>
      <sz val="11"/>
      <color theme="9" tint="-0.5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8" tint="-0.5"/>
      <name val="等线"/>
      <charset val="134"/>
      <scheme val="minor"/>
    </font>
    <font>
      <b/>
      <sz val="11"/>
      <color theme="5" tint="-0.5"/>
      <name val="等线"/>
      <charset val="134"/>
      <scheme val="minor"/>
    </font>
    <font>
      <b/>
      <sz val="16"/>
      <color theme="7" tint="-0.25"/>
      <name val="等线"/>
      <charset val="134"/>
      <scheme val="minor"/>
    </font>
    <font>
      <b/>
      <sz val="14"/>
      <color theme="7" tint="-0.25"/>
      <name val="等线"/>
      <charset val="134"/>
      <scheme val="minor"/>
    </font>
    <font>
      <b/>
      <sz val="48"/>
      <color theme="9" tint="-0.25"/>
      <name val="等线"/>
      <charset val="134"/>
      <scheme val="minor"/>
    </font>
    <font>
      <b/>
      <sz val="16"/>
      <color theme="9" tint="-0.5"/>
      <name val="等线"/>
      <charset val="134"/>
      <scheme val="minor"/>
    </font>
    <font>
      <b/>
      <sz val="24"/>
      <color theme="9" tint="-0.25"/>
      <name val="等线"/>
      <charset val="134"/>
      <scheme val="minor"/>
    </font>
    <font>
      <sz val="4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8" tint="-0.5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6"/>
      <color theme="5" tint="-0.5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rgb="FF0070C0"/>
      <name val="等线"/>
      <charset val="134"/>
      <scheme val="minor"/>
    </font>
    <font>
      <b/>
      <sz val="16"/>
      <color theme="8" tint="-0.2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5" borderId="5" applyNumberFormat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0" fontId="1" fillId="0" borderId="0" xfId="3" applyNumberFormat="1" applyFont="1" applyAlignment="1">
      <alignment vertical="center" wrapText="1"/>
    </xf>
    <xf numFmtId="10" fontId="0" fillId="0" borderId="0" xfId="0" applyNumberForma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10" fontId="9" fillId="0" borderId="0" xfId="3" applyNumberFormat="1" applyFont="1">
      <alignment vertical="center"/>
    </xf>
    <xf numFmtId="0" fontId="3" fillId="2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10" fontId="10" fillId="0" borderId="0" xfId="3" applyNumberFormat="1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10" fontId="11" fillId="0" borderId="0" xfId="3" applyNumberFormat="1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2" fillId="0" borderId="0" xfId="0" applyFont="1" applyFill="1" applyAlignment="1">
      <alignment horizontal="center" vertical="center" wrapText="1"/>
    </xf>
    <xf numFmtId="10" fontId="22" fillId="0" borderId="0" xfId="3" applyNumberFormat="1" applyFont="1" applyFill="1" applyAlignment="1">
      <alignment horizontal="center" vertical="center" wrapText="1"/>
    </xf>
    <xf numFmtId="10" fontId="20" fillId="0" borderId="0" xfId="3" applyNumberFormat="1" applyFont="1" applyFill="1" applyAlignment="1">
      <alignment vertical="center" wrapText="1"/>
    </xf>
    <xf numFmtId="0" fontId="23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4turbo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Sheet1!$B$1:$Q$1</c:f>
              <c:strCache>
                <c:ptCount val="16"/>
                <c:pt idx="0">
                  <c:v>INIT</c:v>
                </c:pt>
                <c:pt idx="1">
                  <c:v>operation_error</c:v>
                </c:pt>
                <c:pt idx="2">
                  <c:v>illegal_keywords</c:v>
                </c:pt>
                <c:pt idx="3">
                  <c:v>illegal_separation</c:v>
                </c:pt>
                <c:pt idx="4">
                  <c:v>illegal_comment</c:v>
                </c:pt>
                <c:pt idx="5">
                  <c:v>missing_colons</c:v>
                </c:pt>
                <c:pt idx="6">
                  <c:v>Unsupported_Data_Types</c:v>
                </c:pt>
                <c:pt idx="7">
                  <c:v>MLU</c:v>
                </c:pt>
                <c:pt idx="8">
                  <c:v>SHFT</c:v>
                </c:pt>
                <c:pt idx="9">
                  <c:v>Top_Function_Not_Found</c:v>
                </c:pt>
                <c:pt idx="10">
                  <c:v>ZERO</c:v>
                </c:pt>
                <c:pt idx="11">
                  <c:v>faulty_indexing</c:v>
                </c:pt>
                <c:pt idx="12">
                  <c:v>condition_error</c:v>
                </c:pt>
                <c:pt idx="13">
                  <c:v>unclosed_string</c:v>
                </c:pt>
                <c:pt idx="14">
                  <c:v>undefined_methods</c:v>
                </c:pt>
                <c:pt idx="15">
                  <c:v>undefined_objects</c:v>
                </c:pt>
              </c:strCache>
            </c:strRef>
          </c:cat>
          <c:val>
            <c:numRef>
              <c:f>Sheet1!$B$2:$Q$2</c:f>
              <c:numCache>
                <c:formatCode>0.00%</c:formatCode>
                <c:ptCount val="16"/>
                <c:pt idx="0">
                  <c:v>0.71875</c:v>
                </c:pt>
                <c:pt idx="1">
                  <c:v>0.235294117647059</c:v>
                </c:pt>
                <c:pt idx="2">
                  <c:v>0.794117647058823</c:v>
                </c:pt>
                <c:pt idx="3">
                  <c:v>0.852941176470588</c:v>
                </c:pt>
                <c:pt idx="4">
                  <c:v>0.764705882352941</c:v>
                </c:pt>
                <c:pt idx="5">
                  <c:v>0.852941176470588</c:v>
                </c:pt>
                <c:pt idx="6">
                  <c:v>0.5</c:v>
                </c:pt>
                <c:pt idx="7">
                  <c:v>0.181818181818182</c:v>
                </c:pt>
                <c:pt idx="8">
                  <c:v>0.558823529411765</c:v>
                </c:pt>
                <c:pt idx="9">
                  <c:v>0.0294117647058824</c:v>
                </c:pt>
                <c:pt idx="10">
                  <c:v>0.676470588235294</c:v>
                </c:pt>
                <c:pt idx="11">
                  <c:v>0.53125</c:v>
                </c:pt>
                <c:pt idx="12">
                  <c:v>0.424242424242424</c:v>
                </c:pt>
                <c:pt idx="13">
                  <c:v>0.705882352941177</c:v>
                </c:pt>
                <c:pt idx="14">
                  <c:v>0.529411764705882</c:v>
                </c:pt>
                <c:pt idx="15">
                  <c:v>0.764705882352941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Sheet1!$B$1:$Q$1</c:f>
              <c:strCache>
                <c:ptCount val="16"/>
                <c:pt idx="0">
                  <c:v>INIT</c:v>
                </c:pt>
                <c:pt idx="1">
                  <c:v>operation_error</c:v>
                </c:pt>
                <c:pt idx="2">
                  <c:v>illegal_keywords</c:v>
                </c:pt>
                <c:pt idx="3">
                  <c:v>illegal_separation</c:v>
                </c:pt>
                <c:pt idx="4">
                  <c:v>illegal_comment</c:v>
                </c:pt>
                <c:pt idx="5">
                  <c:v>missing_colons</c:v>
                </c:pt>
                <c:pt idx="6">
                  <c:v>Unsupported_Data_Types</c:v>
                </c:pt>
                <c:pt idx="7">
                  <c:v>MLU</c:v>
                </c:pt>
                <c:pt idx="8">
                  <c:v>SHFT</c:v>
                </c:pt>
                <c:pt idx="9">
                  <c:v>Top_Function_Not_Found</c:v>
                </c:pt>
                <c:pt idx="10">
                  <c:v>ZERO</c:v>
                </c:pt>
                <c:pt idx="11">
                  <c:v>faulty_indexing</c:v>
                </c:pt>
                <c:pt idx="12">
                  <c:v>condition_error</c:v>
                </c:pt>
                <c:pt idx="13">
                  <c:v>unclosed_string</c:v>
                </c:pt>
                <c:pt idx="14">
                  <c:v>undefined_methods</c:v>
                </c:pt>
                <c:pt idx="15">
                  <c:v>undefined_objects</c:v>
                </c:pt>
              </c:strCache>
            </c:strRef>
          </c:cat>
          <c:val>
            <c:numRef>
              <c:f>Sheet1!$B$3:$Q$3</c:f>
              <c:numCache>
                <c:formatCode>0.00%</c:formatCode>
                <c:ptCount val="16"/>
                <c:pt idx="0">
                  <c:v>0.8125</c:v>
                </c:pt>
                <c:pt idx="1">
                  <c:v>0.147058823529412</c:v>
                </c:pt>
                <c:pt idx="2">
                  <c:v>0.823529411764706</c:v>
                </c:pt>
                <c:pt idx="3">
                  <c:v>0.882352941176471</c:v>
                </c:pt>
                <c:pt idx="4">
                  <c:v>0.852941176470588</c:v>
                </c:pt>
                <c:pt idx="5">
                  <c:v>0.941176470588235</c:v>
                </c:pt>
                <c:pt idx="6">
                  <c:v>0.411764705882353</c:v>
                </c:pt>
                <c:pt idx="7">
                  <c:v>0.136363636363636</c:v>
                </c:pt>
                <c:pt idx="8">
                  <c:v>0.382352941176471</c:v>
                </c:pt>
                <c:pt idx="9">
                  <c:v>0</c:v>
                </c:pt>
                <c:pt idx="10">
                  <c:v>0.794117647058823</c:v>
                </c:pt>
                <c:pt idx="11">
                  <c:v>0.59375</c:v>
                </c:pt>
                <c:pt idx="12">
                  <c:v>0.303030303030303</c:v>
                </c:pt>
                <c:pt idx="13">
                  <c:v>0.882352941176471</c:v>
                </c:pt>
                <c:pt idx="14">
                  <c:v>0.588235294117647</c:v>
                </c:pt>
                <c:pt idx="15">
                  <c:v>0.823529411764706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llama3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Sheet1!$B$1:$Q$1</c:f>
              <c:strCache>
                <c:ptCount val="16"/>
                <c:pt idx="0">
                  <c:v>INIT</c:v>
                </c:pt>
                <c:pt idx="1">
                  <c:v>operation_error</c:v>
                </c:pt>
                <c:pt idx="2">
                  <c:v>illegal_keywords</c:v>
                </c:pt>
                <c:pt idx="3">
                  <c:v>illegal_separation</c:v>
                </c:pt>
                <c:pt idx="4">
                  <c:v>illegal_comment</c:v>
                </c:pt>
                <c:pt idx="5">
                  <c:v>missing_colons</c:v>
                </c:pt>
                <c:pt idx="6">
                  <c:v>Unsupported_Data_Types</c:v>
                </c:pt>
                <c:pt idx="7">
                  <c:v>MLU</c:v>
                </c:pt>
                <c:pt idx="8">
                  <c:v>SHFT</c:v>
                </c:pt>
                <c:pt idx="9">
                  <c:v>Top_Function_Not_Found</c:v>
                </c:pt>
                <c:pt idx="10">
                  <c:v>ZERO</c:v>
                </c:pt>
                <c:pt idx="11">
                  <c:v>faulty_indexing</c:v>
                </c:pt>
                <c:pt idx="12">
                  <c:v>condition_error</c:v>
                </c:pt>
                <c:pt idx="13">
                  <c:v>unclosed_string</c:v>
                </c:pt>
                <c:pt idx="14">
                  <c:v>undefined_methods</c:v>
                </c:pt>
                <c:pt idx="15">
                  <c:v>undefined_objects</c:v>
                </c:pt>
              </c:strCache>
            </c:strRef>
          </c:cat>
          <c:val>
            <c:numRef>
              <c:f>Sheet1!$B$4:$Q$4</c:f>
              <c:numCache>
                <c:formatCode>0.00%</c:formatCode>
                <c:ptCount val="16"/>
                <c:pt idx="0">
                  <c:v>0.46875</c:v>
                </c:pt>
                <c:pt idx="1">
                  <c:v>0.147058823529412</c:v>
                </c:pt>
                <c:pt idx="2">
                  <c:v>0.676470588235294</c:v>
                </c:pt>
                <c:pt idx="3">
                  <c:v>0.705882352941177</c:v>
                </c:pt>
                <c:pt idx="4">
                  <c:v>0.911764705882353</c:v>
                </c:pt>
                <c:pt idx="5">
                  <c:v>0.911764705882353</c:v>
                </c:pt>
                <c:pt idx="6">
                  <c:v>0.411764705882353</c:v>
                </c:pt>
                <c:pt idx="7">
                  <c:v>0.291666666666667</c:v>
                </c:pt>
                <c:pt idx="8">
                  <c:v>0.323529411764706</c:v>
                </c:pt>
                <c:pt idx="9">
                  <c:v>0.176470588235294</c:v>
                </c:pt>
                <c:pt idx="10">
                  <c:v>0.588235294117647</c:v>
                </c:pt>
                <c:pt idx="11">
                  <c:v>0.59375</c:v>
                </c:pt>
                <c:pt idx="12">
                  <c:v>0.242424242424242</c:v>
                </c:pt>
                <c:pt idx="13">
                  <c:v>0.852941176470588</c:v>
                </c:pt>
                <c:pt idx="14">
                  <c:v>0.647058823529412</c:v>
                </c:pt>
                <c:pt idx="15">
                  <c:v>0.794117647058823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claude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Sheet1!$B$1:$Q$1</c:f>
              <c:strCache>
                <c:ptCount val="16"/>
                <c:pt idx="0">
                  <c:v>INIT</c:v>
                </c:pt>
                <c:pt idx="1">
                  <c:v>operation_error</c:v>
                </c:pt>
                <c:pt idx="2">
                  <c:v>illegal_keywords</c:v>
                </c:pt>
                <c:pt idx="3">
                  <c:v>illegal_separation</c:v>
                </c:pt>
                <c:pt idx="4">
                  <c:v>illegal_comment</c:v>
                </c:pt>
                <c:pt idx="5">
                  <c:v>missing_colons</c:v>
                </c:pt>
                <c:pt idx="6">
                  <c:v>Unsupported_Data_Types</c:v>
                </c:pt>
                <c:pt idx="7">
                  <c:v>MLU</c:v>
                </c:pt>
                <c:pt idx="8">
                  <c:v>SHFT</c:v>
                </c:pt>
                <c:pt idx="9">
                  <c:v>Top_Function_Not_Found</c:v>
                </c:pt>
                <c:pt idx="10">
                  <c:v>ZERO</c:v>
                </c:pt>
                <c:pt idx="11">
                  <c:v>faulty_indexing</c:v>
                </c:pt>
                <c:pt idx="12">
                  <c:v>condition_error</c:v>
                </c:pt>
                <c:pt idx="13">
                  <c:v>unclosed_string</c:v>
                </c:pt>
                <c:pt idx="14">
                  <c:v>undefined_methods</c:v>
                </c:pt>
                <c:pt idx="15">
                  <c:v>undefined_objects</c:v>
                </c:pt>
              </c:strCache>
            </c:strRef>
          </c:cat>
          <c:val>
            <c:numRef>
              <c:f>Sheet1!$B$5:$Q$5</c:f>
              <c:numCache>
                <c:formatCode>0.00%</c:formatCode>
                <c:ptCount val="16"/>
                <c:pt idx="0">
                  <c:v>0.65625</c:v>
                </c:pt>
                <c:pt idx="1">
                  <c:v>0.176470588235294</c:v>
                </c:pt>
                <c:pt idx="2">
                  <c:v>0.794117647058823</c:v>
                </c:pt>
                <c:pt idx="3">
                  <c:v>0.764705882352941</c:v>
                </c:pt>
                <c:pt idx="4">
                  <c:v>0.794117647058823</c:v>
                </c:pt>
                <c:pt idx="5">
                  <c:v>0.823529411764706</c:v>
                </c:pt>
                <c:pt idx="6">
                  <c:v>0.411764705882353</c:v>
                </c:pt>
                <c:pt idx="7">
                  <c:v>0.272727272727273</c:v>
                </c:pt>
                <c:pt idx="8">
                  <c:v>0.294117647058824</c:v>
                </c:pt>
                <c:pt idx="9">
                  <c:v>0.0588235294117647</c:v>
                </c:pt>
                <c:pt idx="10">
                  <c:v>0.705882352941177</c:v>
                </c:pt>
                <c:pt idx="11">
                  <c:v>0.40625</c:v>
                </c:pt>
                <c:pt idx="12">
                  <c:v>0.303030303030303</c:v>
                </c:pt>
                <c:pt idx="13">
                  <c:v>0.705882352941177</c:v>
                </c:pt>
                <c:pt idx="14">
                  <c:v>0.411764705882353</c:v>
                </c:pt>
                <c:pt idx="15">
                  <c:v>0.705882352941177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>
              <a:outerShdw blurRad="76200" dist="25400" dir="2700000" algn="tl" rotWithShape="0">
                <a:schemeClr val="accent5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Sheet1!$B$1:$Q$1</c:f>
              <c:strCache>
                <c:ptCount val="16"/>
                <c:pt idx="0">
                  <c:v>INIT</c:v>
                </c:pt>
                <c:pt idx="1">
                  <c:v>operation_error</c:v>
                </c:pt>
                <c:pt idx="2">
                  <c:v>illegal_keywords</c:v>
                </c:pt>
                <c:pt idx="3">
                  <c:v>illegal_separation</c:v>
                </c:pt>
                <c:pt idx="4">
                  <c:v>illegal_comment</c:v>
                </c:pt>
                <c:pt idx="5">
                  <c:v>missing_colons</c:v>
                </c:pt>
                <c:pt idx="6">
                  <c:v>Unsupported_Data_Types</c:v>
                </c:pt>
                <c:pt idx="7">
                  <c:v>MLU</c:v>
                </c:pt>
                <c:pt idx="8">
                  <c:v>SHFT</c:v>
                </c:pt>
                <c:pt idx="9">
                  <c:v>Top_Function_Not_Found</c:v>
                </c:pt>
                <c:pt idx="10">
                  <c:v>ZERO</c:v>
                </c:pt>
                <c:pt idx="11">
                  <c:v>faulty_indexing</c:v>
                </c:pt>
                <c:pt idx="12">
                  <c:v>condition_error</c:v>
                </c:pt>
                <c:pt idx="13">
                  <c:v>unclosed_string</c:v>
                </c:pt>
                <c:pt idx="14">
                  <c:v>undefined_methods</c:v>
                </c:pt>
                <c:pt idx="15">
                  <c:v>undefined_objects</c:v>
                </c:pt>
              </c:strCache>
            </c:strRef>
          </c:cat>
          <c:val>
            <c:numRef>
              <c:f>Sheet1!$B$6:$Q$6</c:f>
              <c:numCache>
                <c:formatCode>0.00%</c:formatCode>
                <c:ptCount val="16"/>
                <c:pt idx="0">
                  <c:v>0.7188</c:v>
                </c:pt>
                <c:pt idx="1">
                  <c:v>0.5</c:v>
                </c:pt>
                <c:pt idx="2">
                  <c:v>0.9118</c:v>
                </c:pt>
                <c:pt idx="3">
                  <c:v>0.8824</c:v>
                </c:pt>
                <c:pt idx="4">
                  <c:v>0.9706</c:v>
                </c:pt>
                <c:pt idx="5">
                  <c:v>0.9706</c:v>
                </c:pt>
                <c:pt idx="6">
                  <c:v>0.6765</c:v>
                </c:pt>
                <c:pt idx="7">
                  <c:v>0.6364</c:v>
                </c:pt>
                <c:pt idx="8">
                  <c:v>0.7941</c:v>
                </c:pt>
                <c:pt idx="9">
                  <c:v>0.8235</c:v>
                </c:pt>
                <c:pt idx="10">
                  <c:v>0.7941</c:v>
                </c:pt>
                <c:pt idx="11">
                  <c:v>0.7813</c:v>
                </c:pt>
                <c:pt idx="12">
                  <c:v>0.5455</c:v>
                </c:pt>
                <c:pt idx="13">
                  <c:v>0.9118</c:v>
                </c:pt>
                <c:pt idx="14">
                  <c:v>0.9118</c:v>
                </c:pt>
                <c:pt idx="15">
                  <c:v>0.9118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09981"/>
        <c:axId val="11212647"/>
      </c:radarChart>
      <c:catAx>
        <c:axId val="251409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11212647"/>
        <c:crosses val="autoZero"/>
        <c:auto val="1"/>
        <c:lblAlgn val="ctr"/>
        <c:lblOffset val="100"/>
        <c:noMultiLvlLbl val="0"/>
      </c:catAx>
      <c:valAx>
        <c:axId val="112126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4099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ayout>
        <c:manualLayout>
          <c:xMode val="edge"/>
          <c:yMode val="edge"/>
          <c:x val="0.892273068267067"/>
          <c:y val="0.446623596369789"/>
          <c:w val="0.10622655663916"/>
          <c:h val="0.25126903553299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7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276225</xdr:colOff>
      <xdr:row>1</xdr:row>
      <xdr:rowOff>45085</xdr:rowOff>
    </xdr:from>
    <xdr:to>
      <xdr:col>27</xdr:col>
      <xdr:colOff>499745</xdr:colOff>
      <xdr:row>44</xdr:row>
      <xdr:rowOff>135255</xdr:rowOff>
    </xdr:to>
    <xdr:graphicFrame>
      <xdr:nvGraphicFramePr>
        <xdr:cNvPr id="3" name="图表 2"/>
        <xdr:cNvGraphicFramePr/>
      </xdr:nvGraphicFramePr>
      <xdr:xfrm>
        <a:off x="9283065" y="639445"/>
        <a:ext cx="12720320" cy="8312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zoomScale="70" zoomScaleNormal="70" topLeftCell="B1" workbookViewId="0">
      <selection activeCell="B15" sqref="B15"/>
    </sheetView>
  </sheetViews>
  <sheetFormatPr defaultColWidth="9" defaultRowHeight="13.8"/>
  <cols>
    <col min="1" max="1" width="19.4444444444444" style="25" customWidth="1"/>
    <col min="2" max="2" width="19" customWidth="1"/>
    <col min="3" max="3" width="18.3333333333333" customWidth="1"/>
    <col min="4" max="5" width="18.4444444444444" customWidth="1"/>
    <col min="6" max="6" width="20.1296296296296" customWidth="1"/>
    <col min="7" max="7" width="18.8888888888889" customWidth="1"/>
    <col min="8" max="8" width="21.5648148148148" customWidth="1"/>
    <col min="9" max="9" width="16.7777777777778" customWidth="1"/>
    <col min="10" max="16" width="20" customWidth="1"/>
    <col min="17" max="17" width="17.9722222222222" customWidth="1"/>
  </cols>
  <sheetData>
    <row r="1" s="24" customFormat="1" ht="60" customHeight="1" spans="1:1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39" t="s">
        <v>16</v>
      </c>
    </row>
    <row r="2" ht="40" customHeight="1" spans="1:23">
      <c r="A2" s="24" t="s">
        <v>17</v>
      </c>
      <c r="B2" s="28" t="s">
        <v>18</v>
      </c>
      <c r="C2" s="27" t="s">
        <v>19</v>
      </c>
      <c r="D2" s="27" t="s">
        <v>19</v>
      </c>
      <c r="E2" s="28" t="s">
        <v>18</v>
      </c>
      <c r="F2" s="28" t="s">
        <v>18</v>
      </c>
      <c r="G2" s="28" t="s">
        <v>18</v>
      </c>
      <c r="H2" s="28" t="s">
        <v>18</v>
      </c>
      <c r="I2" s="28" t="s">
        <v>18</v>
      </c>
      <c r="J2" s="28" t="s">
        <v>18</v>
      </c>
      <c r="K2" s="28" t="s">
        <v>18</v>
      </c>
      <c r="L2" s="28" t="s">
        <v>18</v>
      </c>
      <c r="M2" s="27" t="s">
        <v>19</v>
      </c>
      <c r="N2" s="28" t="s">
        <v>18</v>
      </c>
      <c r="O2" s="28" t="s">
        <v>18</v>
      </c>
      <c r="P2" s="27" t="s">
        <v>19</v>
      </c>
      <c r="Q2" s="40">
        <f>11/15</f>
        <v>0.733333333333333</v>
      </c>
      <c r="R2" s="7"/>
      <c r="S2" s="7"/>
      <c r="T2" s="7"/>
      <c r="U2" s="7"/>
      <c r="V2" s="7"/>
      <c r="W2" s="37"/>
    </row>
    <row r="3" ht="40" customHeight="1" spans="1:23">
      <c r="A3" s="29" t="s">
        <v>20</v>
      </c>
      <c r="B3" s="28" t="s">
        <v>18</v>
      </c>
      <c r="C3" s="27" t="s">
        <v>19</v>
      </c>
      <c r="D3" s="27" t="s">
        <v>19</v>
      </c>
      <c r="E3" s="28" t="s">
        <v>18</v>
      </c>
      <c r="F3" s="28" t="s">
        <v>18</v>
      </c>
      <c r="G3" s="28" t="s">
        <v>18</v>
      </c>
      <c r="H3" s="28" t="s">
        <v>18</v>
      </c>
      <c r="I3" s="28" t="s">
        <v>18</v>
      </c>
      <c r="J3" s="28" t="s">
        <v>18</v>
      </c>
      <c r="K3" s="28" t="s">
        <v>18</v>
      </c>
      <c r="L3" s="27" t="s">
        <v>19</v>
      </c>
      <c r="M3" s="27" t="s">
        <v>19</v>
      </c>
      <c r="N3" s="28" t="s">
        <v>18</v>
      </c>
      <c r="O3" s="28" t="s">
        <v>18</v>
      </c>
      <c r="P3" s="27" t="s">
        <v>19</v>
      </c>
      <c r="Q3" s="40">
        <f>10/15</f>
        <v>0.666666666666667</v>
      </c>
      <c r="R3" s="7"/>
      <c r="S3" s="7"/>
      <c r="T3" s="7"/>
      <c r="U3" s="7"/>
      <c r="V3" s="7"/>
      <c r="W3" s="37"/>
    </row>
    <row r="4" ht="40" customHeight="1" spans="1:23">
      <c r="A4" s="29" t="s">
        <v>21</v>
      </c>
      <c r="B4" s="28" t="s">
        <v>18</v>
      </c>
      <c r="C4" s="27" t="s">
        <v>19</v>
      </c>
      <c r="D4" s="27" t="s">
        <v>19</v>
      </c>
      <c r="E4" s="28" t="s">
        <v>18</v>
      </c>
      <c r="F4" s="27" t="s">
        <v>19</v>
      </c>
      <c r="G4" s="27" t="s">
        <v>19</v>
      </c>
      <c r="H4" s="28" t="s">
        <v>18</v>
      </c>
      <c r="I4" s="28" t="s">
        <v>18</v>
      </c>
      <c r="J4" s="28" t="s">
        <v>18</v>
      </c>
      <c r="K4" s="27" t="s">
        <v>19</v>
      </c>
      <c r="L4" s="27" t="s">
        <v>19</v>
      </c>
      <c r="M4" s="28" t="s">
        <v>18</v>
      </c>
      <c r="N4" s="28" t="s">
        <v>18</v>
      </c>
      <c r="O4" s="27" t="s">
        <v>19</v>
      </c>
      <c r="P4" s="28" t="s">
        <v>18</v>
      </c>
      <c r="Q4" s="40">
        <f>8/15</f>
        <v>0.533333333333333</v>
      </c>
      <c r="R4" s="7"/>
      <c r="S4" s="7"/>
      <c r="T4" s="7"/>
      <c r="U4" s="7"/>
      <c r="V4" s="7"/>
      <c r="W4" s="37"/>
    </row>
    <row r="5" ht="40" customHeight="1" spans="1:23">
      <c r="A5" s="24" t="s">
        <v>22</v>
      </c>
      <c r="B5" s="30"/>
      <c r="C5" s="31"/>
      <c r="D5" s="31"/>
      <c r="E5" s="31"/>
      <c r="F5" s="31"/>
      <c r="G5" s="31"/>
      <c r="H5" s="31"/>
      <c r="I5" s="31"/>
      <c r="J5" s="24"/>
      <c r="K5" s="31"/>
      <c r="L5" s="31"/>
      <c r="M5" s="31"/>
      <c r="N5" s="31"/>
      <c r="O5" s="35"/>
      <c r="P5" s="35"/>
      <c r="Q5" s="41"/>
      <c r="R5" s="7"/>
      <c r="S5" s="7"/>
      <c r="T5" s="7"/>
      <c r="U5" s="7"/>
      <c r="V5" s="7"/>
      <c r="W5" s="37"/>
    </row>
    <row r="6" ht="40" customHeight="1" spans="1:23">
      <c r="A6" s="24" t="s">
        <v>23</v>
      </c>
      <c r="B6" s="28" t="s">
        <v>18</v>
      </c>
      <c r="C6" s="27" t="s">
        <v>19</v>
      </c>
      <c r="D6" s="27" t="s">
        <v>19</v>
      </c>
      <c r="E6" s="28" t="s">
        <v>18</v>
      </c>
      <c r="F6" s="28" t="s">
        <v>18</v>
      </c>
      <c r="G6" s="28" t="s">
        <v>18</v>
      </c>
      <c r="H6" s="28" t="s">
        <v>18</v>
      </c>
      <c r="I6" s="28" t="s">
        <v>18</v>
      </c>
      <c r="J6" s="28" t="s">
        <v>18</v>
      </c>
      <c r="K6" s="28" t="s">
        <v>18</v>
      </c>
      <c r="L6" s="27" t="s">
        <v>19</v>
      </c>
      <c r="M6" s="27" t="s">
        <v>19</v>
      </c>
      <c r="N6" s="28" t="s">
        <v>18</v>
      </c>
      <c r="O6" s="27" t="s">
        <v>19</v>
      </c>
      <c r="P6" s="28" t="s">
        <v>18</v>
      </c>
      <c r="Q6" s="40">
        <f>10/15</f>
        <v>0.666666666666667</v>
      </c>
      <c r="R6" s="7"/>
      <c r="S6" s="7"/>
      <c r="T6" s="7"/>
      <c r="U6" s="7"/>
      <c r="V6" s="7"/>
      <c r="W6" s="37"/>
    </row>
    <row r="7" ht="20.4" spans="1:23">
      <c r="A7" s="29"/>
      <c r="B7" s="30"/>
      <c r="C7" s="31"/>
      <c r="D7" s="31"/>
      <c r="E7" s="31"/>
      <c r="F7" s="32"/>
      <c r="G7" s="31"/>
      <c r="H7" s="31"/>
      <c r="I7" s="31"/>
      <c r="J7" s="24"/>
      <c r="K7" s="32"/>
      <c r="L7" s="32"/>
      <c r="M7" s="31"/>
      <c r="N7" s="31"/>
      <c r="O7" s="35"/>
      <c r="P7" s="35"/>
      <c r="Q7" s="39"/>
      <c r="R7" s="7"/>
      <c r="S7" s="7"/>
      <c r="T7" s="7"/>
      <c r="U7" s="7"/>
      <c r="V7" s="7"/>
      <c r="W7" s="37"/>
    </row>
    <row r="8" ht="20.4" spans="1:23">
      <c r="A8" s="29"/>
      <c r="B8" s="30"/>
      <c r="C8" s="31"/>
      <c r="D8" s="31"/>
      <c r="E8" s="33"/>
      <c r="F8" s="33"/>
      <c r="G8" s="31"/>
      <c r="H8" s="31"/>
      <c r="I8" s="31"/>
      <c r="J8" s="24"/>
      <c r="K8" s="31"/>
      <c r="L8" s="31"/>
      <c r="M8" s="31"/>
      <c r="N8" s="31"/>
      <c r="O8" s="35"/>
      <c r="P8" s="35"/>
      <c r="Q8" s="39"/>
      <c r="R8" s="7"/>
      <c r="S8" s="7"/>
      <c r="T8" s="7"/>
      <c r="U8" s="7"/>
      <c r="V8" s="7"/>
      <c r="W8" s="37"/>
    </row>
    <row r="9" ht="20.4" spans="1:23">
      <c r="A9" s="29"/>
      <c r="B9" s="31"/>
      <c r="C9" s="31"/>
      <c r="D9" s="31"/>
      <c r="E9" s="31"/>
      <c r="F9" s="33"/>
      <c r="G9" s="31"/>
      <c r="H9" s="31"/>
      <c r="I9" s="31"/>
      <c r="J9" s="24"/>
      <c r="K9" s="31"/>
      <c r="L9" s="31"/>
      <c r="M9" s="31"/>
      <c r="N9" s="31"/>
      <c r="O9" s="35"/>
      <c r="P9" s="35"/>
      <c r="Q9" s="35"/>
      <c r="R9" s="7"/>
      <c r="S9" s="7"/>
      <c r="T9" s="7"/>
      <c r="U9" s="7"/>
      <c r="V9" s="7"/>
      <c r="W9" s="37"/>
    </row>
    <row r="10" ht="20.4" spans="1:23">
      <c r="A10" s="29"/>
      <c r="B10" s="30"/>
      <c r="C10" s="31"/>
      <c r="D10" s="31"/>
      <c r="E10" s="31"/>
      <c r="F10" s="31"/>
      <c r="G10" s="31"/>
      <c r="H10" s="31"/>
      <c r="I10" s="31"/>
      <c r="J10" s="24"/>
      <c r="K10" s="31"/>
      <c r="L10" s="31"/>
      <c r="M10" s="31"/>
      <c r="N10" s="31"/>
      <c r="O10" s="35"/>
      <c r="P10" s="35"/>
      <c r="Q10" s="35"/>
      <c r="R10" s="7"/>
      <c r="S10" s="7"/>
      <c r="T10" s="7"/>
      <c r="U10" s="7"/>
      <c r="V10" s="7"/>
      <c r="W10" s="37"/>
    </row>
    <row r="11" ht="17.4" spans="1:23">
      <c r="A11" s="34"/>
      <c r="B11" s="35"/>
      <c r="C11" s="35"/>
      <c r="D11" s="35"/>
      <c r="E11" s="36"/>
      <c r="F11" s="35"/>
      <c r="G11" s="35"/>
      <c r="H11" s="35"/>
      <c r="I11" s="35"/>
      <c r="J11" s="38"/>
      <c r="K11" s="35"/>
      <c r="L11" s="35"/>
      <c r="M11" s="35"/>
      <c r="N11" s="35"/>
      <c r="O11" s="35"/>
      <c r="P11" s="35"/>
      <c r="Q11" s="35"/>
      <c r="R11" s="7"/>
      <c r="S11" s="7"/>
      <c r="T11" s="7"/>
      <c r="U11" s="7"/>
      <c r="V11" s="7"/>
      <c r="W11" s="37"/>
    </row>
    <row r="12" ht="17.4" spans="1:23">
      <c r="A12" s="34"/>
      <c r="B12" s="35"/>
      <c r="C12" s="35"/>
      <c r="D12" s="35"/>
      <c r="E12" s="35"/>
      <c r="F12" s="36"/>
      <c r="G12" s="35"/>
      <c r="H12" s="35"/>
      <c r="I12" s="35"/>
      <c r="J12" s="38"/>
      <c r="K12" s="35"/>
      <c r="L12" s="35"/>
      <c r="M12" s="35"/>
      <c r="N12" s="35"/>
      <c r="O12" s="35"/>
      <c r="P12" s="35"/>
      <c r="Q12" s="35"/>
      <c r="R12" s="7"/>
      <c r="S12" s="7"/>
      <c r="T12" s="7"/>
      <c r="U12" s="7"/>
      <c r="V12" s="7"/>
      <c r="W12" s="37"/>
    </row>
    <row r="13" ht="17.4" spans="1:23">
      <c r="A13" s="34"/>
      <c r="B13" s="35"/>
      <c r="C13" s="35"/>
      <c r="D13" s="35"/>
      <c r="E13" s="36"/>
      <c r="F13" s="35"/>
      <c r="G13" s="35"/>
      <c r="H13" s="35"/>
      <c r="I13" s="35"/>
      <c r="J13" s="38"/>
      <c r="K13" s="35"/>
      <c r="L13" s="35"/>
      <c r="M13" s="35"/>
      <c r="N13" s="35"/>
      <c r="O13" s="35"/>
      <c r="P13" s="35"/>
      <c r="Q13" s="35"/>
      <c r="R13" s="7"/>
      <c r="S13" s="7"/>
      <c r="T13" s="7"/>
      <c r="U13" s="7"/>
      <c r="V13" s="7"/>
      <c r="W13" s="37"/>
    </row>
    <row r="14" spans="2:23">
      <c r="B14" s="9"/>
      <c r="C14" s="7"/>
      <c r="D14" s="7"/>
      <c r="E14" s="8"/>
      <c r="F14" s="8"/>
      <c r="G14" s="7"/>
      <c r="H14" s="7"/>
      <c r="I14" s="7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37"/>
    </row>
    <row r="15" spans="2:23">
      <c r="B15" s="9"/>
      <c r="C15" s="7"/>
      <c r="D15" s="8"/>
      <c r="E15" s="8"/>
      <c r="F15" s="7"/>
      <c r="G15" s="7"/>
      <c r="H15" s="7"/>
      <c r="I15" s="7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37"/>
    </row>
    <row r="16" spans="2:23">
      <c r="B16" s="9"/>
      <c r="C16" s="7"/>
      <c r="D16" s="7"/>
      <c r="E16" s="7"/>
      <c r="F16" s="7"/>
      <c r="G16" s="10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37"/>
    </row>
    <row r="17" spans="1:23">
      <c r="A17" s="5"/>
      <c r="B17" s="9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37"/>
    </row>
    <row r="18" spans="1:23">
      <c r="A18" s="5"/>
      <c r="B18" s="7"/>
      <c r="C18" s="7"/>
      <c r="D18" s="7"/>
      <c r="E18" s="8"/>
      <c r="F18" s="7"/>
      <c r="G18" s="7"/>
      <c r="H18" s="7"/>
      <c r="I18" s="7"/>
      <c r="J18" s="7"/>
      <c r="K18" s="7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37"/>
    </row>
    <row r="19" spans="1:23">
      <c r="A19" s="5"/>
      <c r="B19" s="7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7"/>
    </row>
    <row r="20" spans="1:23">
      <c r="A20" s="5"/>
      <c r="B20" s="7"/>
      <c r="C20" s="7"/>
      <c r="D20" s="7"/>
      <c r="E20" s="7"/>
      <c r="F20" s="7"/>
      <c r="G20" s="7"/>
      <c r="H20" s="7"/>
      <c r="I20" s="9"/>
      <c r="J20" s="7"/>
      <c r="K20" s="7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37"/>
    </row>
    <row r="21" spans="1:2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7"/>
    </row>
    <row r="22" spans="1:23">
      <c r="A22" s="5"/>
      <c r="B22" s="9"/>
      <c r="C22" s="7"/>
      <c r="D22" s="7"/>
      <c r="E22" s="7"/>
      <c r="F22" s="7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7"/>
    </row>
    <row r="23" spans="23:23">
      <c r="W23" s="37"/>
    </row>
    <row r="24" spans="23:23">
      <c r="W24" s="37"/>
    </row>
    <row r="25" spans="23:23">
      <c r="W25" s="37"/>
    </row>
    <row r="26" spans="23:23">
      <c r="W26" s="37"/>
    </row>
    <row r="27" spans="23:23">
      <c r="W27" s="37"/>
    </row>
    <row r="28" spans="23:23">
      <c r="W28" s="37"/>
    </row>
    <row r="29" spans="23:23">
      <c r="W29" s="37"/>
    </row>
    <row r="30" spans="23:23">
      <c r="W30" s="37"/>
    </row>
    <row r="31" spans="23:23">
      <c r="W31" s="37"/>
    </row>
    <row r="32" spans="23:23">
      <c r="W32" s="37"/>
    </row>
    <row r="33" spans="23:23">
      <c r="W33" s="37"/>
    </row>
    <row r="34" spans="23:23">
      <c r="W34" s="37"/>
    </row>
    <row r="35" spans="23:23">
      <c r="W35" s="37"/>
    </row>
    <row r="36" spans="23:23">
      <c r="W36" s="37"/>
    </row>
    <row r="37" spans="2:2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2:2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2:2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2:2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2:2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zoomScale="55" zoomScaleNormal="55" topLeftCell="Q13" workbookViewId="0">
      <selection activeCell="Z23" sqref="Z23"/>
    </sheetView>
  </sheetViews>
  <sheetFormatPr defaultColWidth="9" defaultRowHeight="13.8"/>
  <cols>
    <col min="1" max="1" width="20.7777777777778" style="25" customWidth="1"/>
    <col min="2" max="26" width="20.7777777777778" customWidth="1"/>
  </cols>
  <sheetData>
    <row r="1" s="24" customFormat="1" ht="60" customHeight="1" spans="1:1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39" t="s">
        <v>16</v>
      </c>
    </row>
    <row r="2" ht="40" customHeight="1" spans="1:23">
      <c r="A2" s="24" t="s">
        <v>17</v>
      </c>
      <c r="B2" s="26" t="s">
        <v>24</v>
      </c>
      <c r="C2" s="27" t="s">
        <v>19</v>
      </c>
      <c r="D2" s="27" t="s">
        <v>19</v>
      </c>
      <c r="E2" s="27" t="s">
        <v>19</v>
      </c>
      <c r="F2" s="28" t="s">
        <v>18</v>
      </c>
      <c r="G2" s="28" t="s">
        <v>18</v>
      </c>
      <c r="H2" s="27" t="s">
        <v>19</v>
      </c>
      <c r="I2" s="28" t="s">
        <v>18</v>
      </c>
      <c r="J2" s="28" t="s">
        <v>18</v>
      </c>
      <c r="K2" s="27" t="s">
        <v>19</v>
      </c>
      <c r="L2" s="27" t="s">
        <v>19</v>
      </c>
      <c r="M2" s="28" t="s">
        <v>18</v>
      </c>
      <c r="N2" s="28" t="s">
        <v>18</v>
      </c>
      <c r="O2" s="27" t="s">
        <v>19</v>
      </c>
      <c r="P2" s="28" t="s">
        <v>18</v>
      </c>
      <c r="Q2" s="40">
        <f>7/15</f>
        <v>0.466666666666667</v>
      </c>
      <c r="R2" s="7"/>
      <c r="S2" s="7"/>
      <c r="T2" s="7"/>
      <c r="U2" s="7"/>
      <c r="V2" s="7"/>
      <c r="W2" s="37"/>
    </row>
    <row r="3" ht="40" customHeight="1" spans="1:23">
      <c r="A3" s="29" t="s">
        <v>20</v>
      </c>
      <c r="B3" s="26" t="s">
        <v>24</v>
      </c>
      <c r="C3" s="27" t="s">
        <v>19</v>
      </c>
      <c r="D3" s="27" t="s">
        <v>19</v>
      </c>
      <c r="E3" s="27" t="s">
        <v>19</v>
      </c>
      <c r="F3" s="28" t="s">
        <v>18</v>
      </c>
      <c r="G3" s="28" t="s">
        <v>18</v>
      </c>
      <c r="H3" s="27" t="s">
        <v>19</v>
      </c>
      <c r="I3" s="28" t="s">
        <v>18</v>
      </c>
      <c r="J3" s="28" t="s">
        <v>18</v>
      </c>
      <c r="K3" s="28" t="s">
        <v>18</v>
      </c>
      <c r="L3" s="27" t="s">
        <v>19</v>
      </c>
      <c r="M3" s="28" t="s">
        <v>18</v>
      </c>
      <c r="N3" s="28" t="s">
        <v>18</v>
      </c>
      <c r="O3" s="27" t="s">
        <v>19</v>
      </c>
      <c r="P3" s="28" t="s">
        <v>18</v>
      </c>
      <c r="Q3" s="40">
        <f>8/15</f>
        <v>0.533333333333333</v>
      </c>
      <c r="R3" s="7"/>
      <c r="S3" s="7"/>
      <c r="T3" s="7"/>
      <c r="U3" s="7"/>
      <c r="V3" s="7"/>
      <c r="W3" s="37"/>
    </row>
    <row r="4" ht="40" customHeight="1" spans="1:23">
      <c r="A4" s="29" t="s">
        <v>21</v>
      </c>
      <c r="B4" s="28"/>
      <c r="C4" s="27"/>
      <c r="D4" s="27"/>
      <c r="E4" s="28"/>
      <c r="F4" s="27"/>
      <c r="G4" s="27"/>
      <c r="H4" s="28"/>
      <c r="I4" s="28"/>
      <c r="J4" s="28"/>
      <c r="K4" s="27"/>
      <c r="L4" s="27"/>
      <c r="M4" s="28"/>
      <c r="N4" s="28"/>
      <c r="O4" s="27"/>
      <c r="P4" s="28"/>
      <c r="Q4" s="40">
        <f>8/15</f>
        <v>0.533333333333333</v>
      </c>
      <c r="R4" s="7"/>
      <c r="S4" s="7"/>
      <c r="T4" s="7"/>
      <c r="U4" s="7"/>
      <c r="V4" s="7"/>
      <c r="W4" s="37"/>
    </row>
    <row r="5" ht="40" customHeight="1" spans="1:23">
      <c r="A5" s="24" t="s">
        <v>22</v>
      </c>
      <c r="B5" s="30"/>
      <c r="C5" s="31"/>
      <c r="D5" s="31"/>
      <c r="E5" s="31"/>
      <c r="F5" s="31"/>
      <c r="G5" s="31"/>
      <c r="H5" s="31"/>
      <c r="I5" s="31"/>
      <c r="J5" s="24"/>
      <c r="K5" s="31"/>
      <c r="L5" s="31"/>
      <c r="M5" s="31"/>
      <c r="N5" s="31"/>
      <c r="O5" s="35"/>
      <c r="P5" s="35"/>
      <c r="Q5" s="41"/>
      <c r="R5" s="7"/>
      <c r="S5" s="7"/>
      <c r="T5" s="7"/>
      <c r="U5" s="7"/>
      <c r="V5" s="7"/>
      <c r="W5" s="37"/>
    </row>
    <row r="6" ht="40" customHeight="1" spans="1:23">
      <c r="A6" s="24" t="s">
        <v>23</v>
      </c>
      <c r="B6" s="28"/>
      <c r="C6" s="27"/>
      <c r="D6" s="27"/>
      <c r="E6" s="28"/>
      <c r="F6" s="28"/>
      <c r="G6" s="28"/>
      <c r="H6" s="28"/>
      <c r="I6" s="28"/>
      <c r="J6" s="28"/>
      <c r="K6" s="28"/>
      <c r="L6" s="27"/>
      <c r="M6" s="27"/>
      <c r="N6" s="28"/>
      <c r="O6" s="27"/>
      <c r="P6" s="28"/>
      <c r="Q6" s="40">
        <f>10/15</f>
        <v>0.666666666666667</v>
      </c>
      <c r="R6" s="7"/>
      <c r="S6" s="7"/>
      <c r="T6" s="7"/>
      <c r="U6" s="7"/>
      <c r="V6" s="7"/>
      <c r="W6" s="37"/>
    </row>
    <row r="7" ht="20.4" spans="1:23">
      <c r="A7" s="29"/>
      <c r="B7" s="30"/>
      <c r="C7" s="31"/>
      <c r="D7" s="31"/>
      <c r="E7" s="31"/>
      <c r="F7" s="32"/>
      <c r="G7" s="31"/>
      <c r="H7" s="31"/>
      <c r="I7" s="31"/>
      <c r="J7" s="24"/>
      <c r="K7" s="32"/>
      <c r="L7" s="32"/>
      <c r="M7" s="31"/>
      <c r="N7" s="31"/>
      <c r="O7" s="35"/>
      <c r="P7" s="35"/>
      <c r="Q7" s="39"/>
      <c r="R7" s="7"/>
      <c r="S7" s="7"/>
      <c r="T7" s="7"/>
      <c r="U7" s="7"/>
      <c r="V7" s="7"/>
      <c r="W7" s="37"/>
    </row>
    <row r="8" ht="20.4" spans="1:23">
      <c r="A8" s="29"/>
      <c r="B8" s="30"/>
      <c r="C8" s="31"/>
      <c r="D8" s="31"/>
      <c r="E8" s="33"/>
      <c r="F8" s="33"/>
      <c r="G8" s="31"/>
      <c r="H8" s="31"/>
      <c r="I8" s="31"/>
      <c r="J8" s="24"/>
      <c r="K8" s="31"/>
      <c r="L8" s="31"/>
      <c r="M8" s="31"/>
      <c r="N8" s="31"/>
      <c r="O8" s="35"/>
      <c r="P8" s="35"/>
      <c r="Q8" s="39"/>
      <c r="R8" s="7"/>
      <c r="S8" s="7"/>
      <c r="T8" s="7"/>
      <c r="U8" s="7"/>
      <c r="V8" s="7"/>
      <c r="W8" s="37"/>
    </row>
    <row r="9" ht="20.4" spans="1:23">
      <c r="A9" s="29"/>
      <c r="B9" s="31"/>
      <c r="C9" s="31"/>
      <c r="D9" s="31"/>
      <c r="E9" s="31"/>
      <c r="F9" s="33"/>
      <c r="G9" s="31"/>
      <c r="H9" s="31"/>
      <c r="I9" s="31"/>
      <c r="J9" s="24"/>
      <c r="K9" s="31"/>
      <c r="L9" s="31"/>
      <c r="M9" s="31"/>
      <c r="N9" s="31"/>
      <c r="O9" s="35"/>
      <c r="P9" s="35"/>
      <c r="Q9" s="35"/>
      <c r="R9" s="7"/>
      <c r="S9" s="7"/>
      <c r="T9" s="7"/>
      <c r="U9" s="7"/>
      <c r="V9" s="7"/>
      <c r="W9" s="37"/>
    </row>
    <row r="10" ht="20.4" spans="1:23">
      <c r="A10" s="29"/>
      <c r="B10" s="30"/>
      <c r="C10" s="31"/>
      <c r="D10" s="31"/>
      <c r="E10" s="31"/>
      <c r="F10" s="31"/>
      <c r="G10" s="31"/>
      <c r="H10" s="31"/>
      <c r="I10" s="31"/>
      <c r="J10" s="24"/>
      <c r="K10" s="31"/>
      <c r="L10" s="31"/>
      <c r="M10" s="31"/>
      <c r="N10" s="31"/>
      <c r="O10" s="35"/>
      <c r="P10" s="35"/>
      <c r="Q10" s="35"/>
      <c r="R10" s="7"/>
      <c r="S10" s="7"/>
      <c r="T10" s="7"/>
      <c r="U10" s="7"/>
      <c r="V10" s="7"/>
      <c r="W10" s="37"/>
    </row>
    <row r="11" ht="17.4" spans="1:23">
      <c r="A11" s="34"/>
      <c r="B11" s="35"/>
      <c r="C11" s="35"/>
      <c r="D11" s="35"/>
      <c r="E11" s="36"/>
      <c r="F11" s="35"/>
      <c r="G11" s="35"/>
      <c r="H11" s="35"/>
      <c r="I11" s="35"/>
      <c r="J11" s="38"/>
      <c r="K11" s="35"/>
      <c r="L11" s="35"/>
      <c r="M11" s="35"/>
      <c r="N11" s="35"/>
      <c r="O11" s="35"/>
      <c r="P11" s="35"/>
      <c r="Q11" s="35"/>
      <c r="R11" s="7"/>
      <c r="S11" s="7"/>
      <c r="T11" s="7"/>
      <c r="U11" s="7"/>
      <c r="V11" s="7"/>
      <c r="W11" s="37"/>
    </row>
    <row r="12" ht="17.4" spans="1:23">
      <c r="A12" s="34"/>
      <c r="B12" s="35"/>
      <c r="C12" s="35"/>
      <c r="D12" s="35"/>
      <c r="E12" s="35"/>
      <c r="F12" s="36"/>
      <c r="G12" s="35"/>
      <c r="H12" s="35"/>
      <c r="I12" s="35"/>
      <c r="J12" s="38"/>
      <c r="K12" s="35"/>
      <c r="L12" s="35"/>
      <c r="M12" s="35"/>
      <c r="N12" s="35"/>
      <c r="O12" s="35"/>
      <c r="P12" s="35"/>
      <c r="Q12" s="35"/>
      <c r="R12" s="7"/>
      <c r="S12" s="7"/>
      <c r="T12" s="7"/>
      <c r="U12" s="7"/>
      <c r="V12" s="7"/>
      <c r="W12" s="37"/>
    </row>
    <row r="13" ht="40.8" customHeight="1" spans="1:27">
      <c r="A13" s="24" t="s">
        <v>0</v>
      </c>
      <c r="B13" s="24" t="s">
        <v>1</v>
      </c>
      <c r="C13" s="24" t="s">
        <v>2</v>
      </c>
      <c r="D13" s="24" t="s">
        <v>3</v>
      </c>
      <c r="E13" s="24" t="s">
        <v>4</v>
      </c>
      <c r="F13" s="24" t="s">
        <v>5</v>
      </c>
      <c r="G13" s="24" t="s">
        <v>6</v>
      </c>
      <c r="H13" s="24" t="s">
        <v>7</v>
      </c>
      <c r="I13" s="24" t="s">
        <v>8</v>
      </c>
      <c r="J13" s="24" t="s">
        <v>25</v>
      </c>
      <c r="K13" s="24" t="s">
        <v>26</v>
      </c>
      <c r="L13" s="24" t="s">
        <v>27</v>
      </c>
      <c r="M13" s="24" t="s">
        <v>28</v>
      </c>
      <c r="N13" s="24" t="s">
        <v>29</v>
      </c>
      <c r="O13" s="24" t="s">
        <v>30</v>
      </c>
      <c r="P13" s="24" t="s">
        <v>9</v>
      </c>
      <c r="Q13" s="24" t="s">
        <v>10</v>
      </c>
      <c r="R13" s="24" t="s">
        <v>11</v>
      </c>
      <c r="S13" s="24" t="s">
        <v>12</v>
      </c>
      <c r="T13" s="24" t="s">
        <v>13</v>
      </c>
      <c r="U13" s="24" t="s">
        <v>14</v>
      </c>
      <c r="V13" s="24" t="s">
        <v>15</v>
      </c>
      <c r="W13" s="24" t="s">
        <v>31</v>
      </c>
      <c r="X13" s="24" t="s">
        <v>32</v>
      </c>
      <c r="Y13" s="24" t="s">
        <v>33</v>
      </c>
      <c r="Z13" s="39" t="s">
        <v>16</v>
      </c>
      <c r="AA13" s="24"/>
    </row>
    <row r="14" customFormat="1" ht="40.8" customHeight="1" spans="1:27">
      <c r="A14" s="24" t="s">
        <v>17</v>
      </c>
      <c r="B14" s="42" t="s">
        <v>24</v>
      </c>
      <c r="C14" s="27" t="s">
        <v>19</v>
      </c>
      <c r="D14" s="27" t="s">
        <v>19</v>
      </c>
      <c r="E14" s="27" t="s">
        <v>19</v>
      </c>
      <c r="F14" s="28" t="s">
        <v>18</v>
      </c>
      <c r="G14" s="28" t="s">
        <v>18</v>
      </c>
      <c r="H14" s="27" t="s">
        <v>19</v>
      </c>
      <c r="I14" s="28" t="s">
        <v>18</v>
      </c>
      <c r="J14" s="27" t="s">
        <v>19</v>
      </c>
      <c r="K14" s="28" t="s">
        <v>18</v>
      </c>
      <c r="L14" s="28" t="s">
        <v>18</v>
      </c>
      <c r="M14" s="28" t="s">
        <v>18</v>
      </c>
      <c r="N14" s="28" t="s">
        <v>18</v>
      </c>
      <c r="O14" s="28" t="s">
        <v>18</v>
      </c>
      <c r="P14" s="28" t="s">
        <v>18</v>
      </c>
      <c r="Q14" s="28" t="s">
        <v>18</v>
      </c>
      <c r="R14" s="27" t="s">
        <v>19</v>
      </c>
      <c r="S14" s="28" t="s">
        <v>18</v>
      </c>
      <c r="T14" s="28" t="s">
        <v>18</v>
      </c>
      <c r="U14" s="27" t="s">
        <v>19</v>
      </c>
      <c r="V14" s="28" t="s">
        <v>18</v>
      </c>
      <c r="W14" s="27" t="s">
        <v>19</v>
      </c>
      <c r="X14" s="27" t="s">
        <v>19</v>
      </c>
      <c r="Y14" s="28" t="s">
        <v>18</v>
      </c>
      <c r="Z14" s="40">
        <f>14/24</f>
        <v>0.583333333333333</v>
      </c>
      <c r="AA14" s="24"/>
    </row>
    <row r="15" customFormat="1" ht="40.8" customHeight="1" spans="1:27">
      <c r="A15" s="29" t="s">
        <v>20</v>
      </c>
      <c r="B15" s="28" t="s">
        <v>18</v>
      </c>
      <c r="C15" s="27" t="s">
        <v>19</v>
      </c>
      <c r="D15" s="27" t="s">
        <v>19</v>
      </c>
      <c r="E15" s="28" t="s">
        <v>18</v>
      </c>
      <c r="F15" s="28" t="s">
        <v>18</v>
      </c>
      <c r="G15" s="28" t="s">
        <v>18</v>
      </c>
      <c r="H15" s="27" t="s">
        <v>19</v>
      </c>
      <c r="I15" s="28" t="s">
        <v>18</v>
      </c>
      <c r="J15" s="27" t="s">
        <v>19</v>
      </c>
      <c r="K15" s="27" t="s">
        <v>19</v>
      </c>
      <c r="L15" s="28" t="s">
        <v>18</v>
      </c>
      <c r="M15" s="28" t="s">
        <v>18</v>
      </c>
      <c r="N15" s="28" t="s">
        <v>18</v>
      </c>
      <c r="O15" s="28" t="s">
        <v>18</v>
      </c>
      <c r="P15" s="28" t="s">
        <v>18</v>
      </c>
      <c r="Q15" s="28" t="s">
        <v>18</v>
      </c>
      <c r="R15" s="27" t="s">
        <v>19</v>
      </c>
      <c r="S15" s="28" t="s">
        <v>18</v>
      </c>
      <c r="T15" s="28" t="s">
        <v>18</v>
      </c>
      <c r="U15" s="27" t="s">
        <v>19</v>
      </c>
      <c r="V15" s="28" t="s">
        <v>18</v>
      </c>
      <c r="W15" s="27" t="s">
        <v>19</v>
      </c>
      <c r="X15" s="28" t="s">
        <v>18</v>
      </c>
      <c r="Y15" s="28" t="s">
        <v>18</v>
      </c>
      <c r="Z15" s="40">
        <f>16/24</f>
        <v>0.666666666666667</v>
      </c>
      <c r="AA15" s="40"/>
    </row>
    <row r="16" ht="40.8" customHeight="1" spans="1:27">
      <c r="A16" s="24" t="s">
        <v>23</v>
      </c>
      <c r="B16" s="28" t="s">
        <v>18</v>
      </c>
      <c r="C16" s="27" t="s">
        <v>19</v>
      </c>
      <c r="D16" s="27" t="s">
        <v>19</v>
      </c>
      <c r="E16" s="27" t="s">
        <v>19</v>
      </c>
      <c r="F16" s="28" t="s">
        <v>18</v>
      </c>
      <c r="G16" s="28" t="s">
        <v>18</v>
      </c>
      <c r="H16" s="27" t="s">
        <v>19</v>
      </c>
      <c r="I16" s="28" t="s">
        <v>18</v>
      </c>
      <c r="J16" s="27" t="s">
        <v>19</v>
      </c>
      <c r="K16" s="28" t="s">
        <v>18</v>
      </c>
      <c r="L16" s="27" t="s">
        <v>19</v>
      </c>
      <c r="M16" s="28" t="s">
        <v>18</v>
      </c>
      <c r="N16" s="28" t="s">
        <v>18</v>
      </c>
      <c r="O16" s="28" t="s">
        <v>18</v>
      </c>
      <c r="P16" s="28" t="s">
        <v>18</v>
      </c>
      <c r="Q16" s="28" t="s">
        <v>18</v>
      </c>
      <c r="R16" s="27" t="s">
        <v>19</v>
      </c>
      <c r="S16" s="28" t="s">
        <v>18</v>
      </c>
      <c r="T16" s="27" t="s">
        <v>19</v>
      </c>
      <c r="U16" s="27" t="s">
        <v>19</v>
      </c>
      <c r="V16" s="28" t="s">
        <v>18</v>
      </c>
      <c r="W16" s="27" t="s">
        <v>19</v>
      </c>
      <c r="X16" s="28" t="s">
        <v>18</v>
      </c>
      <c r="Y16" s="43" t="s">
        <v>34</v>
      </c>
      <c r="Z16" s="40">
        <f>13/24</f>
        <v>0.541666666666667</v>
      </c>
      <c r="AA16" s="40"/>
    </row>
    <row r="17" ht="40.8" customHeight="1" spans="1:27">
      <c r="A17" s="24" t="s">
        <v>22</v>
      </c>
      <c r="B17" s="30"/>
      <c r="C17" s="31"/>
      <c r="D17" s="31"/>
      <c r="E17" s="31"/>
      <c r="F17" s="31"/>
      <c r="G17" s="31"/>
      <c r="H17" s="31"/>
      <c r="I17" s="31"/>
      <c r="R17" s="7"/>
      <c r="S17" s="7"/>
      <c r="T17" s="24"/>
      <c r="U17" s="31"/>
      <c r="V17" s="31"/>
      <c r="W17" s="31"/>
      <c r="X17" s="31"/>
      <c r="Y17" s="35"/>
      <c r="Z17" s="41"/>
      <c r="AA17" s="41"/>
    </row>
    <row r="18" customFormat="1" ht="40.8" customHeight="1" spans="1:27">
      <c r="A18" s="29" t="s">
        <v>21</v>
      </c>
      <c r="B18" s="28"/>
      <c r="C18" s="27"/>
      <c r="D18" s="27"/>
      <c r="E18" s="28"/>
      <c r="F18" s="27"/>
      <c r="G18" s="27"/>
      <c r="H18" s="28"/>
      <c r="I18" s="28"/>
      <c r="R18" s="7"/>
      <c r="S18" s="7"/>
      <c r="T18" s="28"/>
      <c r="U18" s="27"/>
      <c r="V18" s="27"/>
      <c r="W18" s="28"/>
      <c r="X18" s="28"/>
      <c r="Y18" s="27"/>
      <c r="Z18" s="40"/>
      <c r="AA18" s="40"/>
    </row>
    <row r="20" ht="40.8" customHeight="1" spans="1:27">
      <c r="A20" s="5"/>
      <c r="B20" s="7"/>
      <c r="C20" s="7"/>
      <c r="D20" s="7"/>
      <c r="E20" s="7"/>
      <c r="F20" s="7"/>
      <c r="G20" s="7"/>
      <c r="H20" s="7"/>
      <c r="I20" s="9"/>
      <c r="R20" s="7"/>
      <c r="S20" s="7"/>
      <c r="T20" s="7"/>
      <c r="U20" s="7"/>
      <c r="V20" s="8"/>
      <c r="W20" s="7"/>
      <c r="X20" s="7"/>
      <c r="Y20" s="7"/>
      <c r="Z20" s="7"/>
      <c r="AA20" s="7"/>
    </row>
    <row r="21" ht="40.8" customHeight="1" spans="1:2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7"/>
    </row>
    <row r="22" ht="40.8" customHeight="1" spans="1:26">
      <c r="A22" s="29" t="s">
        <v>20</v>
      </c>
      <c r="B22" s="28" t="s">
        <v>18</v>
      </c>
      <c r="C22" s="27" t="s">
        <v>19</v>
      </c>
      <c r="D22" s="27" t="s">
        <v>19</v>
      </c>
      <c r="E22" s="28" t="s">
        <v>18</v>
      </c>
      <c r="F22" s="28" t="s">
        <v>18</v>
      </c>
      <c r="G22" s="27" t="s">
        <v>19</v>
      </c>
      <c r="H22" s="28" t="s">
        <v>18</v>
      </c>
      <c r="I22" s="28" t="s">
        <v>18</v>
      </c>
      <c r="J22" s="27" t="s">
        <v>19</v>
      </c>
      <c r="K22" s="27" t="s">
        <v>19</v>
      </c>
      <c r="L22" s="28" t="s">
        <v>18</v>
      </c>
      <c r="M22" s="27" t="s">
        <v>19</v>
      </c>
      <c r="N22" s="28" t="s">
        <v>18</v>
      </c>
      <c r="O22" s="28" t="s">
        <v>18</v>
      </c>
      <c r="P22" s="28" t="s">
        <v>18</v>
      </c>
      <c r="Q22" s="27" t="s">
        <v>19</v>
      </c>
      <c r="R22" s="27" t="s">
        <v>19</v>
      </c>
      <c r="S22" s="27" t="s">
        <v>19</v>
      </c>
      <c r="T22" s="27" t="s">
        <v>19</v>
      </c>
      <c r="U22" s="28" t="s">
        <v>18</v>
      </c>
      <c r="V22" s="28" t="s">
        <v>18</v>
      </c>
      <c r="W22" s="27" t="s">
        <v>19</v>
      </c>
      <c r="X22" s="28" t="s">
        <v>18</v>
      </c>
      <c r="Y22" s="28" t="s">
        <v>18</v>
      </c>
      <c r="Z22" s="40">
        <f>13/24</f>
        <v>0.541666666666667</v>
      </c>
    </row>
    <row r="23" customFormat="1" ht="40.8" customHeight="1" spans="1:23">
      <c r="A23" s="25"/>
      <c r="W23" s="37"/>
    </row>
    <row r="24" customFormat="1" ht="40.8" customHeight="1" spans="1:23">
      <c r="A24" s="25"/>
      <c r="W24" s="37"/>
    </row>
    <row r="25" customFormat="1" ht="40.8" customHeight="1" spans="1:23">
      <c r="A25" s="25"/>
      <c r="W25" s="37"/>
    </row>
    <row r="26" customFormat="1" ht="40.8" customHeight="1" spans="1:23">
      <c r="A26" s="25"/>
      <c r="W26" s="37"/>
    </row>
    <row r="27" customFormat="1" ht="40.8" customHeight="1" spans="1:23">
      <c r="A27" s="25"/>
      <c r="W27" s="37"/>
    </row>
    <row r="28" customFormat="1" ht="40.8" customHeight="1" spans="1:23">
      <c r="A28" s="25"/>
      <c r="W28" s="37"/>
    </row>
    <row r="29" customFormat="1" ht="40.8" customHeight="1" spans="1:23">
      <c r="A29" s="25"/>
      <c r="W29" s="37"/>
    </row>
    <row r="30" customFormat="1" ht="40.8" customHeight="1" spans="1:23">
      <c r="A30" s="25"/>
      <c r="W30" s="37"/>
    </row>
    <row r="31" customFormat="1" ht="40.8" customHeight="1" spans="1:23">
      <c r="A31" s="25"/>
      <c r="W31" s="37"/>
    </row>
    <row r="32" customFormat="1" ht="40.8" customHeight="1" spans="1:23">
      <c r="A32" s="25"/>
      <c r="W32" s="37"/>
    </row>
    <row r="33" customFormat="1" spans="1:23">
      <c r="A33" s="25"/>
      <c r="W33" s="37"/>
    </row>
    <row r="34" customFormat="1" spans="1:23">
      <c r="A34" s="25"/>
      <c r="W34" s="37"/>
    </row>
    <row r="35" customFormat="1" spans="1:23">
      <c r="A35" s="25"/>
      <c r="W35" s="37"/>
    </row>
    <row r="36" customFormat="1" spans="1:23">
      <c r="A36" s="25"/>
      <c r="W36" s="37"/>
    </row>
    <row r="37" customFormat="1" spans="1:23">
      <c r="A37" s="2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customFormat="1" spans="1:23">
      <c r="A38" s="2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customFormat="1" spans="1:23">
      <c r="A39" s="2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customFormat="1" spans="1:23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customFormat="1" spans="1:23">
      <c r="A41" s="2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zoomScale="85" zoomScaleNormal="85" workbookViewId="0">
      <selection activeCell="J7" sqref="J7"/>
    </sheetView>
  </sheetViews>
  <sheetFormatPr defaultColWidth="9" defaultRowHeight="13.8"/>
  <cols>
    <col min="1" max="1" width="19.4444444444444" style="25" customWidth="1"/>
    <col min="2" max="2" width="19" customWidth="1"/>
    <col min="3" max="3" width="18.3333333333333" customWidth="1"/>
    <col min="4" max="5" width="18.4444444444444" customWidth="1"/>
    <col min="6" max="6" width="20.1296296296296" customWidth="1"/>
    <col min="7" max="7" width="18.8888888888889" customWidth="1"/>
    <col min="8" max="8" width="21.5648148148148" customWidth="1"/>
    <col min="9" max="9" width="16.7777777777778" customWidth="1"/>
    <col min="10" max="16" width="20" customWidth="1"/>
    <col min="17" max="17" width="17.9722222222222" customWidth="1"/>
  </cols>
  <sheetData>
    <row r="1" s="24" customFormat="1" ht="60" customHeight="1" spans="1:1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39" t="s">
        <v>16</v>
      </c>
    </row>
    <row r="2" ht="40" customHeight="1" spans="1:23">
      <c r="A2" s="24" t="s">
        <v>17</v>
      </c>
      <c r="B2" s="26" t="s">
        <v>24</v>
      </c>
      <c r="C2" s="27" t="s">
        <v>19</v>
      </c>
      <c r="D2" s="27" t="s">
        <v>19</v>
      </c>
      <c r="E2" s="27" t="s">
        <v>19</v>
      </c>
      <c r="F2" s="28" t="s">
        <v>18</v>
      </c>
      <c r="G2" s="28" t="s">
        <v>18</v>
      </c>
      <c r="H2" s="27" t="s">
        <v>19</v>
      </c>
      <c r="I2" s="28" t="s">
        <v>18</v>
      </c>
      <c r="J2" s="28" t="s">
        <v>18</v>
      </c>
      <c r="K2" s="27" t="s">
        <v>19</v>
      </c>
      <c r="L2" s="27" t="s">
        <v>19</v>
      </c>
      <c r="M2" s="28" t="s">
        <v>18</v>
      </c>
      <c r="N2" s="28" t="s">
        <v>18</v>
      </c>
      <c r="O2" s="27" t="s">
        <v>19</v>
      </c>
      <c r="P2" s="28" t="s">
        <v>18</v>
      </c>
      <c r="Q2" s="40">
        <f>7/15</f>
        <v>0.466666666666667</v>
      </c>
      <c r="R2" s="7"/>
      <c r="S2" s="7"/>
      <c r="T2" s="7"/>
      <c r="U2" s="7"/>
      <c r="V2" s="7"/>
      <c r="W2" s="37"/>
    </row>
    <row r="3" ht="40" customHeight="1" spans="1:23">
      <c r="A3" s="29" t="s">
        <v>20</v>
      </c>
      <c r="B3" s="26" t="s">
        <v>24</v>
      </c>
      <c r="C3" s="27" t="s">
        <v>19</v>
      </c>
      <c r="D3" s="27" t="s">
        <v>19</v>
      </c>
      <c r="E3" s="27" t="s">
        <v>19</v>
      </c>
      <c r="F3" s="28" t="s">
        <v>18</v>
      </c>
      <c r="G3" s="28" t="s">
        <v>18</v>
      </c>
      <c r="H3" s="27" t="s">
        <v>19</v>
      </c>
      <c r="I3" s="28" t="s">
        <v>18</v>
      </c>
      <c r="J3" s="28" t="s">
        <v>18</v>
      </c>
      <c r="K3" s="28" t="s">
        <v>18</v>
      </c>
      <c r="L3" s="27" t="s">
        <v>19</v>
      </c>
      <c r="M3" s="28" t="s">
        <v>18</v>
      </c>
      <c r="N3" s="28" t="s">
        <v>18</v>
      </c>
      <c r="O3" s="27" t="s">
        <v>19</v>
      </c>
      <c r="P3" s="28" t="s">
        <v>18</v>
      </c>
      <c r="Q3" s="40">
        <f>8/15</f>
        <v>0.533333333333333</v>
      </c>
      <c r="R3" s="7"/>
      <c r="S3" s="7"/>
      <c r="T3" s="7"/>
      <c r="U3" s="7"/>
      <c r="V3" s="7"/>
      <c r="W3" s="37"/>
    </row>
    <row r="4" ht="40" customHeight="1" spans="1:23">
      <c r="A4" s="29" t="s">
        <v>21</v>
      </c>
      <c r="B4" s="28"/>
      <c r="C4" s="27"/>
      <c r="D4" s="27"/>
      <c r="E4" s="28"/>
      <c r="F4" s="27"/>
      <c r="G4" s="27"/>
      <c r="H4" s="28"/>
      <c r="I4" s="28"/>
      <c r="J4" s="28"/>
      <c r="K4" s="27"/>
      <c r="L4" s="27"/>
      <c r="M4" s="28"/>
      <c r="N4" s="28"/>
      <c r="O4" s="27"/>
      <c r="P4" s="28"/>
      <c r="Q4" s="40">
        <f>8/15</f>
        <v>0.533333333333333</v>
      </c>
      <c r="R4" s="7"/>
      <c r="S4" s="7"/>
      <c r="T4" s="7"/>
      <c r="U4" s="7"/>
      <c r="V4" s="7"/>
      <c r="W4" s="37"/>
    </row>
    <row r="5" ht="40" customHeight="1" spans="1:23">
      <c r="A5" s="24" t="s">
        <v>22</v>
      </c>
      <c r="B5" s="30"/>
      <c r="C5" s="31"/>
      <c r="D5" s="31"/>
      <c r="E5" s="31"/>
      <c r="F5" s="31"/>
      <c r="G5" s="31"/>
      <c r="H5" s="31"/>
      <c r="I5" s="31"/>
      <c r="J5" s="24"/>
      <c r="K5" s="31"/>
      <c r="L5" s="31"/>
      <c r="M5" s="31"/>
      <c r="N5" s="31"/>
      <c r="O5" s="35"/>
      <c r="P5" s="35"/>
      <c r="Q5" s="41"/>
      <c r="R5" s="7"/>
      <c r="S5" s="7"/>
      <c r="T5" s="7"/>
      <c r="U5" s="7"/>
      <c r="V5" s="7"/>
      <c r="W5" s="37"/>
    </row>
    <row r="6" ht="40" customHeight="1" spans="1:23">
      <c r="A6" s="24" t="s">
        <v>23</v>
      </c>
      <c r="B6" s="28"/>
      <c r="C6" s="27"/>
      <c r="D6" s="27"/>
      <c r="E6" s="28"/>
      <c r="F6" s="28"/>
      <c r="G6" s="28"/>
      <c r="H6" s="28"/>
      <c r="I6" s="28"/>
      <c r="J6" s="28"/>
      <c r="K6" s="28"/>
      <c r="L6" s="27"/>
      <c r="M6" s="27"/>
      <c r="N6" s="28"/>
      <c r="O6" s="27"/>
      <c r="P6" s="28"/>
      <c r="Q6" s="40">
        <f>10/15</f>
        <v>0.666666666666667</v>
      </c>
      <c r="R6" s="7"/>
      <c r="S6" s="7"/>
      <c r="T6" s="7"/>
      <c r="U6" s="7"/>
      <c r="V6" s="7"/>
      <c r="W6" s="37"/>
    </row>
    <row r="7" ht="20.4" spans="1:23">
      <c r="A7" s="29"/>
      <c r="B7" s="30"/>
      <c r="C7" s="31"/>
      <c r="D7" s="31"/>
      <c r="E7" s="31"/>
      <c r="F7" s="32"/>
      <c r="G7" s="31"/>
      <c r="H7" s="31"/>
      <c r="I7" s="31"/>
      <c r="J7" s="24"/>
      <c r="K7" s="32"/>
      <c r="L7" s="32"/>
      <c r="M7" s="31"/>
      <c r="N7" s="31"/>
      <c r="O7" s="35"/>
      <c r="P7" s="35"/>
      <c r="Q7" s="39"/>
      <c r="R7" s="7"/>
      <c r="S7" s="7"/>
      <c r="T7" s="7"/>
      <c r="U7" s="7"/>
      <c r="V7" s="7"/>
      <c r="W7" s="37"/>
    </row>
    <row r="8" ht="20.4" spans="1:23">
      <c r="A8" s="29"/>
      <c r="B8" s="30"/>
      <c r="C8" s="31"/>
      <c r="D8" s="31"/>
      <c r="E8" s="33"/>
      <c r="F8" s="33"/>
      <c r="G8" s="31"/>
      <c r="H8" s="31"/>
      <c r="I8" s="31"/>
      <c r="J8" s="24"/>
      <c r="K8" s="31"/>
      <c r="L8" s="31"/>
      <c r="M8" s="31"/>
      <c r="N8" s="31"/>
      <c r="O8" s="35"/>
      <c r="P8" s="35"/>
      <c r="Q8" s="39"/>
      <c r="R8" s="7"/>
      <c r="S8" s="7"/>
      <c r="T8" s="7"/>
      <c r="U8" s="7"/>
      <c r="V8" s="7"/>
      <c r="W8" s="37"/>
    </row>
    <row r="9" ht="20.4" spans="1:23">
      <c r="A9" s="29"/>
      <c r="B9" s="31"/>
      <c r="C9" s="31"/>
      <c r="D9" s="31"/>
      <c r="E9" s="31"/>
      <c r="F9" s="33"/>
      <c r="G9" s="31"/>
      <c r="H9" s="31"/>
      <c r="I9" s="31"/>
      <c r="J9" s="24"/>
      <c r="K9" s="31"/>
      <c r="L9" s="31"/>
      <c r="M9" s="31"/>
      <c r="N9" s="31"/>
      <c r="O9" s="35"/>
      <c r="P9" s="35"/>
      <c r="Q9" s="35"/>
      <c r="R9" s="7"/>
      <c r="S9" s="7"/>
      <c r="T9" s="7"/>
      <c r="U9" s="7"/>
      <c r="V9" s="7"/>
      <c r="W9" s="37"/>
    </row>
    <row r="10" ht="20.4" spans="1:23">
      <c r="A10" s="29"/>
      <c r="B10" s="30"/>
      <c r="C10" s="31"/>
      <c r="D10" s="31"/>
      <c r="E10" s="31"/>
      <c r="F10" s="31"/>
      <c r="G10" s="31"/>
      <c r="H10" s="31"/>
      <c r="I10" s="31"/>
      <c r="J10" s="24"/>
      <c r="K10" s="31"/>
      <c r="L10" s="31"/>
      <c r="M10" s="31"/>
      <c r="N10" s="31"/>
      <c r="O10" s="35"/>
      <c r="P10" s="35"/>
      <c r="Q10" s="35"/>
      <c r="R10" s="7"/>
      <c r="S10" s="7"/>
      <c r="T10" s="7"/>
      <c r="U10" s="7"/>
      <c r="V10" s="7"/>
      <c r="W10" s="37"/>
    </row>
    <row r="11" ht="17.4" spans="1:23">
      <c r="A11" s="34"/>
      <c r="B11" s="35"/>
      <c r="C11" s="35"/>
      <c r="D11" s="35"/>
      <c r="E11" s="36"/>
      <c r="F11" s="35"/>
      <c r="G11" s="35"/>
      <c r="H11" s="35"/>
      <c r="I11" s="35"/>
      <c r="J11" s="38"/>
      <c r="K11" s="35"/>
      <c r="L11" s="35"/>
      <c r="M11" s="35"/>
      <c r="N11" s="35"/>
      <c r="O11" s="35"/>
      <c r="P11" s="35"/>
      <c r="Q11" s="35"/>
      <c r="R11" s="7"/>
      <c r="S11" s="7"/>
      <c r="T11" s="7"/>
      <c r="U11" s="7"/>
      <c r="V11" s="7"/>
      <c r="W11" s="37"/>
    </row>
    <row r="12" ht="17.4" spans="1:23">
      <c r="A12" s="34"/>
      <c r="B12" s="35"/>
      <c r="C12" s="35"/>
      <c r="D12" s="35"/>
      <c r="E12" s="35"/>
      <c r="F12" s="36"/>
      <c r="G12" s="35"/>
      <c r="H12" s="35"/>
      <c r="I12" s="35"/>
      <c r="J12" s="38"/>
      <c r="K12" s="35"/>
      <c r="L12" s="35"/>
      <c r="M12" s="35"/>
      <c r="N12" s="35"/>
      <c r="O12" s="35"/>
      <c r="P12" s="35"/>
      <c r="Q12" s="35"/>
      <c r="R12" s="7"/>
      <c r="S12" s="7"/>
      <c r="T12" s="7"/>
      <c r="U12" s="7"/>
      <c r="V12" s="7"/>
      <c r="W12" s="37"/>
    </row>
    <row r="13" ht="17.4" spans="1:23">
      <c r="A13" s="34"/>
      <c r="B13" s="35"/>
      <c r="C13" s="35"/>
      <c r="D13" s="35"/>
      <c r="E13" s="36"/>
      <c r="F13" s="35"/>
      <c r="G13" s="35"/>
      <c r="H13" s="35"/>
      <c r="I13" s="35"/>
      <c r="J13" s="38"/>
      <c r="K13" s="35"/>
      <c r="L13" s="35"/>
      <c r="M13" s="35"/>
      <c r="N13" s="35"/>
      <c r="O13" s="35"/>
      <c r="P13" s="35"/>
      <c r="Q13" s="35"/>
      <c r="R13" s="7"/>
      <c r="S13" s="7"/>
      <c r="T13" s="7"/>
      <c r="U13" s="7"/>
      <c r="V13" s="7"/>
      <c r="W13" s="37"/>
    </row>
    <row r="14" customFormat="1" spans="1:23">
      <c r="A14" s="25"/>
      <c r="B14" s="9"/>
      <c r="C14" s="7"/>
      <c r="D14" s="7"/>
      <c r="E14" s="8"/>
      <c r="F14" s="8"/>
      <c r="G14" s="7"/>
      <c r="H14" s="7"/>
      <c r="I14" s="7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37"/>
    </row>
    <row r="15" customFormat="1" spans="1:23">
      <c r="A15" s="25"/>
      <c r="B15" s="9"/>
      <c r="C15" s="7"/>
      <c r="D15" s="8"/>
      <c r="E15" s="8"/>
      <c r="F15" s="7"/>
      <c r="G15" s="7"/>
      <c r="H15" s="7"/>
      <c r="I15" s="7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37"/>
    </row>
    <row r="16" customFormat="1" spans="1:23">
      <c r="A16" s="25"/>
      <c r="B16" s="9"/>
      <c r="C16" s="7"/>
      <c r="D16" s="7"/>
      <c r="E16" s="7"/>
      <c r="F16" s="7"/>
      <c r="G16" s="10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37"/>
    </row>
    <row r="17" spans="1:23">
      <c r="A17" s="5"/>
      <c r="B17" s="9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37"/>
    </row>
    <row r="18" spans="1:23">
      <c r="A18" s="5"/>
      <c r="B18" s="7"/>
      <c r="C18" s="7"/>
      <c r="D18" s="7"/>
      <c r="E18" s="8"/>
      <c r="F18" s="7"/>
      <c r="G18" s="7"/>
      <c r="H18" s="7"/>
      <c r="I18" s="7"/>
      <c r="J18" s="7"/>
      <c r="K18" s="7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37"/>
    </row>
    <row r="19" spans="1:23">
      <c r="A19" s="5"/>
      <c r="B19" s="7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7"/>
    </row>
    <row r="20" spans="1:23">
      <c r="A20" s="5"/>
      <c r="B20" s="7"/>
      <c r="C20" s="7"/>
      <c r="D20" s="7"/>
      <c r="E20" s="7"/>
      <c r="F20" s="7"/>
      <c r="G20" s="7"/>
      <c r="H20" s="7"/>
      <c r="I20" s="9"/>
      <c r="J20" s="7"/>
      <c r="K20" s="7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37"/>
    </row>
    <row r="21" spans="1:2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7"/>
    </row>
    <row r="22" spans="1:23">
      <c r="A22" s="5"/>
      <c r="B22" s="9"/>
      <c r="C22" s="7"/>
      <c r="D22" s="7"/>
      <c r="E22" s="7"/>
      <c r="F22" s="7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7"/>
    </row>
    <row r="23" customFormat="1" spans="1:23">
      <c r="A23" s="25"/>
      <c r="W23" s="37"/>
    </row>
    <row r="24" customFormat="1" spans="1:23">
      <c r="A24" s="25"/>
      <c r="W24" s="37"/>
    </row>
    <row r="25" customFormat="1" spans="1:23">
      <c r="A25" s="25"/>
      <c r="W25" s="37"/>
    </row>
    <row r="26" customFormat="1" spans="1:23">
      <c r="A26" s="25"/>
      <c r="W26" s="37"/>
    </row>
    <row r="27" customFormat="1" spans="1:23">
      <c r="A27" s="25"/>
      <c r="W27" s="37"/>
    </row>
    <row r="28" customFormat="1" spans="1:23">
      <c r="A28" s="25"/>
      <c r="W28" s="37"/>
    </row>
    <row r="29" customFormat="1" spans="1:23">
      <c r="A29" s="25"/>
      <c r="W29" s="37"/>
    </row>
    <row r="30" customFormat="1" spans="1:23">
      <c r="A30" s="25"/>
      <c r="W30" s="37"/>
    </row>
    <row r="31" customFormat="1" spans="1:23">
      <c r="A31" s="25"/>
      <c r="W31" s="37"/>
    </row>
    <row r="32" customFormat="1" spans="1:23">
      <c r="A32" s="25"/>
      <c r="W32" s="37"/>
    </row>
    <row r="33" customFormat="1" spans="1:23">
      <c r="A33" s="25"/>
      <c r="W33" s="37"/>
    </row>
    <row r="34" customFormat="1" spans="1:23">
      <c r="A34" s="25"/>
      <c r="W34" s="37"/>
    </row>
    <row r="35" customFormat="1" spans="1:23">
      <c r="A35" s="25"/>
      <c r="W35" s="37"/>
    </row>
    <row r="36" customFormat="1" spans="1:23">
      <c r="A36" s="25"/>
      <c r="W36" s="37"/>
    </row>
    <row r="37" customFormat="1" spans="1:23">
      <c r="A37" s="2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customFormat="1" spans="1:23">
      <c r="A38" s="2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customFormat="1" spans="1:23">
      <c r="A39" s="2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customFormat="1" spans="1:23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customFormat="1" spans="1:23">
      <c r="A41" s="2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0"/>
  <sheetViews>
    <sheetView zoomScale="70" zoomScaleNormal="70" topLeftCell="G41" workbookViewId="0">
      <selection activeCell="Q46" sqref="Q46"/>
    </sheetView>
  </sheetViews>
  <sheetFormatPr defaultColWidth="9" defaultRowHeight="13.8"/>
  <cols>
    <col min="1" max="1" width="8.66666666666667" style="20"/>
    <col min="2" max="2" width="12.8888888888889" style="17"/>
    <col min="3" max="7" width="9.66666666666667" style="17"/>
    <col min="8" max="8" width="11.2222222222222" style="17"/>
    <col min="9" max="11" width="9.66666666666667" style="17"/>
    <col min="12" max="15" width="11.2222222222222" style="17"/>
    <col min="16" max="16" width="9.66666666666667" style="17"/>
    <col min="17" max="17" width="11.2222222222222" style="17"/>
    <col min="18" max="18" width="9.66666666666667" style="17"/>
    <col min="19" max="19" width="12.8888888888889" style="17"/>
    <col min="20" max="20" width="11.2222222222222" style="17"/>
    <col min="21" max="22" width="9.66666666666667" style="17"/>
    <col min="23" max="24" width="9" style="17"/>
    <col min="25" max="25" width="45.7777777777778" style="17" customWidth="1"/>
    <col min="26" max="26" width="32.2222222222222" style="17" customWidth="1"/>
    <col min="27" max="16384" width="9" style="17"/>
  </cols>
  <sheetData>
    <row r="1" s="20" customFormat="1" ht="41.4" spans="1:24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/>
      <c r="X1" s="5"/>
    </row>
    <row r="2" s="17" customFormat="1" ht="96.6" spans="1:22">
      <c r="A2" s="5" t="s">
        <v>56</v>
      </c>
      <c r="B2" s="6" t="s">
        <v>18</v>
      </c>
      <c r="C2" s="6" t="s">
        <v>18</v>
      </c>
      <c r="D2" s="7" t="s">
        <v>57</v>
      </c>
      <c r="E2" s="8" t="s">
        <v>58</v>
      </c>
      <c r="F2" s="7" t="s">
        <v>57</v>
      </c>
      <c r="G2" s="7" t="s">
        <v>57</v>
      </c>
      <c r="H2" s="7" t="s">
        <v>59</v>
      </c>
      <c r="I2" s="6" t="s">
        <v>18</v>
      </c>
      <c r="J2" s="7" t="s">
        <v>57</v>
      </c>
      <c r="K2" s="6" t="s">
        <v>18</v>
      </c>
      <c r="L2" s="7" t="s">
        <v>59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7" t="s">
        <v>57</v>
      </c>
      <c r="S2" s="6" t="s">
        <v>18</v>
      </c>
      <c r="T2" s="6" t="s">
        <v>18</v>
      </c>
      <c r="U2" s="6" t="s">
        <v>18</v>
      </c>
      <c r="V2" s="6" t="s">
        <v>18</v>
      </c>
    </row>
    <row r="3" s="17" customFormat="1" ht="96.6" spans="1:22">
      <c r="A3" s="5" t="s">
        <v>60</v>
      </c>
      <c r="B3" s="6" t="s">
        <v>18</v>
      </c>
      <c r="C3" s="6" t="s">
        <v>18</v>
      </c>
      <c r="D3" s="6" t="s">
        <v>18</v>
      </c>
      <c r="E3" s="7" t="s">
        <v>57</v>
      </c>
      <c r="F3" s="6" t="s">
        <v>18</v>
      </c>
      <c r="G3" s="6" t="s">
        <v>18</v>
      </c>
      <c r="H3" s="7" t="s">
        <v>59</v>
      </c>
      <c r="I3" s="6" t="s">
        <v>18</v>
      </c>
      <c r="J3" s="6" t="s">
        <v>18</v>
      </c>
      <c r="K3" s="7" t="s">
        <v>57</v>
      </c>
      <c r="L3" s="6" t="s">
        <v>18</v>
      </c>
      <c r="M3" s="6" t="s">
        <v>18</v>
      </c>
      <c r="N3" s="6" t="s">
        <v>18</v>
      </c>
      <c r="O3" s="7" t="s">
        <v>57</v>
      </c>
      <c r="P3" s="9" t="s">
        <v>61</v>
      </c>
      <c r="Q3" s="6" t="s">
        <v>18</v>
      </c>
      <c r="R3" s="7" t="s">
        <v>57</v>
      </c>
      <c r="S3" s="6" t="s">
        <v>18</v>
      </c>
      <c r="T3" s="9" t="s">
        <v>61</v>
      </c>
      <c r="U3" s="9" t="s">
        <v>61</v>
      </c>
      <c r="V3" s="6" t="s">
        <v>18</v>
      </c>
    </row>
    <row r="4" s="17" customFormat="1" ht="96.6" spans="1:22">
      <c r="A4" s="5" t="s">
        <v>62</v>
      </c>
      <c r="B4" s="6" t="s">
        <v>18</v>
      </c>
      <c r="C4" s="6" t="s">
        <v>18</v>
      </c>
      <c r="D4" s="6" t="s">
        <v>18</v>
      </c>
      <c r="E4" s="7" t="s">
        <v>57</v>
      </c>
      <c r="F4" s="6" t="s">
        <v>18</v>
      </c>
      <c r="G4" s="7" t="s">
        <v>57</v>
      </c>
      <c r="H4" s="7" t="s">
        <v>59</v>
      </c>
      <c r="I4" s="7" t="s">
        <v>59</v>
      </c>
      <c r="J4" s="6" t="s">
        <v>18</v>
      </c>
      <c r="K4" s="7" t="s">
        <v>57</v>
      </c>
      <c r="L4" s="7" t="s">
        <v>57</v>
      </c>
      <c r="M4" s="6" t="s">
        <v>18</v>
      </c>
      <c r="N4" s="7" t="s">
        <v>59</v>
      </c>
      <c r="O4" s="6" t="s">
        <v>18</v>
      </c>
      <c r="P4" s="7" t="s">
        <v>59</v>
      </c>
      <c r="Q4" s="6" t="s">
        <v>18</v>
      </c>
      <c r="R4" s="7" t="s">
        <v>59</v>
      </c>
      <c r="S4" s="6" t="s">
        <v>18</v>
      </c>
      <c r="T4" s="6" t="s">
        <v>18</v>
      </c>
      <c r="U4" s="6" t="s">
        <v>18</v>
      </c>
      <c r="V4" s="7" t="s">
        <v>59</v>
      </c>
    </row>
    <row r="5" s="17" customFormat="1" ht="110.4" spans="1:22">
      <c r="A5" s="5" t="s">
        <v>63</v>
      </c>
      <c r="B5" s="7" t="s">
        <v>64</v>
      </c>
      <c r="C5" s="6" t="s">
        <v>18</v>
      </c>
      <c r="D5" s="7" t="s">
        <v>64</v>
      </c>
      <c r="E5" s="7" t="s">
        <v>64</v>
      </c>
      <c r="F5" s="7" t="s">
        <v>64</v>
      </c>
      <c r="G5" s="7" t="s">
        <v>64</v>
      </c>
      <c r="H5" s="7" t="s">
        <v>59</v>
      </c>
      <c r="I5" s="7" t="s">
        <v>64</v>
      </c>
      <c r="J5" s="7" t="s">
        <v>64</v>
      </c>
      <c r="K5" s="7" t="s">
        <v>64</v>
      </c>
      <c r="L5" s="7" t="s">
        <v>64</v>
      </c>
      <c r="M5" s="7" t="s">
        <v>64</v>
      </c>
      <c r="N5" s="7" t="s">
        <v>59</v>
      </c>
      <c r="O5" s="7" t="s">
        <v>64</v>
      </c>
      <c r="P5" s="6" t="s">
        <v>18</v>
      </c>
      <c r="Q5" s="7" t="s">
        <v>64</v>
      </c>
      <c r="R5" s="7" t="s">
        <v>64</v>
      </c>
      <c r="S5" s="6" t="s">
        <v>18</v>
      </c>
      <c r="T5" s="7" t="s">
        <v>64</v>
      </c>
      <c r="U5" s="6" t="s">
        <v>18</v>
      </c>
      <c r="V5" s="7" t="s">
        <v>64</v>
      </c>
    </row>
    <row r="6" s="17" customFormat="1" ht="110.4" spans="1:22">
      <c r="A6" s="5" t="s">
        <v>65</v>
      </c>
      <c r="B6" s="6" t="s">
        <v>18</v>
      </c>
      <c r="C6" s="6" t="s">
        <v>18</v>
      </c>
      <c r="D6" s="6" t="s">
        <v>18</v>
      </c>
      <c r="E6" s="7" t="s">
        <v>57</v>
      </c>
      <c r="F6" s="7" t="s">
        <v>57</v>
      </c>
      <c r="G6" s="7" t="s">
        <v>57</v>
      </c>
      <c r="H6" s="7" t="s">
        <v>59</v>
      </c>
      <c r="I6" s="7" t="s">
        <v>59</v>
      </c>
      <c r="J6" s="6" t="s">
        <v>18</v>
      </c>
      <c r="K6" s="6" t="s">
        <v>18</v>
      </c>
      <c r="L6" s="7" t="s">
        <v>57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7" t="s">
        <v>57</v>
      </c>
      <c r="S6" s="6" t="s">
        <v>18</v>
      </c>
      <c r="T6" s="6" t="s">
        <v>18</v>
      </c>
      <c r="U6" s="7" t="s">
        <v>59</v>
      </c>
      <c r="V6" s="7" t="s">
        <v>57</v>
      </c>
    </row>
    <row r="7" s="17" customFormat="1" ht="110.4" spans="1:22">
      <c r="A7" s="5" t="s">
        <v>66</v>
      </c>
      <c r="B7" s="7" t="s">
        <v>57</v>
      </c>
      <c r="C7" s="6" t="s">
        <v>18</v>
      </c>
      <c r="D7" s="7" t="s">
        <v>57</v>
      </c>
      <c r="E7" s="7" t="s">
        <v>57</v>
      </c>
      <c r="F7" s="6" t="s">
        <v>18</v>
      </c>
      <c r="G7" s="7" t="s">
        <v>57</v>
      </c>
      <c r="H7" s="7" t="s">
        <v>59</v>
      </c>
      <c r="I7" s="7" t="s">
        <v>57</v>
      </c>
      <c r="J7" s="7" t="s">
        <v>57</v>
      </c>
      <c r="K7" s="7" t="s">
        <v>57</v>
      </c>
      <c r="L7" s="7" t="s">
        <v>57</v>
      </c>
      <c r="M7" s="7" t="s">
        <v>57</v>
      </c>
      <c r="N7" s="7" t="s">
        <v>59</v>
      </c>
      <c r="O7" s="6" t="s">
        <v>18</v>
      </c>
      <c r="P7" s="6" t="s">
        <v>18</v>
      </c>
      <c r="Q7" s="6" t="s">
        <v>18</v>
      </c>
      <c r="R7" s="7" t="s">
        <v>57</v>
      </c>
      <c r="S7" s="6" t="s">
        <v>18</v>
      </c>
      <c r="T7" s="6" t="s">
        <v>18</v>
      </c>
      <c r="U7" s="6" t="s">
        <v>18</v>
      </c>
      <c r="V7" s="7" t="s">
        <v>59</v>
      </c>
    </row>
    <row r="8" s="17" customFormat="1" ht="96.6" spans="1:22">
      <c r="A8" s="5" t="s">
        <v>67</v>
      </c>
      <c r="B8" s="6" t="s">
        <v>18</v>
      </c>
      <c r="C8" s="6" t="s">
        <v>18</v>
      </c>
      <c r="D8" s="6" t="s">
        <v>18</v>
      </c>
      <c r="E8" s="9" t="s">
        <v>61</v>
      </c>
      <c r="F8" s="6" t="s">
        <v>18</v>
      </c>
      <c r="G8" s="6" t="s">
        <v>18</v>
      </c>
      <c r="H8" s="7" t="s">
        <v>59</v>
      </c>
      <c r="I8" s="6" t="s">
        <v>18</v>
      </c>
      <c r="J8" s="7" t="s">
        <v>57</v>
      </c>
      <c r="K8" s="6" t="s">
        <v>18</v>
      </c>
      <c r="L8" s="6" t="s">
        <v>18</v>
      </c>
      <c r="M8" s="9" t="s">
        <v>61</v>
      </c>
      <c r="N8" s="6" t="s">
        <v>18</v>
      </c>
      <c r="O8" s="6" t="s">
        <v>18</v>
      </c>
      <c r="P8" s="6" t="s">
        <v>18</v>
      </c>
      <c r="Q8" s="6" t="s">
        <v>18</v>
      </c>
      <c r="R8" s="7" t="s">
        <v>57</v>
      </c>
      <c r="S8" s="6" t="s">
        <v>18</v>
      </c>
      <c r="T8" s="6" t="s">
        <v>18</v>
      </c>
      <c r="U8" s="6" t="s">
        <v>18</v>
      </c>
      <c r="V8" s="6" t="s">
        <v>18</v>
      </c>
    </row>
    <row r="9" s="17" customFormat="1" ht="110.4" spans="1:22">
      <c r="A9" s="5" t="s">
        <v>68</v>
      </c>
      <c r="B9" s="6" t="s">
        <v>18</v>
      </c>
      <c r="C9" s="6" t="s">
        <v>18</v>
      </c>
      <c r="D9" s="6" t="s">
        <v>18</v>
      </c>
      <c r="E9" s="7" t="s">
        <v>57</v>
      </c>
      <c r="F9" s="7" t="s">
        <v>57</v>
      </c>
      <c r="G9" s="7" t="s">
        <v>57</v>
      </c>
      <c r="H9" s="7" t="s">
        <v>59</v>
      </c>
      <c r="I9" s="6" t="s">
        <v>18</v>
      </c>
      <c r="J9" s="7" t="s">
        <v>57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7" t="s">
        <v>57</v>
      </c>
      <c r="S9" s="6" t="s">
        <v>18</v>
      </c>
      <c r="T9" s="6" t="s">
        <v>18</v>
      </c>
      <c r="U9" s="6" t="s">
        <v>18</v>
      </c>
      <c r="V9" s="6" t="s">
        <v>18</v>
      </c>
    </row>
    <row r="10" s="17" customFormat="1" ht="110.4" spans="1:22">
      <c r="A10" s="5" t="s">
        <v>69</v>
      </c>
      <c r="B10" s="6" t="s">
        <v>18</v>
      </c>
      <c r="C10" s="6" t="s">
        <v>18</v>
      </c>
      <c r="D10" s="6" t="s">
        <v>18</v>
      </c>
      <c r="E10" s="7" t="s">
        <v>57</v>
      </c>
      <c r="F10" s="7" t="s">
        <v>57</v>
      </c>
      <c r="G10" s="6" t="s">
        <v>18</v>
      </c>
      <c r="H10" s="7" t="s">
        <v>59</v>
      </c>
      <c r="I10" s="6" t="s">
        <v>18</v>
      </c>
      <c r="J10" s="7" t="s">
        <v>57</v>
      </c>
      <c r="K10" s="6" t="s">
        <v>18</v>
      </c>
      <c r="L10" s="9" t="s">
        <v>70</v>
      </c>
      <c r="M10" s="9" t="s">
        <v>61</v>
      </c>
      <c r="N10" s="6" t="s">
        <v>18</v>
      </c>
      <c r="O10" s="6" t="s">
        <v>18</v>
      </c>
      <c r="P10" s="6" t="s">
        <v>18</v>
      </c>
      <c r="Q10" s="6" t="s">
        <v>18</v>
      </c>
      <c r="R10" s="7" t="s">
        <v>57</v>
      </c>
      <c r="S10" s="6" t="s">
        <v>18</v>
      </c>
      <c r="T10" s="6" t="s">
        <v>18</v>
      </c>
      <c r="U10" s="6" t="s">
        <v>18</v>
      </c>
      <c r="V10" s="6" t="s">
        <v>18</v>
      </c>
    </row>
    <row r="11" s="17" customFormat="1" ht="96.6" spans="1:22">
      <c r="A11" s="5" t="s">
        <v>71</v>
      </c>
      <c r="B11" s="7" t="s">
        <v>57</v>
      </c>
      <c r="C11" s="7" t="s">
        <v>57</v>
      </c>
      <c r="D11" s="7" t="s">
        <v>57</v>
      </c>
      <c r="E11" s="7" t="s">
        <v>57</v>
      </c>
      <c r="F11" s="7" t="s">
        <v>57</v>
      </c>
      <c r="G11" s="7" t="s">
        <v>57</v>
      </c>
      <c r="H11" s="7" t="s">
        <v>59</v>
      </c>
      <c r="I11" s="7" t="s">
        <v>59</v>
      </c>
      <c r="J11" s="7" t="s">
        <v>64</v>
      </c>
      <c r="K11" s="7" t="s">
        <v>59</v>
      </c>
      <c r="L11" s="7" t="s">
        <v>59</v>
      </c>
      <c r="M11" s="7" t="s">
        <v>59</v>
      </c>
      <c r="N11" s="7" t="s">
        <v>57</v>
      </c>
      <c r="O11" s="7" t="s">
        <v>59</v>
      </c>
      <c r="P11" s="6" t="s">
        <v>18</v>
      </c>
      <c r="Q11" s="7" t="s">
        <v>57</v>
      </c>
      <c r="R11" s="7" t="s">
        <v>59</v>
      </c>
      <c r="S11" s="7" t="s">
        <v>57</v>
      </c>
      <c r="T11" s="6" t="s">
        <v>18</v>
      </c>
      <c r="U11" s="7" t="s">
        <v>59</v>
      </c>
      <c r="V11" s="7" t="s">
        <v>59</v>
      </c>
    </row>
    <row r="12" s="17" customFormat="1" ht="110.4" spans="1:22">
      <c r="A12" s="5" t="s">
        <v>72</v>
      </c>
      <c r="B12" s="7" t="s">
        <v>57</v>
      </c>
      <c r="C12" s="7" t="s">
        <v>57</v>
      </c>
      <c r="D12" s="7" t="s">
        <v>57</v>
      </c>
      <c r="E12" s="7" t="s">
        <v>57</v>
      </c>
      <c r="F12" s="7" t="s">
        <v>57</v>
      </c>
      <c r="G12" s="6" t="s">
        <v>18</v>
      </c>
      <c r="H12" s="7" t="s">
        <v>59</v>
      </c>
      <c r="I12" s="7" t="s">
        <v>57</v>
      </c>
      <c r="J12" s="7" t="s">
        <v>57</v>
      </c>
      <c r="K12" s="7" t="s">
        <v>57</v>
      </c>
      <c r="L12" s="7" t="s">
        <v>57</v>
      </c>
      <c r="M12" s="7" t="s">
        <v>57</v>
      </c>
      <c r="N12" s="7" t="s">
        <v>59</v>
      </c>
      <c r="O12" s="7" t="s">
        <v>57</v>
      </c>
      <c r="P12" s="7" t="s">
        <v>57</v>
      </c>
      <c r="Q12" s="7" t="s">
        <v>57</v>
      </c>
      <c r="R12" s="7" t="s">
        <v>57</v>
      </c>
      <c r="S12" s="6" t="s">
        <v>18</v>
      </c>
      <c r="T12" s="7" t="s">
        <v>57</v>
      </c>
      <c r="U12" s="7" t="s">
        <v>59</v>
      </c>
      <c r="V12" s="7" t="s">
        <v>57</v>
      </c>
    </row>
    <row r="13" s="17" customFormat="1" ht="96.6" spans="1:22">
      <c r="A13" s="5" t="s">
        <v>73</v>
      </c>
      <c r="B13" s="7" t="s">
        <v>57</v>
      </c>
      <c r="C13" s="7" t="s">
        <v>57</v>
      </c>
      <c r="D13" s="7" t="s">
        <v>57</v>
      </c>
      <c r="E13" s="7" t="s">
        <v>59</v>
      </c>
      <c r="F13" s="7" t="s">
        <v>57</v>
      </c>
      <c r="G13" s="7" t="s">
        <v>57</v>
      </c>
      <c r="H13" s="7" t="s">
        <v>59</v>
      </c>
      <c r="I13" s="7" t="s">
        <v>59</v>
      </c>
      <c r="J13" s="7" t="s">
        <v>57</v>
      </c>
      <c r="K13" s="7" t="s">
        <v>57</v>
      </c>
      <c r="L13" s="7" t="s">
        <v>57</v>
      </c>
      <c r="M13" s="7" t="s">
        <v>57</v>
      </c>
      <c r="N13" s="7" t="s">
        <v>57</v>
      </c>
      <c r="O13" s="7" t="s">
        <v>57</v>
      </c>
      <c r="P13" s="7" t="s">
        <v>57</v>
      </c>
      <c r="Q13" s="7" t="s">
        <v>57</v>
      </c>
      <c r="R13" s="7" t="s">
        <v>57</v>
      </c>
      <c r="S13" s="7" t="s">
        <v>57</v>
      </c>
      <c r="T13" s="7" t="s">
        <v>57</v>
      </c>
      <c r="U13" s="7" t="s">
        <v>59</v>
      </c>
      <c r="V13" s="7" t="s">
        <v>57</v>
      </c>
    </row>
    <row r="14" s="17" customFormat="1" ht="124.2" spans="1:22">
      <c r="A14" s="5" t="s">
        <v>74</v>
      </c>
      <c r="B14" s="6" t="s">
        <v>18</v>
      </c>
      <c r="C14" s="6" t="s">
        <v>18</v>
      </c>
      <c r="D14" s="6" t="s">
        <v>18</v>
      </c>
      <c r="E14" s="7" t="s">
        <v>57</v>
      </c>
      <c r="F14" s="6" t="s">
        <v>18</v>
      </c>
      <c r="G14" s="7" t="s">
        <v>57</v>
      </c>
      <c r="H14" s="7" t="s">
        <v>59</v>
      </c>
      <c r="I14" s="6" t="s">
        <v>18</v>
      </c>
      <c r="J14" s="6" t="s">
        <v>18</v>
      </c>
      <c r="K14" s="7" t="s">
        <v>57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7" t="s">
        <v>57</v>
      </c>
      <c r="S14" s="6" t="s">
        <v>18</v>
      </c>
      <c r="T14" s="6" t="s">
        <v>18</v>
      </c>
      <c r="U14" s="7" t="s">
        <v>59</v>
      </c>
      <c r="V14" s="6" t="s">
        <v>18</v>
      </c>
    </row>
    <row r="15" s="17" customFormat="1" ht="151.8" spans="1:22">
      <c r="A15" s="5" t="s">
        <v>75</v>
      </c>
      <c r="B15" s="6" t="s">
        <v>18</v>
      </c>
      <c r="C15" s="6" t="s">
        <v>18</v>
      </c>
      <c r="D15" s="6" t="s">
        <v>18</v>
      </c>
      <c r="E15" s="7" t="s">
        <v>57</v>
      </c>
      <c r="F15" s="6" t="s">
        <v>18</v>
      </c>
      <c r="G15" s="7" t="s">
        <v>57</v>
      </c>
      <c r="H15" s="7" t="s">
        <v>59</v>
      </c>
      <c r="I15" s="6" t="s">
        <v>18</v>
      </c>
      <c r="J15" s="6" t="s">
        <v>18</v>
      </c>
      <c r="K15" s="7" t="s">
        <v>57</v>
      </c>
      <c r="L15" s="6" t="s">
        <v>18</v>
      </c>
      <c r="M15" s="6" t="s">
        <v>18</v>
      </c>
      <c r="N15" s="7" t="s">
        <v>59</v>
      </c>
      <c r="O15" s="6" t="s">
        <v>18</v>
      </c>
      <c r="P15" s="6" t="s">
        <v>18</v>
      </c>
      <c r="Q15" s="6" t="s">
        <v>18</v>
      </c>
      <c r="R15" s="7" t="s">
        <v>57</v>
      </c>
      <c r="S15" s="6" t="s">
        <v>18</v>
      </c>
      <c r="T15" s="6" t="s">
        <v>18</v>
      </c>
      <c r="U15" s="7" t="s">
        <v>59</v>
      </c>
      <c r="V15" s="6" t="s">
        <v>18</v>
      </c>
    </row>
    <row r="16" s="17" customFormat="1" ht="55.2" spans="1:22">
      <c r="A16" s="5" t="s">
        <v>76</v>
      </c>
      <c r="B16" s="6" t="s">
        <v>18</v>
      </c>
      <c r="C16" s="6" t="s">
        <v>18</v>
      </c>
      <c r="D16" s="6" t="s">
        <v>18</v>
      </c>
      <c r="E16" s="8" t="s">
        <v>58</v>
      </c>
      <c r="F16" s="6" t="s">
        <v>18</v>
      </c>
      <c r="G16" s="6" t="s">
        <v>18</v>
      </c>
      <c r="H16" s="7" t="s">
        <v>59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  <c r="S16" s="6" t="s">
        <v>18</v>
      </c>
      <c r="T16" s="6" t="s">
        <v>18</v>
      </c>
      <c r="U16" s="7" t="s">
        <v>59</v>
      </c>
      <c r="V16" s="6" t="s">
        <v>18</v>
      </c>
    </row>
    <row r="17" s="17" customFormat="1" ht="69" spans="1:22">
      <c r="A17" s="5" t="s">
        <v>77</v>
      </c>
      <c r="B17" s="6" t="s">
        <v>18</v>
      </c>
      <c r="C17" s="6" t="s">
        <v>18</v>
      </c>
      <c r="D17" s="6" t="s">
        <v>18</v>
      </c>
      <c r="E17" s="8" t="s">
        <v>58</v>
      </c>
      <c r="F17" s="7" t="s">
        <v>57</v>
      </c>
      <c r="G17" s="6" t="s">
        <v>18</v>
      </c>
      <c r="H17" s="7" t="s">
        <v>59</v>
      </c>
      <c r="I17" s="6" t="s">
        <v>18</v>
      </c>
      <c r="J17" s="6" t="s">
        <v>18</v>
      </c>
      <c r="K17" s="7" t="s">
        <v>57</v>
      </c>
      <c r="L17" s="8" t="s">
        <v>58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7" t="s">
        <v>57</v>
      </c>
      <c r="S17" s="6" t="s">
        <v>18</v>
      </c>
      <c r="T17" s="6" t="s">
        <v>18</v>
      </c>
      <c r="U17" s="7" t="s">
        <v>59</v>
      </c>
      <c r="V17" s="6" t="s">
        <v>18</v>
      </c>
    </row>
    <row r="18" s="17" customFormat="1" ht="69" spans="1:22">
      <c r="A18" s="5" t="s">
        <v>78</v>
      </c>
      <c r="B18" s="6" t="s">
        <v>18</v>
      </c>
      <c r="C18" s="6" t="s">
        <v>18</v>
      </c>
      <c r="D18" s="6" t="s">
        <v>18</v>
      </c>
      <c r="E18" s="8" t="s">
        <v>58</v>
      </c>
      <c r="F18" s="6" t="s">
        <v>18</v>
      </c>
      <c r="G18" s="6" t="s">
        <v>18</v>
      </c>
      <c r="H18" s="7" t="s">
        <v>59</v>
      </c>
      <c r="I18" s="6" t="s">
        <v>18</v>
      </c>
      <c r="J18" s="6" t="s">
        <v>18</v>
      </c>
      <c r="K18" s="7" t="s">
        <v>57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  <c r="S18" s="6" t="s">
        <v>18</v>
      </c>
      <c r="T18" s="6" t="s">
        <v>18</v>
      </c>
      <c r="U18" s="6" t="s">
        <v>18</v>
      </c>
      <c r="V18" s="6" t="s">
        <v>18</v>
      </c>
    </row>
    <row r="19" s="17" customFormat="1" ht="69" spans="1:22">
      <c r="A19" s="5" t="s">
        <v>79</v>
      </c>
      <c r="B19" s="6" t="s">
        <v>18</v>
      </c>
      <c r="C19" s="6" t="s">
        <v>18</v>
      </c>
      <c r="D19" s="6" t="s">
        <v>18</v>
      </c>
      <c r="E19" s="6" t="s">
        <v>18</v>
      </c>
      <c r="F19" s="7" t="s">
        <v>59</v>
      </c>
      <c r="G19" s="7" t="s">
        <v>57</v>
      </c>
      <c r="H19" s="7" t="s">
        <v>59</v>
      </c>
      <c r="I19" s="6" t="s">
        <v>18</v>
      </c>
      <c r="J19" s="6" t="s">
        <v>18</v>
      </c>
      <c r="K19" s="7" t="s">
        <v>57</v>
      </c>
      <c r="L19" s="8" t="s">
        <v>58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7" t="s">
        <v>57</v>
      </c>
      <c r="S19" s="6" t="s">
        <v>18</v>
      </c>
      <c r="T19" s="6" t="s">
        <v>18</v>
      </c>
      <c r="U19" s="6" t="s">
        <v>18</v>
      </c>
      <c r="V19" s="6" t="s">
        <v>18</v>
      </c>
    </row>
    <row r="20" s="17" customFormat="1" ht="82.8" spans="1:22">
      <c r="A20" s="5" t="s">
        <v>80</v>
      </c>
      <c r="B20" s="6" t="s">
        <v>18</v>
      </c>
      <c r="C20" s="6" t="s">
        <v>18</v>
      </c>
      <c r="D20" s="6" t="s">
        <v>18</v>
      </c>
      <c r="E20" s="6" t="s">
        <v>18</v>
      </c>
      <c r="F20" s="6" t="s">
        <v>18</v>
      </c>
      <c r="G20" s="6" t="s">
        <v>18</v>
      </c>
      <c r="H20" s="7" t="s">
        <v>59</v>
      </c>
      <c r="I20" s="7" t="s">
        <v>59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  <c r="S20" s="6" t="s">
        <v>18</v>
      </c>
      <c r="T20" s="7" t="s">
        <v>59</v>
      </c>
      <c r="U20" s="7" t="s">
        <v>59</v>
      </c>
      <c r="V20" s="6" t="s">
        <v>18</v>
      </c>
    </row>
    <row r="21" s="17" customFormat="1" ht="82.8" spans="1:22">
      <c r="A21" s="5" t="s">
        <v>81</v>
      </c>
      <c r="B21" s="6" t="s">
        <v>18</v>
      </c>
      <c r="C21" s="6" t="s">
        <v>18</v>
      </c>
      <c r="D21" s="7" t="s">
        <v>57</v>
      </c>
      <c r="E21" s="6" t="s">
        <v>18</v>
      </c>
      <c r="F21" s="6" t="s">
        <v>18</v>
      </c>
      <c r="G21" s="6" t="s">
        <v>18</v>
      </c>
      <c r="H21" s="7" t="s">
        <v>59</v>
      </c>
      <c r="I21" s="7" t="s">
        <v>59</v>
      </c>
      <c r="J21" s="6" t="s">
        <v>18</v>
      </c>
      <c r="K21" s="6" t="s">
        <v>18</v>
      </c>
      <c r="L21" s="7" t="s">
        <v>57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  <c r="R21" s="6" t="s">
        <v>18</v>
      </c>
      <c r="S21" s="6" t="s">
        <v>18</v>
      </c>
      <c r="T21" s="6" t="s">
        <v>18</v>
      </c>
      <c r="U21" s="6" t="s">
        <v>18</v>
      </c>
      <c r="V21" s="6" t="s">
        <v>18</v>
      </c>
    </row>
    <row r="22" s="17" customFormat="1" ht="69" spans="1:22">
      <c r="A22" s="5" t="s">
        <v>82</v>
      </c>
      <c r="B22" s="6" t="s">
        <v>18</v>
      </c>
      <c r="C22" s="6" t="s">
        <v>18</v>
      </c>
      <c r="D22" s="8" t="s">
        <v>58</v>
      </c>
      <c r="E22" s="8" t="s">
        <v>58</v>
      </c>
      <c r="F22" s="8" t="s">
        <v>58</v>
      </c>
      <c r="G22" s="7" t="s">
        <v>57</v>
      </c>
      <c r="H22" s="7" t="s">
        <v>59</v>
      </c>
      <c r="I22" s="7" t="s">
        <v>59</v>
      </c>
      <c r="J22" s="6" t="s">
        <v>18</v>
      </c>
      <c r="K22" s="9" t="s">
        <v>61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7" t="s">
        <v>59</v>
      </c>
      <c r="S22" s="6" t="s">
        <v>18</v>
      </c>
      <c r="T22" s="6" t="s">
        <v>18</v>
      </c>
      <c r="U22" s="7" t="s">
        <v>59</v>
      </c>
      <c r="V22" s="6" t="s">
        <v>18</v>
      </c>
    </row>
    <row r="23" s="17" customFormat="1" ht="41.4" spans="1:22">
      <c r="A23" s="5" t="s">
        <v>83</v>
      </c>
      <c r="B23" s="6" t="s">
        <v>18</v>
      </c>
      <c r="C23" s="6" t="s">
        <v>18</v>
      </c>
      <c r="D23" s="6" t="s">
        <v>18</v>
      </c>
      <c r="E23" s="8" t="s">
        <v>58</v>
      </c>
      <c r="F23" s="8" t="s">
        <v>58</v>
      </c>
      <c r="G23" s="6" t="s">
        <v>18</v>
      </c>
      <c r="H23" s="7" t="s">
        <v>59</v>
      </c>
      <c r="I23" s="6" t="s">
        <v>18</v>
      </c>
      <c r="J23" s="6" t="s">
        <v>18</v>
      </c>
      <c r="K23" s="6" t="s">
        <v>18</v>
      </c>
      <c r="L23" s="7" t="s">
        <v>59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6" t="s">
        <v>18</v>
      </c>
      <c r="S23" s="6" t="s">
        <v>18</v>
      </c>
      <c r="T23" s="6" t="s">
        <v>18</v>
      </c>
      <c r="U23" s="6" t="s">
        <v>18</v>
      </c>
      <c r="V23" s="6" t="s">
        <v>18</v>
      </c>
    </row>
    <row r="24" s="17" customFormat="1" ht="69" spans="1:22">
      <c r="A24" s="5" t="s">
        <v>7</v>
      </c>
      <c r="B24" s="6" t="s">
        <v>18</v>
      </c>
      <c r="C24" s="6" t="s">
        <v>18</v>
      </c>
      <c r="D24" s="6" t="s">
        <v>18</v>
      </c>
      <c r="E24" s="7" t="s">
        <v>64</v>
      </c>
      <c r="F24" s="7" t="s">
        <v>64</v>
      </c>
      <c r="G24" s="6" t="s">
        <v>18</v>
      </c>
      <c r="H24" s="6" t="s">
        <v>18</v>
      </c>
      <c r="I24" s="6" t="s">
        <v>18</v>
      </c>
      <c r="J24" s="6" t="s">
        <v>18</v>
      </c>
      <c r="K24" s="7" t="s">
        <v>57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  <c r="Q24" s="6" t="s">
        <v>18</v>
      </c>
      <c r="R24" s="7" t="s">
        <v>59</v>
      </c>
      <c r="S24" s="6" t="s">
        <v>18</v>
      </c>
      <c r="T24" s="7" t="s">
        <v>59</v>
      </c>
      <c r="U24" s="7" t="s">
        <v>59</v>
      </c>
      <c r="V24" s="7" t="s">
        <v>59</v>
      </c>
    </row>
    <row r="25" s="17" customFormat="1" ht="69" spans="1:22">
      <c r="A25" s="5" t="s">
        <v>84</v>
      </c>
      <c r="B25" s="6" t="s">
        <v>18</v>
      </c>
      <c r="C25" s="6" t="s">
        <v>18</v>
      </c>
      <c r="D25" s="6" t="s">
        <v>18</v>
      </c>
      <c r="E25" s="8" t="s">
        <v>58</v>
      </c>
      <c r="F25" s="8" t="s">
        <v>58</v>
      </c>
      <c r="G25" s="6" t="s">
        <v>18</v>
      </c>
      <c r="H25" s="7" t="s">
        <v>59</v>
      </c>
      <c r="I25" s="6" t="s">
        <v>18</v>
      </c>
      <c r="J25" s="6" t="s">
        <v>18</v>
      </c>
      <c r="K25" s="7" t="s">
        <v>57</v>
      </c>
      <c r="L25" s="7" t="s">
        <v>57</v>
      </c>
      <c r="M25" s="6" t="s">
        <v>18</v>
      </c>
      <c r="N25" s="6" t="s">
        <v>18</v>
      </c>
      <c r="O25" s="6" t="s">
        <v>18</v>
      </c>
      <c r="P25" s="6" t="s">
        <v>18</v>
      </c>
      <c r="Q25" s="6" t="s">
        <v>18</v>
      </c>
      <c r="R25" s="7" t="s">
        <v>57</v>
      </c>
      <c r="S25" s="6" t="s">
        <v>18</v>
      </c>
      <c r="T25" s="7" t="s">
        <v>59</v>
      </c>
      <c r="U25" s="6" t="s">
        <v>18</v>
      </c>
      <c r="V25" s="6" t="s">
        <v>18</v>
      </c>
    </row>
    <row r="26" s="17" customFormat="1" ht="82.8" spans="1:22">
      <c r="A26" s="5" t="s">
        <v>85</v>
      </c>
      <c r="B26" s="6" t="s">
        <v>18</v>
      </c>
      <c r="C26" s="6" t="s">
        <v>18</v>
      </c>
      <c r="D26" s="10" t="s">
        <v>86</v>
      </c>
      <c r="E26" s="7" t="s">
        <v>57</v>
      </c>
      <c r="F26" s="6" t="s">
        <v>18</v>
      </c>
      <c r="G26" s="7" t="s">
        <v>57</v>
      </c>
      <c r="H26" s="7" t="s">
        <v>59</v>
      </c>
      <c r="I26" s="7" t="s">
        <v>57</v>
      </c>
      <c r="J26" s="7" t="s">
        <v>57</v>
      </c>
      <c r="K26" s="6" t="s">
        <v>18</v>
      </c>
      <c r="L26" s="6" t="s">
        <v>18</v>
      </c>
      <c r="M26" s="10" t="s">
        <v>86</v>
      </c>
      <c r="N26" s="6" t="s">
        <v>18</v>
      </c>
      <c r="O26" s="6" t="s">
        <v>18</v>
      </c>
      <c r="P26" s="10" t="s">
        <v>86</v>
      </c>
      <c r="Q26" s="6" t="s">
        <v>18</v>
      </c>
      <c r="R26" s="7" t="s">
        <v>59</v>
      </c>
      <c r="S26" s="6" t="s">
        <v>18</v>
      </c>
      <c r="T26" s="10" t="s">
        <v>86</v>
      </c>
      <c r="U26" s="6" t="s">
        <v>18</v>
      </c>
      <c r="V26" s="6" t="s">
        <v>18</v>
      </c>
    </row>
    <row r="27" s="17" customFormat="1" ht="55.2" spans="1:22">
      <c r="A27" s="5" t="s">
        <v>9</v>
      </c>
      <c r="B27" s="6" t="s">
        <v>18</v>
      </c>
      <c r="C27" s="6" t="s">
        <v>18</v>
      </c>
      <c r="D27" s="6" t="s">
        <v>18</v>
      </c>
      <c r="E27" s="8" t="s">
        <v>58</v>
      </c>
      <c r="F27" s="8" t="s">
        <v>58</v>
      </c>
      <c r="G27" s="6" t="s">
        <v>18</v>
      </c>
      <c r="H27" s="7" t="s">
        <v>59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  <c r="Q27" s="6" t="s">
        <v>18</v>
      </c>
      <c r="R27" s="6" t="s">
        <v>18</v>
      </c>
      <c r="S27" s="6" t="s">
        <v>18</v>
      </c>
      <c r="T27" s="6" t="s">
        <v>18</v>
      </c>
      <c r="U27" s="6" t="s">
        <v>18</v>
      </c>
      <c r="V27" s="6" t="s">
        <v>18</v>
      </c>
    </row>
    <row r="28" s="17" customFormat="1" ht="69" spans="1:22">
      <c r="A28" s="5" t="s">
        <v>10</v>
      </c>
      <c r="B28" s="6" t="s">
        <v>18</v>
      </c>
      <c r="C28" s="7" t="s">
        <v>57</v>
      </c>
      <c r="D28" s="7" t="s">
        <v>57</v>
      </c>
      <c r="E28" s="7" t="s">
        <v>57</v>
      </c>
      <c r="F28" s="8" t="s">
        <v>58</v>
      </c>
      <c r="G28" s="6" t="s">
        <v>18</v>
      </c>
      <c r="H28" s="7" t="s">
        <v>59</v>
      </c>
      <c r="I28" s="7" t="s">
        <v>57</v>
      </c>
      <c r="J28" s="6" t="s">
        <v>18</v>
      </c>
      <c r="K28" s="7" t="s">
        <v>59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  <c r="Q28" s="6" t="s">
        <v>18</v>
      </c>
      <c r="R28" s="7" t="s">
        <v>57</v>
      </c>
      <c r="S28" s="6" t="s">
        <v>18</v>
      </c>
      <c r="T28" s="7" t="s">
        <v>57</v>
      </c>
      <c r="U28" s="7" t="s">
        <v>59</v>
      </c>
      <c r="V28" s="6" t="s">
        <v>18</v>
      </c>
    </row>
    <row r="29" s="17" customFormat="1" ht="69" spans="1:22">
      <c r="A29" s="5" t="s">
        <v>11</v>
      </c>
      <c r="B29" s="6" t="s">
        <v>18</v>
      </c>
      <c r="C29" s="6" t="s">
        <v>18</v>
      </c>
      <c r="D29" s="6" t="s">
        <v>18</v>
      </c>
      <c r="E29" s="7" t="s">
        <v>57</v>
      </c>
      <c r="F29" s="7" t="s">
        <v>57</v>
      </c>
      <c r="G29" s="6" t="s">
        <v>18</v>
      </c>
      <c r="H29" s="7" t="s">
        <v>59</v>
      </c>
      <c r="I29" s="7" t="s">
        <v>57</v>
      </c>
      <c r="J29" s="6" t="s">
        <v>18</v>
      </c>
      <c r="K29" s="6" t="s">
        <v>18</v>
      </c>
      <c r="L29" s="7" t="s">
        <v>57</v>
      </c>
      <c r="M29" s="6" t="s">
        <v>18</v>
      </c>
      <c r="N29" s="6" t="s">
        <v>18</v>
      </c>
      <c r="O29" s="6" t="s">
        <v>18</v>
      </c>
      <c r="P29" s="6" t="s">
        <v>18</v>
      </c>
      <c r="Q29" s="6" t="s">
        <v>18</v>
      </c>
      <c r="R29" s="7" t="s">
        <v>57</v>
      </c>
      <c r="S29" s="6" t="s">
        <v>18</v>
      </c>
      <c r="T29" s="6" t="s">
        <v>18</v>
      </c>
      <c r="U29" s="6" t="s">
        <v>18</v>
      </c>
      <c r="V29" s="6" t="s">
        <v>18</v>
      </c>
    </row>
    <row r="30" s="17" customFormat="1" ht="69" spans="1:22">
      <c r="A30" s="5" t="s">
        <v>12</v>
      </c>
      <c r="B30" s="6" t="s">
        <v>18</v>
      </c>
      <c r="C30" s="6" t="s">
        <v>18</v>
      </c>
      <c r="D30" s="6" t="s">
        <v>18</v>
      </c>
      <c r="E30" s="8" t="s">
        <v>58</v>
      </c>
      <c r="F30" s="6" t="s">
        <v>18</v>
      </c>
      <c r="G30" s="6" t="s">
        <v>18</v>
      </c>
      <c r="H30" s="7" t="s">
        <v>59</v>
      </c>
      <c r="I30" s="6" t="s">
        <v>18</v>
      </c>
      <c r="J30" s="6" t="s">
        <v>18</v>
      </c>
      <c r="K30" s="7" t="s">
        <v>57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  <c r="Q30" s="6" t="s">
        <v>18</v>
      </c>
      <c r="R30" s="7" t="s">
        <v>57</v>
      </c>
      <c r="S30" s="6" t="s">
        <v>18</v>
      </c>
      <c r="T30" s="6" t="s">
        <v>18</v>
      </c>
      <c r="U30" s="7" t="s">
        <v>59</v>
      </c>
      <c r="V30" s="6" t="s">
        <v>18</v>
      </c>
    </row>
    <row r="31" s="17" customFormat="1" ht="55.2" spans="1:22">
      <c r="A31" s="5" t="s">
        <v>13</v>
      </c>
      <c r="B31" s="6" t="s">
        <v>18</v>
      </c>
      <c r="C31" s="6" t="s">
        <v>18</v>
      </c>
      <c r="D31" s="6" t="s">
        <v>18</v>
      </c>
      <c r="E31" s="6" t="s">
        <v>18</v>
      </c>
      <c r="F31" s="8" t="s">
        <v>58</v>
      </c>
      <c r="G31" s="6" t="s">
        <v>18</v>
      </c>
      <c r="H31" s="7" t="s">
        <v>59</v>
      </c>
      <c r="I31" s="7" t="s">
        <v>59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  <c r="Q31" s="6" t="s">
        <v>18</v>
      </c>
      <c r="R31" s="6" t="s">
        <v>18</v>
      </c>
      <c r="S31" s="6" t="s">
        <v>18</v>
      </c>
      <c r="T31" s="6" t="s">
        <v>18</v>
      </c>
      <c r="U31" s="7" t="s">
        <v>59</v>
      </c>
      <c r="V31" s="6" t="s">
        <v>18</v>
      </c>
    </row>
    <row r="32" s="17" customFormat="1" ht="69" spans="1:22">
      <c r="A32" s="5" t="s">
        <v>14</v>
      </c>
      <c r="B32" s="6" t="s">
        <v>18</v>
      </c>
      <c r="C32" s="6" t="s">
        <v>18</v>
      </c>
      <c r="D32" s="6" t="s">
        <v>18</v>
      </c>
      <c r="E32" s="8" t="s">
        <v>58</v>
      </c>
      <c r="F32" s="6" t="s">
        <v>18</v>
      </c>
      <c r="G32" s="6" t="s">
        <v>18</v>
      </c>
      <c r="H32" s="7" t="s">
        <v>59</v>
      </c>
      <c r="I32" s="7" t="s">
        <v>59</v>
      </c>
      <c r="J32" s="7" t="s">
        <v>57</v>
      </c>
      <c r="K32" s="6" t="s">
        <v>18</v>
      </c>
      <c r="L32" s="7" t="s">
        <v>57</v>
      </c>
      <c r="M32" s="6" t="s">
        <v>18</v>
      </c>
      <c r="N32" s="6" t="s">
        <v>18</v>
      </c>
      <c r="O32" s="6" t="s">
        <v>18</v>
      </c>
      <c r="P32" s="6" t="s">
        <v>18</v>
      </c>
      <c r="Q32" s="6" t="s">
        <v>18</v>
      </c>
      <c r="R32" s="7" t="s">
        <v>57</v>
      </c>
      <c r="S32" s="6" t="s">
        <v>18</v>
      </c>
      <c r="T32" s="7" t="s">
        <v>59</v>
      </c>
      <c r="U32" s="6" t="s">
        <v>18</v>
      </c>
      <c r="V32" s="6" t="s">
        <v>18</v>
      </c>
    </row>
    <row r="33" s="17" customFormat="1" ht="69" spans="1:22">
      <c r="A33" s="5" t="s">
        <v>15</v>
      </c>
      <c r="B33" s="6" t="s">
        <v>18</v>
      </c>
      <c r="C33" s="6" t="s">
        <v>18</v>
      </c>
      <c r="D33" s="6" t="s">
        <v>18</v>
      </c>
      <c r="E33" s="8" t="s">
        <v>58</v>
      </c>
      <c r="F33" s="8" t="s">
        <v>58</v>
      </c>
      <c r="G33" s="7" t="s">
        <v>57</v>
      </c>
      <c r="H33" s="7" t="s">
        <v>59</v>
      </c>
      <c r="I33" s="7" t="s">
        <v>59</v>
      </c>
      <c r="J33" s="6" t="s">
        <v>18</v>
      </c>
      <c r="K33" s="7" t="s">
        <v>57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7" t="s">
        <v>57</v>
      </c>
      <c r="S33" s="6" t="s">
        <v>18</v>
      </c>
      <c r="T33" s="6" t="s">
        <v>18</v>
      </c>
      <c r="U33" s="7" t="s">
        <v>59</v>
      </c>
      <c r="V33" s="6" t="s">
        <v>18</v>
      </c>
    </row>
    <row r="34" s="17" customFormat="1" ht="69" spans="1:22">
      <c r="A34" s="5" t="s">
        <v>87</v>
      </c>
      <c r="B34" s="6" t="s">
        <v>18</v>
      </c>
      <c r="C34" s="6" t="s">
        <v>18</v>
      </c>
      <c r="D34" s="8" t="s">
        <v>58</v>
      </c>
      <c r="E34" s="8" t="s">
        <v>58</v>
      </c>
      <c r="F34" s="7" t="s">
        <v>59</v>
      </c>
      <c r="G34" s="7" t="s">
        <v>59</v>
      </c>
      <c r="H34" s="7" t="s">
        <v>59</v>
      </c>
      <c r="I34" s="7" t="s">
        <v>57</v>
      </c>
      <c r="J34" s="6" t="s">
        <v>18</v>
      </c>
      <c r="K34" s="7" t="s">
        <v>59</v>
      </c>
      <c r="L34" s="7" t="s">
        <v>59</v>
      </c>
      <c r="M34" s="6" t="s">
        <v>18</v>
      </c>
      <c r="N34" s="6" t="s">
        <v>18</v>
      </c>
      <c r="O34" s="6" t="s">
        <v>18</v>
      </c>
      <c r="P34" s="6" t="s">
        <v>18</v>
      </c>
      <c r="Q34" s="6" t="s">
        <v>18</v>
      </c>
      <c r="R34" s="7" t="s">
        <v>59</v>
      </c>
      <c r="S34" s="6" t="s">
        <v>18</v>
      </c>
      <c r="T34" s="6" t="s">
        <v>18</v>
      </c>
      <c r="U34" s="6" t="s">
        <v>18</v>
      </c>
      <c r="V34" s="6" t="s">
        <v>18</v>
      </c>
    </row>
    <row r="35" s="17" customFormat="1" ht="69" spans="1:22">
      <c r="A35" s="5" t="s">
        <v>88</v>
      </c>
      <c r="B35" s="6" t="s">
        <v>18</v>
      </c>
      <c r="C35" s="6" t="s">
        <v>18</v>
      </c>
      <c r="D35" s="6" t="s">
        <v>18</v>
      </c>
      <c r="E35" s="9" t="s">
        <v>61</v>
      </c>
      <c r="F35" s="6" t="s">
        <v>18</v>
      </c>
      <c r="G35" s="6" t="s">
        <v>18</v>
      </c>
      <c r="H35" s="7" t="s">
        <v>59</v>
      </c>
      <c r="I35" s="6" t="s">
        <v>18</v>
      </c>
      <c r="J35" s="6" t="s">
        <v>18</v>
      </c>
      <c r="K35" s="8" t="s">
        <v>58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6" t="s">
        <v>18</v>
      </c>
      <c r="R35" s="6" t="s">
        <v>18</v>
      </c>
      <c r="S35" s="6" t="s">
        <v>18</v>
      </c>
      <c r="T35" s="6" t="s">
        <v>18</v>
      </c>
      <c r="U35" s="6" t="s">
        <v>18</v>
      </c>
      <c r="V35" s="6" t="s">
        <v>18</v>
      </c>
    </row>
    <row r="36" s="17" customFormat="1"/>
    <row r="37" s="17" customFormat="1" ht="30" spans="24:27">
      <c r="X37" s="21"/>
      <c r="Y37" s="21"/>
      <c r="Z37" s="21"/>
      <c r="AA37" s="21"/>
    </row>
    <row r="38" s="17" customFormat="1" ht="41.4" spans="1:27">
      <c r="A38" s="5" t="s">
        <v>0</v>
      </c>
      <c r="B38" s="5" t="s">
        <v>35</v>
      </c>
      <c r="C38" s="5" t="s">
        <v>36</v>
      </c>
      <c r="D38" s="5" t="s">
        <v>37</v>
      </c>
      <c r="E38" s="5" t="s">
        <v>38</v>
      </c>
      <c r="F38" s="5" t="s">
        <v>39</v>
      </c>
      <c r="G38" s="5" t="s">
        <v>40</v>
      </c>
      <c r="H38" s="5" t="s">
        <v>41</v>
      </c>
      <c r="I38" s="5" t="s">
        <v>42</v>
      </c>
      <c r="J38" s="5" t="s">
        <v>43</v>
      </c>
      <c r="K38" s="5" t="s">
        <v>44</v>
      </c>
      <c r="L38" s="5" t="s">
        <v>45</v>
      </c>
      <c r="M38" s="5" t="s">
        <v>46</v>
      </c>
      <c r="N38" s="5" t="s">
        <v>47</v>
      </c>
      <c r="O38" s="5" t="s">
        <v>48</v>
      </c>
      <c r="P38" s="5" t="s">
        <v>49</v>
      </c>
      <c r="Q38" s="5" t="s">
        <v>50</v>
      </c>
      <c r="R38" s="5" t="s">
        <v>51</v>
      </c>
      <c r="S38" s="5" t="s">
        <v>52</v>
      </c>
      <c r="T38" s="5" t="s">
        <v>53</v>
      </c>
      <c r="U38" s="5" t="s">
        <v>54</v>
      </c>
      <c r="V38" s="5" t="s">
        <v>55</v>
      </c>
      <c r="W38" s="22"/>
      <c r="X38" s="21"/>
      <c r="Y38" s="21"/>
      <c r="Z38" s="21"/>
      <c r="AA38" s="21"/>
    </row>
    <row r="39" s="17" customFormat="1" ht="40.8" spans="1:27">
      <c r="A39" s="11" t="s">
        <v>89</v>
      </c>
      <c r="B39" s="12">
        <f>COUNTIF(B2:B35,B35)/(34-COUNTIF(B2:B35,D34))</f>
        <v>0.852941176470588</v>
      </c>
      <c r="C39" s="12">
        <f>COUNTIF(C2:C35,B35)/(34-COUNTIF(C2:C35,D34))</f>
        <v>0.882352941176471</v>
      </c>
      <c r="D39" s="12">
        <f>COUNTIF(D2:D35,B35)/(34-COUNTIF(D2:D35,D34))</f>
        <v>0.71875</v>
      </c>
      <c r="E39" s="12">
        <f>COUNTIF(E2:E35,B35)/(34-COUNTIF(E2:E35,D34))</f>
        <v>0.181818181818182</v>
      </c>
      <c r="F39" s="12">
        <f>COUNTIF(F2:F35,B35)/(34-COUNTIF(F2:F35,D34))</f>
        <v>0.518518518518518</v>
      </c>
      <c r="G39" s="12">
        <f>COUNTIF(G2:G35,B35)/(34-COUNTIF(G2:G35,D34))</f>
        <v>0.558823529411765</v>
      </c>
      <c r="H39" s="12">
        <f>COUNTIF(H2:H35,B35)/(34-COUNTIF(H2:H35,D34))</f>
        <v>0.0294117647058824</v>
      </c>
      <c r="I39" s="12">
        <f>COUNTIF(I2:I35,I35)/(34-COUNTIF(I2:I35,D34))</f>
        <v>0.5</v>
      </c>
      <c r="J39" s="12">
        <f>COUNTIF(J2:J35,J35)/(34-COUNTIF(J2:J35,D34))</f>
        <v>0.676470588235294</v>
      </c>
      <c r="K39" s="12">
        <f>COUNTIF(K2:K35,B35)/(34-COUNTIF(K2:K35,D34))</f>
        <v>0.424242424242424</v>
      </c>
      <c r="L39" s="12">
        <f>COUNTIF(L2:L35,L35)/(34-COUNTIF(L2:L35,D34))</f>
        <v>0.53125</v>
      </c>
      <c r="M39" s="12">
        <f>COUNTIF(M2:M35,M35)/(34-COUNTIF(M2:M35,D34))</f>
        <v>0.764705882352941</v>
      </c>
      <c r="N39" s="12">
        <f>COUNTIF(N2:N35,N35)/(34-COUNTIF(N2:N35,D34))</f>
        <v>0.794117647058823</v>
      </c>
      <c r="O39" s="12">
        <f>COUNTIF(O2:O35,O35)/(34-COUNTIF(O2:O35,D34))</f>
        <v>0.852941176470588</v>
      </c>
      <c r="P39" s="12">
        <f>COUNTIF(P2:P35,P35)/(34-COUNTIF(P2:P35,D34))</f>
        <v>0.852941176470588</v>
      </c>
      <c r="Q39" s="12">
        <f>COUNTIF(Q2:Q35,Q35)/(34-COUNTIF(Q2:Q35,D34))</f>
        <v>0.882352941176471</v>
      </c>
      <c r="R39" s="12">
        <f>COUNTIF(R2:R35,R35)/(34-COUNTIF(R2:R35,D34))</f>
        <v>0.235294117647059</v>
      </c>
      <c r="S39" s="12">
        <f>COUNTIF(S2:S35,S35)/(34-COUNTIF(S2:S35,D34))</f>
        <v>0.941176470588235</v>
      </c>
      <c r="T39" s="12">
        <f>COUNTIF(T2:T35,T35)/(34-COUNTIF(T2:T35,D34))</f>
        <v>0.705882352941177</v>
      </c>
      <c r="U39" s="12">
        <f>COUNTIF(U2:U35,U35)/(34-COUNTIF(U2:U35,D34))</f>
        <v>0.529411764705882</v>
      </c>
      <c r="V39" s="12">
        <f>COUNTIF(V2:V35,V35)/(34-COUNTIF(V2:V35,D34))</f>
        <v>0.764705882352941</v>
      </c>
      <c r="X39" s="21"/>
      <c r="Y39" s="21"/>
      <c r="Z39" s="21"/>
      <c r="AA39" s="21"/>
    </row>
    <row r="40" s="17" customFormat="1" ht="30" spans="24:27">
      <c r="X40" s="21"/>
      <c r="Y40" s="21"/>
      <c r="Z40" s="21"/>
      <c r="AA40" s="21"/>
    </row>
    <row r="41" s="17" customFormat="1" ht="30" spans="1:27">
      <c r="A41" s="20"/>
      <c r="X41" s="21"/>
      <c r="Y41" s="21"/>
      <c r="Z41" s="21"/>
      <c r="AA41" s="21"/>
    </row>
    <row r="42" s="17" customFormat="1" ht="30" spans="1:27">
      <c r="A42" s="20"/>
      <c r="X42" s="21"/>
      <c r="Y42" s="21"/>
      <c r="Z42" s="21"/>
      <c r="AA42" s="21"/>
    </row>
    <row r="43" s="17" customFormat="1" ht="30" spans="1:27">
      <c r="A43" s="20"/>
      <c r="X43" s="21"/>
      <c r="Y43" s="21"/>
      <c r="Z43" s="21"/>
      <c r="AA43" s="21"/>
    </row>
    <row r="44" s="17" customFormat="1" ht="60" spans="1:29">
      <c r="A44" s="20"/>
      <c r="W44" s="23"/>
      <c r="X44" s="14"/>
      <c r="Y44" s="14" t="s">
        <v>89</v>
      </c>
      <c r="Z44" s="15">
        <f>440/(34*21-24)</f>
        <v>0.63768115942029</v>
      </c>
      <c r="AA44" s="14"/>
      <c r="AB44" s="23"/>
      <c r="AC44" s="23"/>
    </row>
    <row r="45" s="17" customFormat="1" ht="30" spans="1:27">
      <c r="A45" s="20"/>
      <c r="X45" s="21"/>
      <c r="Y45" s="21"/>
      <c r="Z45" s="21"/>
      <c r="AA45" s="21"/>
    </row>
    <row r="46" s="17" customFormat="1" ht="180" spans="1:27">
      <c r="A46" s="20"/>
      <c r="X46" s="21"/>
      <c r="Y46" s="16" t="s">
        <v>90</v>
      </c>
      <c r="Z46" s="15">
        <f>226/(15*21-20)</f>
        <v>0.766101694915254</v>
      </c>
      <c r="AA46" s="21"/>
    </row>
    <row r="47" s="17" customFormat="1" ht="30" spans="1:27">
      <c r="A47" s="20"/>
      <c r="X47" s="21"/>
      <c r="Y47" s="21"/>
      <c r="Z47" s="21"/>
      <c r="AA47" s="21"/>
    </row>
    <row r="48" s="17" customFormat="1" ht="30" spans="1:27">
      <c r="A48" s="20"/>
      <c r="X48" s="21"/>
      <c r="Y48" s="21"/>
      <c r="Z48" s="21"/>
      <c r="AA48" s="21"/>
    </row>
    <row r="49" s="17" customFormat="1" ht="30" spans="1:27">
      <c r="A49" s="20"/>
      <c r="X49" s="21"/>
      <c r="Y49" s="21"/>
      <c r="Z49" s="21"/>
      <c r="AA49" s="21"/>
    </row>
    <row r="50" s="17" customFormat="1" ht="30" spans="1:27">
      <c r="A50" s="20"/>
      <c r="X50" s="21"/>
      <c r="Y50" s="21"/>
      <c r="Z50" s="21"/>
      <c r="AA50" s="2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1"/>
  <sheetViews>
    <sheetView zoomScale="55" zoomScaleNormal="55" topLeftCell="A34" workbookViewId="0">
      <selection activeCell="O47" sqref="O47"/>
    </sheetView>
  </sheetViews>
  <sheetFormatPr defaultColWidth="8.88888888888889" defaultRowHeight="13.8"/>
  <cols>
    <col min="1" max="1" width="8.66666666666667" style="5" customWidth="1"/>
    <col min="2" max="2" width="8.66666666666667" customWidth="1"/>
    <col min="3" max="15" width="8.88888888888889" customWidth="1"/>
    <col min="16" max="16" width="8.66666666666667" customWidth="1"/>
    <col min="17" max="17" width="8.44444444444444" customWidth="1"/>
    <col min="18" max="22" width="8.88888888888889" customWidth="1"/>
    <col min="24" max="24" width="45.7777777777778" customWidth="1"/>
    <col min="25" max="25" width="32.2222222222222" customWidth="1"/>
  </cols>
  <sheetData>
    <row r="1" s="5" customFormat="1" ht="55.2" spans="1:22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</row>
    <row r="2" ht="96.6" spans="1:22">
      <c r="A2" s="5" t="s">
        <v>56</v>
      </c>
      <c r="B2" s="7" t="s">
        <v>59</v>
      </c>
      <c r="C2" s="7" t="s">
        <v>59</v>
      </c>
      <c r="D2" s="7" t="s">
        <v>57</v>
      </c>
      <c r="E2" s="8" t="s">
        <v>58</v>
      </c>
      <c r="F2" s="7" t="s">
        <v>57</v>
      </c>
      <c r="G2" s="7" t="s">
        <v>57</v>
      </c>
      <c r="H2" s="7" t="s">
        <v>59</v>
      </c>
      <c r="I2" s="6" t="s">
        <v>18</v>
      </c>
      <c r="J2" s="6" t="s">
        <v>18</v>
      </c>
      <c r="K2" s="6" t="s">
        <v>18</v>
      </c>
      <c r="L2" s="7" t="s">
        <v>57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7" t="s">
        <v>57</v>
      </c>
      <c r="S2" s="6" t="s">
        <v>18</v>
      </c>
      <c r="T2" s="6" t="s">
        <v>18</v>
      </c>
      <c r="U2" s="6" t="s">
        <v>18</v>
      </c>
      <c r="V2" s="6" t="s">
        <v>18</v>
      </c>
    </row>
    <row r="3" ht="96.6" spans="1:22">
      <c r="A3" s="5" t="s">
        <v>60</v>
      </c>
      <c r="B3" s="6" t="s">
        <v>18</v>
      </c>
      <c r="C3" s="6" t="s">
        <v>18</v>
      </c>
      <c r="D3" s="6" t="s">
        <v>18</v>
      </c>
      <c r="E3" s="7" t="s">
        <v>57</v>
      </c>
      <c r="F3" s="6" t="s">
        <v>18</v>
      </c>
      <c r="G3" s="6" t="s">
        <v>18</v>
      </c>
      <c r="H3" s="7" t="s">
        <v>59</v>
      </c>
      <c r="I3" s="7" t="s">
        <v>59</v>
      </c>
      <c r="J3" s="6" t="s">
        <v>18</v>
      </c>
      <c r="K3" s="7" t="s">
        <v>57</v>
      </c>
      <c r="L3" s="6" t="s">
        <v>18</v>
      </c>
      <c r="M3" s="6" t="s">
        <v>18</v>
      </c>
      <c r="N3" s="6" t="s">
        <v>18</v>
      </c>
      <c r="O3" s="7" t="s">
        <v>57</v>
      </c>
      <c r="P3" s="6" t="s">
        <v>18</v>
      </c>
      <c r="Q3" s="6" t="s">
        <v>18</v>
      </c>
      <c r="R3" s="7" t="s">
        <v>57</v>
      </c>
      <c r="S3" s="6" t="s">
        <v>18</v>
      </c>
      <c r="T3" s="6" t="s">
        <v>18</v>
      </c>
      <c r="U3" s="6" t="s">
        <v>18</v>
      </c>
      <c r="V3" s="6" t="s">
        <v>18</v>
      </c>
    </row>
    <row r="4" ht="96.6" spans="1:22">
      <c r="A4" s="5" t="s">
        <v>62</v>
      </c>
      <c r="B4" s="6" t="s">
        <v>18</v>
      </c>
      <c r="C4" s="6" t="s">
        <v>18</v>
      </c>
      <c r="D4" s="6" t="s">
        <v>18</v>
      </c>
      <c r="E4" s="7" t="s">
        <v>57</v>
      </c>
      <c r="F4" s="6" t="s">
        <v>18</v>
      </c>
      <c r="G4" s="7" t="s">
        <v>59</v>
      </c>
      <c r="H4" s="7" t="s">
        <v>59</v>
      </c>
      <c r="I4" s="7" t="s">
        <v>59</v>
      </c>
      <c r="J4" s="6" t="s">
        <v>18</v>
      </c>
      <c r="K4" s="7" t="s">
        <v>57</v>
      </c>
      <c r="L4" s="7" t="s">
        <v>57</v>
      </c>
      <c r="M4" s="6" t="s">
        <v>18</v>
      </c>
      <c r="N4" s="6" t="s">
        <v>18</v>
      </c>
      <c r="O4" s="6" t="s">
        <v>18</v>
      </c>
      <c r="P4" s="6" t="s">
        <v>18</v>
      </c>
      <c r="Q4" s="6" t="s">
        <v>18</v>
      </c>
      <c r="R4" s="7" t="s">
        <v>59</v>
      </c>
      <c r="S4" s="6" t="s">
        <v>18</v>
      </c>
      <c r="T4" s="6" t="s">
        <v>18</v>
      </c>
      <c r="U4" s="6" t="s">
        <v>18</v>
      </c>
      <c r="V4" s="7" t="s">
        <v>57</v>
      </c>
    </row>
    <row r="5" ht="110.4" spans="1:22">
      <c r="A5" s="5" t="s">
        <v>63</v>
      </c>
      <c r="B5" s="6" t="s">
        <v>18</v>
      </c>
      <c r="C5" s="6" t="s">
        <v>18</v>
      </c>
      <c r="D5" s="7" t="s">
        <v>64</v>
      </c>
      <c r="E5" s="7" t="s">
        <v>64</v>
      </c>
      <c r="F5" s="7" t="s">
        <v>59</v>
      </c>
      <c r="G5" s="7" t="s">
        <v>57</v>
      </c>
      <c r="H5" s="7" t="s">
        <v>59</v>
      </c>
      <c r="I5" s="7" t="s">
        <v>64</v>
      </c>
      <c r="J5" s="7" t="s">
        <v>64</v>
      </c>
      <c r="K5" s="7" t="s">
        <v>64</v>
      </c>
      <c r="L5" s="7" t="s">
        <v>64</v>
      </c>
      <c r="M5" s="7" t="s">
        <v>64</v>
      </c>
      <c r="N5" s="7" t="s">
        <v>64</v>
      </c>
      <c r="O5" s="7" t="s">
        <v>64</v>
      </c>
      <c r="P5" s="6" t="s">
        <v>18</v>
      </c>
      <c r="Q5" s="7" t="s">
        <v>64</v>
      </c>
      <c r="R5" s="7" t="s">
        <v>57</v>
      </c>
      <c r="S5" s="6" t="s">
        <v>18</v>
      </c>
      <c r="T5" s="6" t="s">
        <v>18</v>
      </c>
      <c r="U5" s="6" t="s">
        <v>18</v>
      </c>
      <c r="V5" s="7" t="s">
        <v>64</v>
      </c>
    </row>
    <row r="6" ht="110.4" spans="1:22">
      <c r="A6" s="5" t="s">
        <v>65</v>
      </c>
      <c r="B6" s="6" t="s">
        <v>18</v>
      </c>
      <c r="C6" s="6" t="s">
        <v>18</v>
      </c>
      <c r="D6" s="6" t="s">
        <v>18</v>
      </c>
      <c r="E6" s="7" t="s">
        <v>57</v>
      </c>
      <c r="F6" s="7" t="s">
        <v>57</v>
      </c>
      <c r="G6" s="7" t="s">
        <v>57</v>
      </c>
      <c r="H6" s="7" t="s">
        <v>59</v>
      </c>
      <c r="I6" s="7" t="s">
        <v>59</v>
      </c>
      <c r="J6" s="6" t="s">
        <v>18</v>
      </c>
      <c r="K6" s="6" t="s">
        <v>18</v>
      </c>
      <c r="L6" s="7" t="s">
        <v>57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7" t="s">
        <v>57</v>
      </c>
      <c r="S6" s="6" t="s">
        <v>18</v>
      </c>
      <c r="T6" s="6" t="s">
        <v>18</v>
      </c>
      <c r="U6" s="7" t="s">
        <v>59</v>
      </c>
      <c r="V6" s="7" t="s">
        <v>59</v>
      </c>
    </row>
    <row r="7" ht="110.4" spans="1:22">
      <c r="A7" s="5" t="s">
        <v>66</v>
      </c>
      <c r="B7" s="6" t="s">
        <v>18</v>
      </c>
      <c r="C7" s="6" t="s">
        <v>18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59</v>
      </c>
      <c r="I7" s="7" t="s">
        <v>59</v>
      </c>
      <c r="J7" s="7" t="s">
        <v>57</v>
      </c>
      <c r="K7" s="7" t="s">
        <v>57</v>
      </c>
      <c r="L7" s="7" t="s">
        <v>57</v>
      </c>
      <c r="M7" s="6" t="s">
        <v>18</v>
      </c>
      <c r="N7" s="7" t="s">
        <v>57</v>
      </c>
      <c r="O7" s="7" t="s">
        <v>57</v>
      </c>
      <c r="P7" s="6" t="s">
        <v>18</v>
      </c>
      <c r="Q7" s="6" t="s">
        <v>18</v>
      </c>
      <c r="R7" s="7" t="s">
        <v>57</v>
      </c>
      <c r="S7" s="7" t="s">
        <v>57</v>
      </c>
      <c r="T7" s="7" t="s">
        <v>57</v>
      </c>
      <c r="U7" s="7" t="s">
        <v>57</v>
      </c>
      <c r="V7" s="7" t="s">
        <v>59</v>
      </c>
    </row>
    <row r="8" ht="96.6" spans="1:22">
      <c r="A8" s="5" t="s">
        <v>67</v>
      </c>
      <c r="B8" s="6" t="s">
        <v>18</v>
      </c>
      <c r="C8" s="6" t="s">
        <v>18</v>
      </c>
      <c r="D8" s="6" t="s">
        <v>18</v>
      </c>
      <c r="E8" s="7" t="s">
        <v>57</v>
      </c>
      <c r="F8" s="6" t="s">
        <v>18</v>
      </c>
      <c r="G8" s="7" t="s">
        <v>57</v>
      </c>
      <c r="H8" s="7" t="s">
        <v>59</v>
      </c>
      <c r="I8" s="7" t="s">
        <v>59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7" t="s">
        <v>57</v>
      </c>
      <c r="S8" s="6" t="s">
        <v>18</v>
      </c>
      <c r="T8" s="6" t="s">
        <v>18</v>
      </c>
      <c r="U8" s="6" t="s">
        <v>18</v>
      </c>
      <c r="V8" s="6" t="s">
        <v>18</v>
      </c>
    </row>
    <row r="9" ht="110.4" spans="1:22">
      <c r="A9" s="5" t="s">
        <v>68</v>
      </c>
      <c r="B9" s="6" t="s">
        <v>18</v>
      </c>
      <c r="C9" s="7" t="s">
        <v>57</v>
      </c>
      <c r="D9" s="6" t="s">
        <v>18</v>
      </c>
      <c r="E9" s="7" t="s">
        <v>57</v>
      </c>
      <c r="F9" s="7" t="s">
        <v>64</v>
      </c>
      <c r="G9" s="7" t="s">
        <v>57</v>
      </c>
      <c r="H9" s="7" t="s">
        <v>59</v>
      </c>
      <c r="I9" s="6" t="s">
        <v>18</v>
      </c>
      <c r="J9" s="6" t="s">
        <v>18</v>
      </c>
      <c r="K9" s="7" t="s">
        <v>57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7" t="s">
        <v>57</v>
      </c>
      <c r="S9" s="6" t="s">
        <v>18</v>
      </c>
      <c r="T9" s="6" t="s">
        <v>18</v>
      </c>
      <c r="U9" s="7" t="s">
        <v>59</v>
      </c>
      <c r="V9" s="6" t="s">
        <v>18</v>
      </c>
    </row>
    <row r="10" ht="110.4" spans="1:22">
      <c r="A10" s="5" t="s">
        <v>69</v>
      </c>
      <c r="B10" s="6" t="s">
        <v>18</v>
      </c>
      <c r="C10" s="7" t="s">
        <v>59</v>
      </c>
      <c r="D10" s="6" t="s">
        <v>18</v>
      </c>
      <c r="E10" s="7" t="s">
        <v>59</v>
      </c>
      <c r="F10" s="6" t="s">
        <v>18</v>
      </c>
      <c r="G10" s="7" t="s">
        <v>57</v>
      </c>
      <c r="H10" s="7" t="s">
        <v>59</v>
      </c>
      <c r="I10" s="6" t="s">
        <v>18</v>
      </c>
      <c r="J10" s="6" t="s">
        <v>18</v>
      </c>
      <c r="K10" s="7" t="s">
        <v>57</v>
      </c>
      <c r="L10" s="7" t="s">
        <v>59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7" t="s">
        <v>57</v>
      </c>
      <c r="S10" s="6" t="s">
        <v>18</v>
      </c>
      <c r="T10" s="6" t="s">
        <v>18</v>
      </c>
      <c r="U10" s="6" t="s">
        <v>18</v>
      </c>
      <c r="V10" s="6" t="s">
        <v>18</v>
      </c>
    </row>
    <row r="11" ht="96.6" spans="1:22">
      <c r="A11" s="5" t="s">
        <v>71</v>
      </c>
      <c r="B11" s="6" t="s">
        <v>18</v>
      </c>
      <c r="C11" s="7" t="s">
        <v>57</v>
      </c>
      <c r="D11" s="6" t="s">
        <v>18</v>
      </c>
      <c r="E11" s="7" t="s">
        <v>57</v>
      </c>
      <c r="F11" s="7" t="s">
        <v>57</v>
      </c>
      <c r="G11" s="7" t="s">
        <v>57</v>
      </c>
      <c r="H11" s="7" t="s">
        <v>59</v>
      </c>
      <c r="I11" s="7" t="s">
        <v>59</v>
      </c>
      <c r="J11" s="6" t="s">
        <v>18</v>
      </c>
      <c r="K11" s="7" t="s">
        <v>57</v>
      </c>
      <c r="L11" s="7" t="s">
        <v>57</v>
      </c>
      <c r="M11" s="6" t="s">
        <v>18</v>
      </c>
      <c r="N11" s="7" t="s">
        <v>57</v>
      </c>
      <c r="O11" s="6" t="s">
        <v>18</v>
      </c>
      <c r="P11" s="6" t="s">
        <v>18</v>
      </c>
      <c r="Q11" s="6" t="s">
        <v>18</v>
      </c>
      <c r="R11" s="7" t="s">
        <v>57</v>
      </c>
      <c r="S11" s="6" t="s">
        <v>18</v>
      </c>
      <c r="T11" s="7" t="s">
        <v>64</v>
      </c>
      <c r="U11" s="7" t="s">
        <v>59</v>
      </c>
      <c r="V11" s="6" t="s">
        <v>18</v>
      </c>
    </row>
    <row r="12" ht="110.4" spans="1:22">
      <c r="A12" s="5" t="s">
        <v>72</v>
      </c>
      <c r="B12" s="7" t="s">
        <v>59</v>
      </c>
      <c r="C12" s="7" t="s">
        <v>57</v>
      </c>
      <c r="D12" s="7" t="s">
        <v>57</v>
      </c>
      <c r="E12" s="7" t="s">
        <v>59</v>
      </c>
      <c r="F12" s="7" t="s">
        <v>57</v>
      </c>
      <c r="G12" s="7" t="s">
        <v>57</v>
      </c>
      <c r="H12" s="7" t="s">
        <v>59</v>
      </c>
      <c r="I12" s="7" t="s">
        <v>59</v>
      </c>
      <c r="J12" s="7" t="s">
        <v>59</v>
      </c>
      <c r="K12" s="7" t="s">
        <v>57</v>
      </c>
      <c r="L12" s="7" t="s">
        <v>57</v>
      </c>
      <c r="M12" s="7" t="s">
        <v>57</v>
      </c>
      <c r="N12" s="7" t="s">
        <v>57</v>
      </c>
      <c r="O12" s="7" t="s">
        <v>59</v>
      </c>
      <c r="P12" s="7" t="s">
        <v>59</v>
      </c>
      <c r="Q12" s="7" t="s">
        <v>59</v>
      </c>
      <c r="R12" s="7" t="s">
        <v>59</v>
      </c>
      <c r="S12" s="7" t="s">
        <v>59</v>
      </c>
      <c r="T12" s="7" t="s">
        <v>59</v>
      </c>
      <c r="U12" s="7" t="s">
        <v>59</v>
      </c>
      <c r="V12" s="10" t="s">
        <v>91</v>
      </c>
    </row>
    <row r="13" ht="96.6" spans="1:22">
      <c r="A13" s="5" t="s">
        <v>73</v>
      </c>
      <c r="B13" s="6" t="s">
        <v>18</v>
      </c>
      <c r="C13" s="6" t="s">
        <v>18</v>
      </c>
      <c r="D13" s="6" t="s">
        <v>18</v>
      </c>
      <c r="E13" s="7" t="s">
        <v>57</v>
      </c>
      <c r="F13" s="6" t="s">
        <v>18</v>
      </c>
      <c r="G13" s="7" t="s">
        <v>57</v>
      </c>
      <c r="H13" s="7" t="s">
        <v>59</v>
      </c>
      <c r="I13" s="7" t="s">
        <v>59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  <c r="R13" s="7" t="s">
        <v>57</v>
      </c>
      <c r="S13" s="6" t="s">
        <v>18</v>
      </c>
      <c r="T13" s="6" t="s">
        <v>18</v>
      </c>
      <c r="U13" s="6" t="s">
        <v>18</v>
      </c>
      <c r="V13" s="6" t="s">
        <v>18</v>
      </c>
    </row>
    <row r="14" ht="124.2" spans="1:22">
      <c r="A14" s="5" t="s">
        <v>74</v>
      </c>
      <c r="B14" s="6" t="s">
        <v>18</v>
      </c>
      <c r="C14" s="6" t="s">
        <v>18</v>
      </c>
      <c r="D14" s="6" t="s">
        <v>18</v>
      </c>
      <c r="E14" s="7" t="s">
        <v>57</v>
      </c>
      <c r="F14" s="6" t="s">
        <v>18</v>
      </c>
      <c r="G14" s="7" t="s">
        <v>57</v>
      </c>
      <c r="H14" s="7" t="s">
        <v>59</v>
      </c>
      <c r="I14" s="7" t="s">
        <v>59</v>
      </c>
      <c r="J14" s="6" t="s">
        <v>18</v>
      </c>
      <c r="K14" s="7" t="s">
        <v>57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7" t="s">
        <v>57</v>
      </c>
      <c r="S14" s="6" t="s">
        <v>18</v>
      </c>
      <c r="T14" s="6" t="s">
        <v>18</v>
      </c>
      <c r="U14" s="7" t="s">
        <v>59</v>
      </c>
      <c r="V14" s="7" t="s">
        <v>59</v>
      </c>
    </row>
    <row r="15" ht="151.8" spans="1:22">
      <c r="A15" s="5" t="s">
        <v>75</v>
      </c>
      <c r="B15" s="6" t="s">
        <v>18</v>
      </c>
      <c r="C15" s="6" t="s">
        <v>18</v>
      </c>
      <c r="D15" s="6" t="s">
        <v>18</v>
      </c>
      <c r="E15" s="7" t="s">
        <v>57</v>
      </c>
      <c r="F15" s="6" t="s">
        <v>18</v>
      </c>
      <c r="G15" s="7" t="s">
        <v>57</v>
      </c>
      <c r="H15" s="7" t="s">
        <v>59</v>
      </c>
      <c r="I15" s="6" t="s">
        <v>18</v>
      </c>
      <c r="J15" s="6" t="s">
        <v>18</v>
      </c>
      <c r="K15" s="7" t="s">
        <v>57</v>
      </c>
      <c r="L15" s="7" t="s">
        <v>57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7" t="s">
        <v>57</v>
      </c>
      <c r="S15" s="6" t="s">
        <v>18</v>
      </c>
      <c r="T15" s="6" t="s">
        <v>18</v>
      </c>
      <c r="U15" s="7" t="s">
        <v>59</v>
      </c>
      <c r="V15" s="6" t="s">
        <v>18</v>
      </c>
    </row>
    <row r="16" ht="82.8" spans="1:22">
      <c r="A16" s="5" t="s">
        <v>76</v>
      </c>
      <c r="B16" s="6" t="s">
        <v>18</v>
      </c>
      <c r="C16" s="6" t="s">
        <v>18</v>
      </c>
      <c r="D16" s="7" t="s">
        <v>57</v>
      </c>
      <c r="E16" s="8" t="s">
        <v>58</v>
      </c>
      <c r="F16" s="6" t="s">
        <v>18</v>
      </c>
      <c r="G16" s="7" t="s">
        <v>57</v>
      </c>
      <c r="H16" s="7" t="s">
        <v>59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7" t="s">
        <v>57</v>
      </c>
      <c r="S16" s="6" t="s">
        <v>18</v>
      </c>
      <c r="T16" s="6" t="s">
        <v>18</v>
      </c>
      <c r="U16" s="6" t="s">
        <v>18</v>
      </c>
      <c r="V16" s="6" t="s">
        <v>18</v>
      </c>
    </row>
    <row r="17" ht="82.8" spans="1:22">
      <c r="A17" s="5" t="s">
        <v>77</v>
      </c>
      <c r="B17" s="6" t="s">
        <v>18</v>
      </c>
      <c r="C17" s="6" t="s">
        <v>18</v>
      </c>
      <c r="D17" s="6" t="s">
        <v>18</v>
      </c>
      <c r="E17" s="8" t="s">
        <v>58</v>
      </c>
      <c r="F17" s="6" t="s">
        <v>18</v>
      </c>
      <c r="G17" s="6" t="s">
        <v>18</v>
      </c>
      <c r="H17" s="7" t="s">
        <v>59</v>
      </c>
      <c r="I17" s="6" t="s">
        <v>18</v>
      </c>
      <c r="J17" s="6" t="s">
        <v>18</v>
      </c>
      <c r="K17" s="7" t="s">
        <v>57</v>
      </c>
      <c r="L17" s="8" t="s">
        <v>58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18</v>
      </c>
      <c r="S17" s="6" t="s">
        <v>18</v>
      </c>
      <c r="T17" s="6" t="s">
        <v>18</v>
      </c>
      <c r="U17" s="7" t="s">
        <v>59</v>
      </c>
      <c r="V17" s="6" t="s">
        <v>18</v>
      </c>
    </row>
    <row r="18" ht="82.8" spans="1:22">
      <c r="A18" s="5" t="s">
        <v>78</v>
      </c>
      <c r="B18" s="6" t="s">
        <v>18</v>
      </c>
      <c r="C18" s="6" t="s">
        <v>18</v>
      </c>
      <c r="D18" s="6" t="s">
        <v>18</v>
      </c>
      <c r="E18" s="8" t="s">
        <v>58</v>
      </c>
      <c r="F18" s="6" t="s">
        <v>18</v>
      </c>
      <c r="G18" s="6" t="s">
        <v>18</v>
      </c>
      <c r="H18" s="7" t="s">
        <v>59</v>
      </c>
      <c r="I18" s="6" t="s">
        <v>18</v>
      </c>
      <c r="J18" s="6" t="s">
        <v>18</v>
      </c>
      <c r="K18" s="7" t="s">
        <v>57</v>
      </c>
      <c r="L18" s="6" t="s">
        <v>18</v>
      </c>
      <c r="M18" s="7" t="s">
        <v>59</v>
      </c>
      <c r="N18" s="6" t="s">
        <v>18</v>
      </c>
      <c r="O18" s="6" t="s">
        <v>18</v>
      </c>
      <c r="P18" s="7" t="s">
        <v>59</v>
      </c>
      <c r="Q18" s="6" t="s">
        <v>18</v>
      </c>
      <c r="R18" s="7" t="s">
        <v>59</v>
      </c>
      <c r="S18" s="6" t="s">
        <v>18</v>
      </c>
      <c r="T18" s="6" t="s">
        <v>18</v>
      </c>
      <c r="U18" s="6" t="s">
        <v>18</v>
      </c>
      <c r="V18" s="6" t="s">
        <v>18</v>
      </c>
    </row>
    <row r="19" ht="82.8" spans="1:22">
      <c r="A19" s="5" t="s">
        <v>79</v>
      </c>
      <c r="B19" s="6" t="s">
        <v>18</v>
      </c>
      <c r="C19" s="6" t="s">
        <v>18</v>
      </c>
      <c r="D19" s="6" t="s">
        <v>18</v>
      </c>
      <c r="E19" s="7" t="s">
        <v>57</v>
      </c>
      <c r="F19" s="7" t="s">
        <v>57</v>
      </c>
      <c r="G19" s="7" t="s">
        <v>57</v>
      </c>
      <c r="H19" s="7" t="s">
        <v>59</v>
      </c>
      <c r="I19" s="6" t="s">
        <v>18</v>
      </c>
      <c r="J19" s="6" t="s">
        <v>18</v>
      </c>
      <c r="K19" s="7" t="s">
        <v>57</v>
      </c>
      <c r="L19" s="8" t="s">
        <v>58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7" t="s">
        <v>57</v>
      </c>
      <c r="S19" s="6" t="s">
        <v>18</v>
      </c>
      <c r="T19" s="6" t="s">
        <v>18</v>
      </c>
      <c r="U19" s="6" t="s">
        <v>18</v>
      </c>
      <c r="V19" s="6" t="s">
        <v>18</v>
      </c>
    </row>
    <row r="20" ht="82.8" spans="1:22">
      <c r="A20" s="5" t="s">
        <v>80</v>
      </c>
      <c r="B20" s="6" t="s">
        <v>18</v>
      </c>
      <c r="C20" s="6" t="s">
        <v>18</v>
      </c>
      <c r="D20" s="6" t="s">
        <v>18</v>
      </c>
      <c r="E20" s="6" t="s">
        <v>18</v>
      </c>
      <c r="F20" s="6" t="s">
        <v>18</v>
      </c>
      <c r="G20" s="6" t="s">
        <v>18</v>
      </c>
      <c r="H20" s="7" t="s">
        <v>59</v>
      </c>
      <c r="I20" s="7" t="s">
        <v>59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  <c r="S20" s="6" t="s">
        <v>18</v>
      </c>
      <c r="T20" s="6" t="s">
        <v>18</v>
      </c>
      <c r="U20" s="6" t="s">
        <v>18</v>
      </c>
      <c r="V20" s="6" t="s">
        <v>18</v>
      </c>
    </row>
    <row r="21" ht="82.8" spans="1:22">
      <c r="A21" s="5" t="s">
        <v>81</v>
      </c>
      <c r="B21" s="6" t="s">
        <v>18</v>
      </c>
      <c r="C21" s="6" t="s">
        <v>18</v>
      </c>
      <c r="D21" s="6" t="s">
        <v>18</v>
      </c>
      <c r="E21" s="7" t="s">
        <v>57</v>
      </c>
      <c r="F21" s="6" t="s">
        <v>18</v>
      </c>
      <c r="G21" s="6" t="s">
        <v>18</v>
      </c>
      <c r="H21" s="7" t="s">
        <v>59</v>
      </c>
      <c r="I21" s="7" t="s">
        <v>59</v>
      </c>
      <c r="J21" s="6" t="s">
        <v>18</v>
      </c>
      <c r="K21" s="7" t="s">
        <v>57</v>
      </c>
      <c r="L21" s="6" t="s">
        <v>18</v>
      </c>
      <c r="M21" s="6" t="s">
        <v>18</v>
      </c>
      <c r="N21" s="7" t="s">
        <v>57</v>
      </c>
      <c r="O21" s="6" t="s">
        <v>18</v>
      </c>
      <c r="P21" s="6" t="s">
        <v>18</v>
      </c>
      <c r="Q21" s="6" t="s">
        <v>18</v>
      </c>
      <c r="R21" s="7" t="s">
        <v>57</v>
      </c>
      <c r="S21" s="6" t="s">
        <v>18</v>
      </c>
      <c r="T21" s="6" t="s">
        <v>18</v>
      </c>
      <c r="U21" s="6" t="s">
        <v>18</v>
      </c>
      <c r="V21" s="6" t="s">
        <v>18</v>
      </c>
    </row>
    <row r="22" ht="82.8" spans="1:22">
      <c r="A22" s="5" t="s">
        <v>82</v>
      </c>
      <c r="B22" s="6" t="s">
        <v>18</v>
      </c>
      <c r="C22" s="7" t="s">
        <v>59</v>
      </c>
      <c r="D22" s="8" t="s">
        <v>58</v>
      </c>
      <c r="E22" s="8" t="s">
        <v>58</v>
      </c>
      <c r="F22" s="8" t="s">
        <v>58</v>
      </c>
      <c r="G22" s="7" t="s">
        <v>57</v>
      </c>
      <c r="H22" s="7" t="s">
        <v>59</v>
      </c>
      <c r="I22" s="7" t="s">
        <v>59</v>
      </c>
      <c r="J22" s="7" t="s">
        <v>57</v>
      </c>
      <c r="K22" s="7" t="s">
        <v>57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7" t="s">
        <v>57</v>
      </c>
      <c r="S22" s="6" t="s">
        <v>18</v>
      </c>
      <c r="T22" s="6" t="s">
        <v>18</v>
      </c>
      <c r="U22" s="7" t="s">
        <v>59</v>
      </c>
      <c r="V22" s="6" t="s">
        <v>18</v>
      </c>
    </row>
    <row r="23" ht="82.8" spans="1:22">
      <c r="A23" s="5" t="s">
        <v>83</v>
      </c>
      <c r="B23" s="6" t="s">
        <v>18</v>
      </c>
      <c r="C23" s="6" t="s">
        <v>18</v>
      </c>
      <c r="D23" s="6" t="s">
        <v>18</v>
      </c>
      <c r="E23" s="8" t="s">
        <v>58</v>
      </c>
      <c r="F23" s="8" t="s">
        <v>58</v>
      </c>
      <c r="G23" s="6" t="s">
        <v>18</v>
      </c>
      <c r="H23" s="7" t="s">
        <v>59</v>
      </c>
      <c r="I23" s="6" t="s">
        <v>18</v>
      </c>
      <c r="J23" s="6" t="s">
        <v>18</v>
      </c>
      <c r="K23" s="6" t="s">
        <v>18</v>
      </c>
      <c r="L23" s="7" t="s">
        <v>57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6" t="s">
        <v>18</v>
      </c>
      <c r="S23" s="6" t="s">
        <v>18</v>
      </c>
      <c r="T23" s="6" t="s">
        <v>18</v>
      </c>
      <c r="U23" s="6" t="s">
        <v>18</v>
      </c>
      <c r="V23" s="6" t="s">
        <v>18</v>
      </c>
    </row>
    <row r="24" ht="82.8" spans="1:22">
      <c r="A24" s="5" t="s">
        <v>7</v>
      </c>
      <c r="B24" s="6" t="s">
        <v>18</v>
      </c>
      <c r="C24" s="6" t="s">
        <v>18</v>
      </c>
      <c r="D24" s="6" t="s">
        <v>18</v>
      </c>
      <c r="E24" s="7" t="s">
        <v>57</v>
      </c>
      <c r="F24" s="7" t="s">
        <v>64</v>
      </c>
      <c r="G24" s="6" t="s">
        <v>18</v>
      </c>
      <c r="H24" s="7" t="s">
        <v>57</v>
      </c>
      <c r="I24" s="6" t="s">
        <v>18</v>
      </c>
      <c r="J24" s="6" t="s">
        <v>18</v>
      </c>
      <c r="K24" s="7" t="s">
        <v>57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  <c r="Q24" s="6" t="s">
        <v>18</v>
      </c>
      <c r="R24" s="7" t="s">
        <v>57</v>
      </c>
      <c r="S24" s="6" t="s">
        <v>18</v>
      </c>
      <c r="T24" s="6" t="s">
        <v>18</v>
      </c>
      <c r="U24" s="7" t="s">
        <v>59</v>
      </c>
      <c r="V24" s="6" t="s">
        <v>18</v>
      </c>
    </row>
    <row r="25" ht="82.8" spans="1:22">
      <c r="A25" s="5" t="s">
        <v>84</v>
      </c>
      <c r="B25" s="6" t="s">
        <v>18</v>
      </c>
      <c r="C25" s="6" t="s">
        <v>18</v>
      </c>
      <c r="D25" s="6" t="s">
        <v>18</v>
      </c>
      <c r="E25" s="8" t="s">
        <v>58</v>
      </c>
      <c r="F25" s="8" t="s">
        <v>58</v>
      </c>
      <c r="G25" s="7" t="s">
        <v>57</v>
      </c>
      <c r="H25" s="7" t="s">
        <v>59</v>
      </c>
      <c r="I25" s="7" t="s">
        <v>59</v>
      </c>
      <c r="J25" s="6" t="s">
        <v>18</v>
      </c>
      <c r="K25" s="7" t="s">
        <v>57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  <c r="Q25" s="6" t="s">
        <v>18</v>
      </c>
      <c r="R25" s="7" t="s">
        <v>57</v>
      </c>
      <c r="S25" s="6" t="s">
        <v>18</v>
      </c>
      <c r="T25" s="6" t="s">
        <v>18</v>
      </c>
      <c r="U25" s="7" t="s">
        <v>59</v>
      </c>
      <c r="V25" s="6" t="s">
        <v>18</v>
      </c>
    </row>
    <row r="26" ht="96.6" spans="1:22">
      <c r="A26" s="5" t="s">
        <v>85</v>
      </c>
      <c r="B26" s="6" t="s">
        <v>18</v>
      </c>
      <c r="C26" s="6" t="s">
        <v>18</v>
      </c>
      <c r="D26" s="6" t="s">
        <v>18</v>
      </c>
      <c r="E26" s="10" t="s">
        <v>86</v>
      </c>
      <c r="F26" s="6" t="s">
        <v>18</v>
      </c>
      <c r="G26" s="7" t="s">
        <v>57</v>
      </c>
      <c r="H26" s="7" t="s">
        <v>59</v>
      </c>
      <c r="I26" s="7" t="s">
        <v>59</v>
      </c>
      <c r="J26" s="7" t="s">
        <v>57</v>
      </c>
      <c r="K26" s="6" t="s">
        <v>18</v>
      </c>
      <c r="L26" s="6" t="s">
        <v>18</v>
      </c>
      <c r="M26" s="6" t="s">
        <v>18</v>
      </c>
      <c r="N26" s="10" t="s">
        <v>86</v>
      </c>
      <c r="O26" s="6" t="s">
        <v>18</v>
      </c>
      <c r="P26" s="6" t="s">
        <v>18</v>
      </c>
      <c r="Q26" s="6" t="s">
        <v>18</v>
      </c>
      <c r="R26" s="7" t="s">
        <v>59</v>
      </c>
      <c r="S26" s="6" t="s">
        <v>18</v>
      </c>
      <c r="T26" s="9" t="s">
        <v>92</v>
      </c>
      <c r="U26" s="6" t="s">
        <v>18</v>
      </c>
      <c r="V26" s="6" t="s">
        <v>18</v>
      </c>
    </row>
    <row r="27" ht="55.2" spans="1:22">
      <c r="A27" s="5" t="s">
        <v>9</v>
      </c>
      <c r="B27" s="6" t="s">
        <v>18</v>
      </c>
      <c r="C27" s="6" t="s">
        <v>18</v>
      </c>
      <c r="D27" s="6" t="s">
        <v>18</v>
      </c>
      <c r="E27" s="8" t="s">
        <v>58</v>
      </c>
      <c r="F27" s="8" t="s">
        <v>58</v>
      </c>
      <c r="G27" s="6" t="s">
        <v>18</v>
      </c>
      <c r="H27" s="7" t="s">
        <v>59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  <c r="Q27" s="6" t="s">
        <v>18</v>
      </c>
      <c r="R27" s="6" t="s">
        <v>18</v>
      </c>
      <c r="S27" s="6" t="s">
        <v>18</v>
      </c>
      <c r="T27" s="6" t="s">
        <v>18</v>
      </c>
      <c r="U27" s="6" t="s">
        <v>18</v>
      </c>
      <c r="V27" s="6" t="s">
        <v>18</v>
      </c>
    </row>
    <row r="28" ht="82.8" spans="1:22">
      <c r="A28" s="5" t="s">
        <v>10</v>
      </c>
      <c r="B28" s="6" t="s">
        <v>18</v>
      </c>
      <c r="C28" s="6" t="s">
        <v>18</v>
      </c>
      <c r="D28" s="6" t="s">
        <v>18</v>
      </c>
      <c r="E28" s="7" t="s">
        <v>57</v>
      </c>
      <c r="F28" s="8" t="s">
        <v>58</v>
      </c>
      <c r="G28" s="6" t="s">
        <v>18</v>
      </c>
      <c r="H28" s="7" t="s">
        <v>59</v>
      </c>
      <c r="I28" s="7" t="s">
        <v>57</v>
      </c>
      <c r="J28" s="6" t="s">
        <v>18</v>
      </c>
      <c r="K28" s="7" t="s">
        <v>57</v>
      </c>
      <c r="L28" s="6" t="s">
        <v>18</v>
      </c>
      <c r="M28" s="7" t="s">
        <v>57</v>
      </c>
      <c r="N28" s="6" t="s">
        <v>18</v>
      </c>
      <c r="O28" s="6" t="s">
        <v>18</v>
      </c>
      <c r="P28" s="6" t="s">
        <v>18</v>
      </c>
      <c r="Q28" s="6" t="s">
        <v>18</v>
      </c>
      <c r="R28" s="7" t="s">
        <v>57</v>
      </c>
      <c r="S28" s="6" t="s">
        <v>18</v>
      </c>
      <c r="T28" s="6" t="s">
        <v>18</v>
      </c>
      <c r="U28" s="7" t="s">
        <v>59</v>
      </c>
      <c r="V28" s="6" t="s">
        <v>18</v>
      </c>
    </row>
    <row r="29" ht="82.8" spans="1:22">
      <c r="A29" s="5" t="s">
        <v>11</v>
      </c>
      <c r="B29" s="6" t="s">
        <v>18</v>
      </c>
      <c r="C29" s="6" t="s">
        <v>18</v>
      </c>
      <c r="D29" s="6" t="s">
        <v>18</v>
      </c>
      <c r="E29" s="7" t="s">
        <v>57</v>
      </c>
      <c r="F29" s="6" t="s">
        <v>18</v>
      </c>
      <c r="G29" s="6" t="s">
        <v>18</v>
      </c>
      <c r="H29" s="7" t="s">
        <v>59</v>
      </c>
      <c r="I29" s="7" t="s">
        <v>57</v>
      </c>
      <c r="J29" s="6" t="s">
        <v>18</v>
      </c>
      <c r="K29" s="7" t="s">
        <v>57</v>
      </c>
      <c r="L29" s="7" t="s">
        <v>57</v>
      </c>
      <c r="M29" s="6" t="s">
        <v>18</v>
      </c>
      <c r="N29" s="6" t="s">
        <v>18</v>
      </c>
      <c r="O29" s="6" t="s">
        <v>18</v>
      </c>
      <c r="P29" s="6" t="s">
        <v>18</v>
      </c>
      <c r="Q29" s="6" t="s">
        <v>18</v>
      </c>
      <c r="R29" s="7" t="s">
        <v>57</v>
      </c>
      <c r="S29" s="6" t="s">
        <v>18</v>
      </c>
      <c r="T29" s="6" t="s">
        <v>18</v>
      </c>
      <c r="U29" s="6" t="s">
        <v>18</v>
      </c>
      <c r="V29" s="6" t="s">
        <v>18</v>
      </c>
    </row>
    <row r="30" ht="82.8" spans="1:22">
      <c r="A30" s="5" t="s">
        <v>12</v>
      </c>
      <c r="B30" s="6" t="s">
        <v>18</v>
      </c>
      <c r="C30" s="6" t="s">
        <v>18</v>
      </c>
      <c r="D30" s="6" t="s">
        <v>18</v>
      </c>
      <c r="E30" s="8" t="s">
        <v>58</v>
      </c>
      <c r="F30" s="6" t="s">
        <v>18</v>
      </c>
      <c r="G30" s="7" t="s">
        <v>57</v>
      </c>
      <c r="H30" s="7" t="s">
        <v>59</v>
      </c>
      <c r="I30" s="6" t="s">
        <v>18</v>
      </c>
      <c r="J30" s="6" t="s">
        <v>18</v>
      </c>
      <c r="K30" s="7" t="s">
        <v>57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  <c r="Q30" s="6" t="s">
        <v>18</v>
      </c>
      <c r="R30" s="7" t="s">
        <v>57</v>
      </c>
      <c r="S30" s="6" t="s">
        <v>18</v>
      </c>
      <c r="T30" s="6" t="s">
        <v>18</v>
      </c>
      <c r="U30" s="6" t="s">
        <v>18</v>
      </c>
      <c r="V30" s="6" t="s">
        <v>18</v>
      </c>
    </row>
    <row r="31" ht="82.8" spans="1:22">
      <c r="A31" s="5" t="s">
        <v>13</v>
      </c>
      <c r="B31" s="6" t="s">
        <v>18</v>
      </c>
      <c r="C31" s="6" t="s">
        <v>18</v>
      </c>
      <c r="D31" s="6" t="s">
        <v>18</v>
      </c>
      <c r="E31" s="6" t="s">
        <v>18</v>
      </c>
      <c r="F31" s="8" t="s">
        <v>58</v>
      </c>
      <c r="G31" s="6" t="s">
        <v>18</v>
      </c>
      <c r="H31" s="7" t="s">
        <v>59</v>
      </c>
      <c r="I31" s="7" t="s">
        <v>59</v>
      </c>
      <c r="J31" s="6" t="s">
        <v>18</v>
      </c>
      <c r="K31" s="7" t="s">
        <v>57</v>
      </c>
      <c r="L31" s="7" t="s">
        <v>57</v>
      </c>
      <c r="M31" s="6" t="s">
        <v>18</v>
      </c>
      <c r="N31" s="6" t="s">
        <v>18</v>
      </c>
      <c r="O31" s="6" t="s">
        <v>18</v>
      </c>
      <c r="P31" s="6" t="s">
        <v>18</v>
      </c>
      <c r="Q31" s="6" t="s">
        <v>18</v>
      </c>
      <c r="R31" s="6" t="s">
        <v>18</v>
      </c>
      <c r="S31" s="6" t="s">
        <v>18</v>
      </c>
      <c r="T31" s="6" t="s">
        <v>18</v>
      </c>
      <c r="U31" s="7" t="s">
        <v>59</v>
      </c>
      <c r="V31" s="6" t="s">
        <v>18</v>
      </c>
    </row>
    <row r="32" ht="82.8" spans="1:22">
      <c r="A32" s="5" t="s">
        <v>14</v>
      </c>
      <c r="B32" s="6" t="s">
        <v>18</v>
      </c>
      <c r="C32" s="6" t="s">
        <v>18</v>
      </c>
      <c r="D32" s="6" t="s">
        <v>18</v>
      </c>
      <c r="E32" s="8" t="s">
        <v>58</v>
      </c>
      <c r="F32" s="6" t="s">
        <v>18</v>
      </c>
      <c r="G32" s="6" t="s">
        <v>18</v>
      </c>
      <c r="H32" s="7" t="s">
        <v>59</v>
      </c>
      <c r="I32" s="6" t="s">
        <v>18</v>
      </c>
      <c r="J32" s="7" t="s">
        <v>57</v>
      </c>
      <c r="K32" s="6" t="s">
        <v>18</v>
      </c>
      <c r="L32" s="7" t="s">
        <v>57</v>
      </c>
      <c r="M32" s="9" t="s">
        <v>93</v>
      </c>
      <c r="N32" s="6" t="s">
        <v>18</v>
      </c>
      <c r="O32" s="6" t="s">
        <v>18</v>
      </c>
      <c r="P32" s="6" t="s">
        <v>18</v>
      </c>
      <c r="Q32" s="6" t="s">
        <v>18</v>
      </c>
      <c r="R32" s="7" t="s">
        <v>57</v>
      </c>
      <c r="S32" s="6" t="s">
        <v>18</v>
      </c>
      <c r="T32" s="6" t="s">
        <v>18</v>
      </c>
      <c r="U32" s="6" t="s">
        <v>18</v>
      </c>
      <c r="V32" s="6" t="s">
        <v>18</v>
      </c>
    </row>
    <row r="33" ht="82.8" spans="1:22">
      <c r="A33" s="5" t="s">
        <v>15</v>
      </c>
      <c r="B33" s="6" t="s">
        <v>18</v>
      </c>
      <c r="C33" s="6" t="s">
        <v>18</v>
      </c>
      <c r="D33" s="7" t="s">
        <v>57</v>
      </c>
      <c r="E33" s="8" t="s">
        <v>58</v>
      </c>
      <c r="F33" s="8" t="s">
        <v>58</v>
      </c>
      <c r="G33" s="7" t="s">
        <v>57</v>
      </c>
      <c r="H33" s="7" t="s">
        <v>59</v>
      </c>
      <c r="I33" s="7" t="s">
        <v>59</v>
      </c>
      <c r="J33" s="6" t="s">
        <v>18</v>
      </c>
      <c r="K33" s="7" t="s">
        <v>57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7" t="s">
        <v>57</v>
      </c>
      <c r="S33" s="6" t="s">
        <v>18</v>
      </c>
      <c r="T33" s="6" t="s">
        <v>18</v>
      </c>
      <c r="U33" s="7" t="s">
        <v>59</v>
      </c>
      <c r="V33" s="6" t="s">
        <v>18</v>
      </c>
    </row>
    <row r="34" ht="55.2" spans="1:22">
      <c r="A34" s="5" t="s">
        <v>87</v>
      </c>
      <c r="B34" s="6" t="s">
        <v>18</v>
      </c>
      <c r="C34" s="7" t="s">
        <v>59</v>
      </c>
      <c r="D34" s="8" t="s">
        <v>58</v>
      </c>
      <c r="E34" s="8" t="s">
        <v>58</v>
      </c>
      <c r="F34" s="7" t="s">
        <v>59</v>
      </c>
      <c r="G34" s="7" t="s">
        <v>59</v>
      </c>
      <c r="H34" s="7" t="s">
        <v>59</v>
      </c>
      <c r="I34" s="7" t="s">
        <v>59</v>
      </c>
      <c r="J34" s="7" t="s">
        <v>59</v>
      </c>
      <c r="K34" s="7" t="s">
        <v>59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6" t="s">
        <v>18</v>
      </c>
      <c r="R34" s="7" t="s">
        <v>59</v>
      </c>
      <c r="S34" s="6" t="s">
        <v>18</v>
      </c>
      <c r="T34" s="6" t="s">
        <v>18</v>
      </c>
      <c r="U34" s="6" t="s">
        <v>18</v>
      </c>
      <c r="V34" s="6" t="s">
        <v>18</v>
      </c>
    </row>
    <row r="35" ht="82.8" spans="1:22">
      <c r="A35" s="5" t="s">
        <v>88</v>
      </c>
      <c r="B35" s="6" t="s">
        <v>18</v>
      </c>
      <c r="C35" s="6" t="s">
        <v>18</v>
      </c>
      <c r="D35" s="6" t="s">
        <v>18</v>
      </c>
      <c r="E35" s="6" t="s">
        <v>18</v>
      </c>
      <c r="F35" s="6" t="s">
        <v>18</v>
      </c>
      <c r="G35" s="6" t="s">
        <v>18</v>
      </c>
      <c r="H35" s="7" t="s">
        <v>59</v>
      </c>
      <c r="I35" s="6" t="s">
        <v>18</v>
      </c>
      <c r="J35" s="6" t="s">
        <v>18</v>
      </c>
      <c r="K35" s="8" t="s">
        <v>58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6" t="s">
        <v>18</v>
      </c>
      <c r="R35" s="7" t="s">
        <v>57</v>
      </c>
      <c r="S35" s="6" t="s">
        <v>18</v>
      </c>
      <c r="T35" s="6" t="s">
        <v>18</v>
      </c>
      <c r="U35" s="6" t="s">
        <v>18</v>
      </c>
      <c r="V35" s="6" t="s">
        <v>18</v>
      </c>
    </row>
    <row r="38" ht="20.4" spans="1:2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40.8" spans="1:22">
      <c r="A39" s="11" t="s">
        <v>89</v>
      </c>
      <c r="B39" s="12">
        <f>COUNTIF(B2:B35,B35)/(34-COUNTIF(B2:B35,D34))</f>
        <v>0.941176470588235</v>
      </c>
      <c r="C39" s="12">
        <f>COUNTIF(C2:C35,B35)/(34-COUNTIF(C2:C35,D34))</f>
        <v>0.794117647058823</v>
      </c>
      <c r="D39" s="12">
        <f>COUNTIF(D2:D35,B35)/(34-COUNTIF(D2:D35,D34))</f>
        <v>0.8125</v>
      </c>
      <c r="E39" s="12">
        <f>COUNTIF(E2:E35,B35)/(34-COUNTIF(E2:E35,D34))</f>
        <v>0.136363636363636</v>
      </c>
      <c r="F39" s="12">
        <f>COUNTIF(F2:F35,B35)/(34-COUNTIF(F2:F35,D34))</f>
        <v>0.62962962962963</v>
      </c>
      <c r="G39" s="12">
        <f>COUNTIF(G2:G35,B35)/(34-COUNTIF(G2:G35,D34))</f>
        <v>0.382352941176471</v>
      </c>
      <c r="H39" s="12">
        <f>COUNTIF(H2:H35,B35)/(34-COUNTIF(H2:H35,D34))</f>
        <v>0</v>
      </c>
      <c r="I39" s="12">
        <f>COUNTIF(I2:I35,I35)/(34-COUNTIF(I2:I35,D34))</f>
        <v>0.411764705882353</v>
      </c>
      <c r="J39" s="12">
        <f>COUNTIF(J2:J35,J35)/(34-COUNTIF(J2:J35,D34))</f>
        <v>0.794117647058823</v>
      </c>
      <c r="K39" s="12">
        <f>COUNTIF(K2:K35,B35)/(34-COUNTIF(K2:K35,D34))</f>
        <v>0.303030303030303</v>
      </c>
      <c r="L39" s="12">
        <f>COUNTIF(L2:L35,L35)/(34-COUNTIF(L2:L35,D34))</f>
        <v>0.59375</v>
      </c>
      <c r="M39" s="12">
        <f>COUNTIF(M2:M35,M35)/(34-COUNTIF(M2:M35,D34))</f>
        <v>0.852941176470588</v>
      </c>
      <c r="N39" s="12">
        <f>COUNTIF(N2:N35,N35)/(34-COUNTIF(N2:N35,D34))</f>
        <v>0.823529411764706</v>
      </c>
      <c r="O39" s="12">
        <f>COUNTIF(O2:O35,O35)/(34-COUNTIF(O2:O35,D34))</f>
        <v>0.882352941176471</v>
      </c>
      <c r="P39" s="12">
        <f>COUNTIF(P2:P35,P35)/(34-COUNTIF(P2:P35,D34))</f>
        <v>0.941176470588235</v>
      </c>
      <c r="Q39" s="12">
        <f>COUNTIF(Q2:Q35,Q35)/(34-COUNTIF(Q2:Q35,D34))</f>
        <v>0.941176470588235</v>
      </c>
      <c r="R39" s="12">
        <f>COUNTIF(R2:R35,B35)/(34-COUNTIF(R2:R35,D34))</f>
        <v>0.147058823529412</v>
      </c>
      <c r="S39" s="12">
        <f>COUNTIF(S2:S35,S35)/(34-COUNTIF(S2:S35,D34))</f>
        <v>0.941176470588235</v>
      </c>
      <c r="T39" s="12">
        <f>COUNTIF(T2:T35,T35)/(34-COUNTIF(T2:T35,D34))</f>
        <v>0.882352941176471</v>
      </c>
      <c r="U39" s="12">
        <f>COUNTIF(U2:U35,U35)/(34-COUNTIF(U2:U35,D34))</f>
        <v>0.588235294117647</v>
      </c>
      <c r="V39" s="12">
        <f>COUNTIF(V2:V35,V35)/(34-COUNTIF(V2:V35,D34))</f>
        <v>0.823529411764706</v>
      </c>
    </row>
    <row r="40" ht="55.2" spans="1:22">
      <c r="A40" s="5" t="s">
        <v>0</v>
      </c>
      <c r="B40" s="5" t="s">
        <v>35</v>
      </c>
      <c r="C40" s="5" t="s">
        <v>36</v>
      </c>
      <c r="D40" s="5" t="s">
        <v>37</v>
      </c>
      <c r="E40" s="5" t="s">
        <v>38</v>
      </c>
      <c r="F40" s="5" t="s">
        <v>39</v>
      </c>
      <c r="G40" s="5" t="s">
        <v>40</v>
      </c>
      <c r="H40" s="5" t="s">
        <v>41</v>
      </c>
      <c r="I40" s="5" t="s">
        <v>42</v>
      </c>
      <c r="J40" s="5" t="s">
        <v>43</v>
      </c>
      <c r="K40" s="5" t="s">
        <v>44</v>
      </c>
      <c r="L40" s="5" t="s">
        <v>45</v>
      </c>
      <c r="M40" s="5" t="s">
        <v>46</v>
      </c>
      <c r="N40" s="5" t="s">
        <v>47</v>
      </c>
      <c r="O40" s="5" t="s">
        <v>48</v>
      </c>
      <c r="P40" s="5" t="s">
        <v>49</v>
      </c>
      <c r="Q40" s="5" t="s">
        <v>50</v>
      </c>
      <c r="R40" s="5" t="s">
        <v>51</v>
      </c>
      <c r="S40" s="5" t="s">
        <v>52</v>
      </c>
      <c r="T40" s="5" t="s">
        <v>53</v>
      </c>
      <c r="U40" s="5" t="s">
        <v>54</v>
      </c>
      <c r="V40" s="5" t="s">
        <v>55</v>
      </c>
    </row>
    <row r="44" ht="60" spans="24:25">
      <c r="X44" s="14" t="s">
        <v>89</v>
      </c>
      <c r="Y44" s="15">
        <f>454/(34*21-24)</f>
        <v>0.657971014492754</v>
      </c>
    </row>
    <row r="51" ht="120" spans="24:25">
      <c r="X51" s="16" t="s">
        <v>94</v>
      </c>
      <c r="Y51" s="15">
        <f>220/(15*21-20)</f>
        <v>0.745762711864407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zoomScale="70" zoomScaleNormal="70" topLeftCell="A34" workbookViewId="0">
      <selection activeCell="B39" sqref="B39"/>
    </sheetView>
  </sheetViews>
  <sheetFormatPr defaultColWidth="8.88888888888889" defaultRowHeight="13.8"/>
  <cols>
    <col min="2" max="2" width="12.8888888888889"/>
    <col min="3" max="22" width="9.66666666666667"/>
    <col min="23" max="23" width="12.0648148148148" customWidth="1"/>
    <col min="24" max="24" width="13.4814814814815" customWidth="1"/>
    <col min="25" max="25" width="45.7777777777778" customWidth="1"/>
    <col min="26" max="26" width="32.2222222222222" customWidth="1"/>
  </cols>
  <sheetData>
    <row r="1" s="5" customFormat="1" ht="41.4" spans="1:22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</row>
    <row r="2" ht="96.6" spans="1:23">
      <c r="A2" s="5" t="s">
        <v>56</v>
      </c>
      <c r="B2" s="6" t="s">
        <v>18</v>
      </c>
      <c r="C2" s="7" t="s">
        <v>59</v>
      </c>
      <c r="D2" s="7" t="s">
        <v>57</v>
      </c>
      <c r="E2" s="8" t="s">
        <v>58</v>
      </c>
      <c r="F2" s="7" t="s">
        <v>57</v>
      </c>
      <c r="G2" s="7" t="s">
        <v>64</v>
      </c>
      <c r="H2" s="7" t="s">
        <v>59</v>
      </c>
      <c r="I2" s="7" t="s">
        <v>59</v>
      </c>
      <c r="J2" s="7" t="s">
        <v>57</v>
      </c>
      <c r="K2" s="7" t="s">
        <v>59</v>
      </c>
      <c r="L2" s="7" t="s">
        <v>59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7" t="s">
        <v>57</v>
      </c>
      <c r="S2" s="6" t="s">
        <v>18</v>
      </c>
      <c r="T2" s="6" t="s">
        <v>18</v>
      </c>
      <c r="U2" s="6" t="s">
        <v>18</v>
      </c>
      <c r="V2" s="6" t="s">
        <v>18</v>
      </c>
      <c r="W2" s="17"/>
    </row>
    <row r="3" ht="96.6" spans="1:23">
      <c r="A3" s="5" t="s">
        <v>60</v>
      </c>
      <c r="B3" s="7" t="s">
        <v>59</v>
      </c>
      <c r="C3" s="6" t="s">
        <v>18</v>
      </c>
      <c r="D3" s="7" t="s">
        <v>59</v>
      </c>
      <c r="E3" s="7" t="s">
        <v>57</v>
      </c>
      <c r="F3" s="6" t="s">
        <v>18</v>
      </c>
      <c r="G3" s="6" t="s">
        <v>18</v>
      </c>
      <c r="H3" s="7" t="s">
        <v>59</v>
      </c>
      <c r="I3" s="6" t="s">
        <v>18</v>
      </c>
      <c r="J3" s="7" t="s">
        <v>59</v>
      </c>
      <c r="K3" s="6" t="s">
        <v>18</v>
      </c>
      <c r="L3" s="6" t="s">
        <v>18</v>
      </c>
      <c r="M3" s="6" t="s">
        <v>18</v>
      </c>
      <c r="N3" s="6" t="s">
        <v>18</v>
      </c>
      <c r="O3" s="7" t="s">
        <v>57</v>
      </c>
      <c r="P3" s="6" t="s">
        <v>18</v>
      </c>
      <c r="Q3" s="6" t="s">
        <v>18</v>
      </c>
      <c r="R3" s="7" t="s">
        <v>57</v>
      </c>
      <c r="S3" s="6" t="s">
        <v>18</v>
      </c>
      <c r="T3" s="6" t="s">
        <v>18</v>
      </c>
      <c r="U3" s="6" t="s">
        <v>18</v>
      </c>
      <c r="V3" s="6" t="s">
        <v>18</v>
      </c>
      <c r="W3" s="17"/>
    </row>
    <row r="4" ht="96.6" spans="1:23">
      <c r="A4" s="5" t="s">
        <v>62</v>
      </c>
      <c r="B4" s="6" t="s">
        <v>18</v>
      </c>
      <c r="C4" s="6" t="s">
        <v>18</v>
      </c>
      <c r="D4" s="6" t="s">
        <v>18</v>
      </c>
      <c r="E4" s="7" t="s">
        <v>59</v>
      </c>
      <c r="F4" s="10" t="s">
        <v>91</v>
      </c>
      <c r="G4" s="7" t="s">
        <v>57</v>
      </c>
      <c r="H4" s="7" t="s">
        <v>59</v>
      </c>
      <c r="I4" s="7" t="s">
        <v>59</v>
      </c>
      <c r="J4" s="6" t="s">
        <v>18</v>
      </c>
      <c r="K4" s="7" t="s">
        <v>59</v>
      </c>
      <c r="L4" s="7" t="s">
        <v>59</v>
      </c>
      <c r="M4" s="6" t="s">
        <v>18</v>
      </c>
      <c r="N4" s="6" t="s">
        <v>18</v>
      </c>
      <c r="O4" s="6" t="s">
        <v>18</v>
      </c>
      <c r="P4" s="6" t="s">
        <v>18</v>
      </c>
      <c r="Q4" s="6" t="s">
        <v>18</v>
      </c>
      <c r="R4" s="7" t="s">
        <v>59</v>
      </c>
      <c r="S4" s="6" t="s">
        <v>18</v>
      </c>
      <c r="T4" s="6" t="s">
        <v>18</v>
      </c>
      <c r="U4" s="6" t="s">
        <v>18</v>
      </c>
      <c r="V4" s="7" t="s">
        <v>57</v>
      </c>
      <c r="W4" s="17"/>
    </row>
    <row r="5" ht="110.4" spans="1:23">
      <c r="A5" s="5" t="s">
        <v>63</v>
      </c>
      <c r="B5" s="7" t="s">
        <v>64</v>
      </c>
      <c r="C5" s="6" t="s">
        <v>18</v>
      </c>
      <c r="D5" s="7" t="s">
        <v>64</v>
      </c>
      <c r="E5" s="7" t="s">
        <v>57</v>
      </c>
      <c r="F5" s="7" t="s">
        <v>59</v>
      </c>
      <c r="G5" s="7" t="s">
        <v>64</v>
      </c>
      <c r="H5" s="6" t="s">
        <v>18</v>
      </c>
      <c r="I5" s="6" t="s">
        <v>18</v>
      </c>
      <c r="J5" s="6" t="s">
        <v>18</v>
      </c>
      <c r="K5" s="7" t="s">
        <v>64</v>
      </c>
      <c r="L5" s="7" t="s">
        <v>57</v>
      </c>
      <c r="M5" s="6" t="s">
        <v>18</v>
      </c>
      <c r="N5" s="7" t="s">
        <v>59</v>
      </c>
      <c r="O5" s="7" t="s">
        <v>64</v>
      </c>
      <c r="P5" s="6" t="s">
        <v>18</v>
      </c>
      <c r="Q5" s="6" t="s">
        <v>18</v>
      </c>
      <c r="R5" s="7" t="s">
        <v>57</v>
      </c>
      <c r="S5" s="6" t="s">
        <v>18</v>
      </c>
      <c r="T5" s="6" t="s">
        <v>18</v>
      </c>
      <c r="U5" s="6" t="s">
        <v>18</v>
      </c>
      <c r="V5" s="6" t="s">
        <v>18</v>
      </c>
      <c r="W5" s="17"/>
    </row>
    <row r="6" ht="110.4" spans="1:23">
      <c r="A6" s="5" t="s">
        <v>65</v>
      </c>
      <c r="B6" s="9" t="s">
        <v>92</v>
      </c>
      <c r="C6" s="7" t="s">
        <v>57</v>
      </c>
      <c r="D6" s="7" t="s">
        <v>57</v>
      </c>
      <c r="E6" s="7" t="s">
        <v>59</v>
      </c>
      <c r="F6" s="6" t="s">
        <v>18</v>
      </c>
      <c r="G6" s="7" t="s">
        <v>59</v>
      </c>
      <c r="H6" s="7" t="s">
        <v>57</v>
      </c>
      <c r="I6" s="7" t="s">
        <v>59</v>
      </c>
      <c r="J6" s="6" t="s">
        <v>18</v>
      </c>
      <c r="K6" s="7" t="s">
        <v>57</v>
      </c>
      <c r="L6" s="7" t="s">
        <v>59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7" t="s">
        <v>59</v>
      </c>
      <c r="S6" s="6" t="s">
        <v>18</v>
      </c>
      <c r="T6" s="6" t="s">
        <v>18</v>
      </c>
      <c r="U6" s="7" t="s">
        <v>59</v>
      </c>
      <c r="V6" s="6" t="s">
        <v>18</v>
      </c>
      <c r="W6" s="17"/>
    </row>
    <row r="7" ht="110.4" spans="1:23">
      <c r="A7" s="5" t="s">
        <v>66</v>
      </c>
      <c r="B7" s="9" t="s">
        <v>92</v>
      </c>
      <c r="C7" s="7" t="s">
        <v>64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59</v>
      </c>
      <c r="I7" s="7" t="s">
        <v>59</v>
      </c>
      <c r="J7" s="7" t="s">
        <v>57</v>
      </c>
      <c r="K7" s="7" t="s">
        <v>59</v>
      </c>
      <c r="L7" s="7" t="s">
        <v>57</v>
      </c>
      <c r="M7" s="6" t="s">
        <v>18</v>
      </c>
      <c r="N7" s="7" t="s">
        <v>59</v>
      </c>
      <c r="O7" s="7" t="s">
        <v>57</v>
      </c>
      <c r="P7" s="6" t="s">
        <v>18</v>
      </c>
      <c r="Q7" s="6" t="s">
        <v>18</v>
      </c>
      <c r="R7" s="7" t="s">
        <v>57</v>
      </c>
      <c r="S7" s="6" t="s">
        <v>18</v>
      </c>
      <c r="T7" s="6" t="s">
        <v>18</v>
      </c>
      <c r="U7" s="6" t="s">
        <v>18</v>
      </c>
      <c r="V7" s="7" t="s">
        <v>57</v>
      </c>
      <c r="W7" s="17"/>
    </row>
    <row r="8" ht="96.6" spans="1:23">
      <c r="A8" s="5" t="s">
        <v>67</v>
      </c>
      <c r="B8" s="9" t="s">
        <v>92</v>
      </c>
      <c r="C8" s="6" t="s">
        <v>18</v>
      </c>
      <c r="D8" s="7" t="s">
        <v>59</v>
      </c>
      <c r="E8" s="7" t="s">
        <v>57</v>
      </c>
      <c r="F8" s="7" t="s">
        <v>57</v>
      </c>
      <c r="G8" s="7" t="s">
        <v>57</v>
      </c>
      <c r="H8" s="7" t="s">
        <v>59</v>
      </c>
      <c r="I8" s="7" t="s">
        <v>57</v>
      </c>
      <c r="J8" s="7" t="s">
        <v>57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7" t="s">
        <v>57</v>
      </c>
      <c r="S8" s="6" t="s">
        <v>18</v>
      </c>
      <c r="T8" s="6" t="s">
        <v>18</v>
      </c>
      <c r="U8" s="6" t="s">
        <v>18</v>
      </c>
      <c r="V8" s="6" t="s">
        <v>18</v>
      </c>
      <c r="W8" s="17"/>
    </row>
    <row r="9" ht="110.4" spans="1:23">
      <c r="A9" s="5" t="s">
        <v>68</v>
      </c>
      <c r="B9" s="7" t="s">
        <v>59</v>
      </c>
      <c r="C9" s="7" t="s">
        <v>57</v>
      </c>
      <c r="D9" s="7" t="s">
        <v>59</v>
      </c>
      <c r="E9" s="7" t="s">
        <v>57</v>
      </c>
      <c r="F9" s="7" t="s">
        <v>57</v>
      </c>
      <c r="G9" s="7" t="s">
        <v>57</v>
      </c>
      <c r="H9" s="7" t="s">
        <v>59</v>
      </c>
      <c r="I9" s="7" t="s">
        <v>59</v>
      </c>
      <c r="J9" s="7" t="s">
        <v>59</v>
      </c>
      <c r="K9" s="7" t="s">
        <v>57</v>
      </c>
      <c r="L9" s="6" t="s">
        <v>18</v>
      </c>
      <c r="M9" s="7" t="s">
        <v>59</v>
      </c>
      <c r="N9" s="7" t="s">
        <v>59</v>
      </c>
      <c r="O9" s="7" t="s">
        <v>59</v>
      </c>
      <c r="P9" s="7" t="s">
        <v>59</v>
      </c>
      <c r="Q9" s="7" t="s">
        <v>59</v>
      </c>
      <c r="R9" s="7" t="s">
        <v>59</v>
      </c>
      <c r="S9" s="7" t="s">
        <v>59</v>
      </c>
      <c r="T9" s="7" t="s">
        <v>59</v>
      </c>
      <c r="U9" s="7" t="s">
        <v>59</v>
      </c>
      <c r="V9" s="7" t="s">
        <v>59</v>
      </c>
      <c r="W9" s="17"/>
    </row>
    <row r="10" ht="96.6" spans="1:23">
      <c r="A10" s="5" t="s">
        <v>69</v>
      </c>
      <c r="B10" s="6" t="s">
        <v>18</v>
      </c>
      <c r="C10" s="6" t="s">
        <v>18</v>
      </c>
      <c r="D10" s="6" t="s">
        <v>18</v>
      </c>
      <c r="E10" s="7" t="s">
        <v>57</v>
      </c>
      <c r="F10" s="7" t="s">
        <v>57</v>
      </c>
      <c r="G10" s="7" t="s">
        <v>57</v>
      </c>
      <c r="H10" s="6" t="s">
        <v>18</v>
      </c>
      <c r="I10" s="6" t="s">
        <v>18</v>
      </c>
      <c r="J10" s="6" t="s">
        <v>18</v>
      </c>
      <c r="K10" s="6" t="s">
        <v>18</v>
      </c>
      <c r="L10" s="7" t="s">
        <v>57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7" t="s">
        <v>59</v>
      </c>
      <c r="S10" s="6" t="s">
        <v>18</v>
      </c>
      <c r="T10" s="6" t="s">
        <v>18</v>
      </c>
      <c r="U10" s="6" t="s">
        <v>18</v>
      </c>
      <c r="V10" s="6" t="s">
        <v>18</v>
      </c>
      <c r="W10" s="17"/>
    </row>
    <row r="11" ht="96.6" spans="1:23">
      <c r="A11" s="5" t="s">
        <v>71</v>
      </c>
      <c r="B11" s="7" t="s">
        <v>59</v>
      </c>
      <c r="C11" s="7" t="s">
        <v>57</v>
      </c>
      <c r="D11" s="7" t="s">
        <v>57</v>
      </c>
      <c r="E11" s="7" t="s">
        <v>57</v>
      </c>
      <c r="F11" s="7" t="s">
        <v>59</v>
      </c>
      <c r="G11" s="7" t="s">
        <v>57</v>
      </c>
      <c r="H11" s="7" t="s">
        <v>59</v>
      </c>
      <c r="I11" s="6" t="s">
        <v>18</v>
      </c>
      <c r="J11" s="7" t="s">
        <v>59</v>
      </c>
      <c r="K11" s="7" t="s">
        <v>57</v>
      </c>
      <c r="L11" s="7" t="s">
        <v>57</v>
      </c>
      <c r="M11" s="6" t="s">
        <v>18</v>
      </c>
      <c r="N11" s="6" t="s">
        <v>18</v>
      </c>
      <c r="O11" s="7" t="s">
        <v>57</v>
      </c>
      <c r="P11" s="6" t="s">
        <v>18</v>
      </c>
      <c r="Q11" s="6" t="s">
        <v>18</v>
      </c>
      <c r="R11" s="7" t="s">
        <v>59</v>
      </c>
      <c r="S11" s="6" t="s">
        <v>18</v>
      </c>
      <c r="T11" s="6" t="s">
        <v>18</v>
      </c>
      <c r="U11" s="7" t="s">
        <v>59</v>
      </c>
      <c r="V11" s="6" t="s">
        <v>18</v>
      </c>
      <c r="W11" s="17"/>
    </row>
    <row r="12" ht="110.4" spans="1:23">
      <c r="A12" s="5" t="s">
        <v>72</v>
      </c>
      <c r="B12" s="10" t="s">
        <v>91</v>
      </c>
      <c r="C12" s="7" t="s">
        <v>57</v>
      </c>
      <c r="D12" s="6" t="s">
        <v>18</v>
      </c>
      <c r="E12" s="7" t="s">
        <v>59</v>
      </c>
      <c r="F12" s="7" t="s">
        <v>59</v>
      </c>
      <c r="G12" s="6" t="s">
        <v>18</v>
      </c>
      <c r="H12" s="7" t="s">
        <v>59</v>
      </c>
      <c r="I12" s="6" t="s">
        <v>18</v>
      </c>
      <c r="J12" s="7" t="s">
        <v>59</v>
      </c>
      <c r="K12" s="7" t="s">
        <v>57</v>
      </c>
      <c r="L12" s="7" t="s">
        <v>57</v>
      </c>
      <c r="M12" s="6" t="s">
        <v>18</v>
      </c>
      <c r="N12" s="10" t="s">
        <v>91</v>
      </c>
      <c r="O12" s="6" t="s">
        <v>18</v>
      </c>
      <c r="P12" s="10" t="s">
        <v>91</v>
      </c>
      <c r="Q12" s="10" t="s">
        <v>91</v>
      </c>
      <c r="R12" s="7" t="s">
        <v>57</v>
      </c>
      <c r="S12" s="6" t="s">
        <v>18</v>
      </c>
      <c r="T12" s="6" t="s">
        <v>18</v>
      </c>
      <c r="U12" s="7" t="s">
        <v>59</v>
      </c>
      <c r="V12" s="10" t="s">
        <v>91</v>
      </c>
      <c r="W12" s="17"/>
    </row>
    <row r="13" ht="96.6" spans="1:23">
      <c r="A13" s="5" t="s">
        <v>73</v>
      </c>
      <c r="B13" s="6" t="s">
        <v>18</v>
      </c>
      <c r="C13" s="7" t="s">
        <v>57</v>
      </c>
      <c r="D13" s="7" t="s">
        <v>57</v>
      </c>
      <c r="E13" s="7" t="s">
        <v>59</v>
      </c>
      <c r="F13" s="10" t="s">
        <v>91</v>
      </c>
      <c r="G13" s="7" t="s">
        <v>57</v>
      </c>
      <c r="H13" s="7" t="s">
        <v>59</v>
      </c>
      <c r="I13" s="6" t="s">
        <v>18</v>
      </c>
      <c r="J13" s="6" t="s">
        <v>18</v>
      </c>
      <c r="K13" s="7" t="s">
        <v>57</v>
      </c>
      <c r="L13" s="7" t="s">
        <v>57</v>
      </c>
      <c r="M13" s="6" t="s">
        <v>18</v>
      </c>
      <c r="N13" s="7" t="s">
        <v>59</v>
      </c>
      <c r="O13" s="7" t="s">
        <v>57</v>
      </c>
      <c r="P13" s="6" t="s">
        <v>18</v>
      </c>
      <c r="Q13" s="6" t="s">
        <v>18</v>
      </c>
      <c r="R13" s="7" t="s">
        <v>57</v>
      </c>
      <c r="S13" s="6" t="s">
        <v>18</v>
      </c>
      <c r="T13" s="6" t="s">
        <v>18</v>
      </c>
      <c r="U13" s="6" t="s">
        <v>18</v>
      </c>
      <c r="V13" s="6" t="s">
        <v>18</v>
      </c>
      <c r="W13" s="17"/>
    </row>
    <row r="14" ht="124.2" spans="1:23">
      <c r="A14" s="5" t="s">
        <v>74</v>
      </c>
      <c r="B14" s="6" t="s">
        <v>18</v>
      </c>
      <c r="C14" s="7" t="s">
        <v>57</v>
      </c>
      <c r="D14" s="6" t="s">
        <v>18</v>
      </c>
      <c r="E14" s="7" t="s">
        <v>59</v>
      </c>
      <c r="F14" s="7" t="s">
        <v>57</v>
      </c>
      <c r="G14" s="7" t="s">
        <v>57</v>
      </c>
      <c r="H14" s="6" t="s">
        <v>18</v>
      </c>
      <c r="I14" s="6" t="s">
        <v>18</v>
      </c>
      <c r="J14" s="6" t="s">
        <v>18</v>
      </c>
      <c r="K14" s="7" t="s">
        <v>57</v>
      </c>
      <c r="L14" s="6" t="s">
        <v>18</v>
      </c>
      <c r="M14" s="7" t="s">
        <v>57</v>
      </c>
      <c r="N14" s="7" t="s">
        <v>59</v>
      </c>
      <c r="O14" s="6" t="s">
        <v>18</v>
      </c>
      <c r="P14" s="6" t="s">
        <v>18</v>
      </c>
      <c r="Q14" s="6" t="s">
        <v>18</v>
      </c>
      <c r="R14" s="7" t="s">
        <v>57</v>
      </c>
      <c r="S14" s="6" t="s">
        <v>18</v>
      </c>
      <c r="T14" s="7" t="s">
        <v>59</v>
      </c>
      <c r="U14" s="7" t="s">
        <v>59</v>
      </c>
      <c r="V14" s="6" t="s">
        <v>18</v>
      </c>
      <c r="W14" s="17"/>
    </row>
    <row r="15" ht="151.8" spans="1:23">
      <c r="A15" s="5" t="s">
        <v>75</v>
      </c>
      <c r="B15" s="7" t="s">
        <v>57</v>
      </c>
      <c r="C15" s="6" t="s">
        <v>18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7" t="s">
        <v>59</v>
      </c>
      <c r="J15" s="7" t="s">
        <v>59</v>
      </c>
      <c r="K15" s="7" t="s">
        <v>59</v>
      </c>
      <c r="L15" s="7" t="s">
        <v>59</v>
      </c>
      <c r="M15" s="6" t="s">
        <v>18</v>
      </c>
      <c r="N15" s="6" t="s">
        <v>18</v>
      </c>
      <c r="O15" s="7" t="s">
        <v>59</v>
      </c>
      <c r="P15" s="7" t="s">
        <v>59</v>
      </c>
      <c r="Q15" s="7" t="s">
        <v>57</v>
      </c>
      <c r="R15" s="7" t="s">
        <v>57</v>
      </c>
      <c r="S15" s="7" t="s">
        <v>57</v>
      </c>
      <c r="T15" s="7" t="s">
        <v>59</v>
      </c>
      <c r="U15" s="7" t="s">
        <v>59</v>
      </c>
      <c r="V15" s="7" t="s">
        <v>59</v>
      </c>
      <c r="W15" s="17"/>
    </row>
    <row r="16" ht="69" spans="1:23">
      <c r="A16" s="5" t="s">
        <v>76</v>
      </c>
      <c r="B16" s="6" t="s">
        <v>18</v>
      </c>
      <c r="C16" s="6" t="s">
        <v>18</v>
      </c>
      <c r="D16" s="6" t="s">
        <v>18</v>
      </c>
      <c r="E16" s="8" t="s">
        <v>58</v>
      </c>
      <c r="F16" s="7" t="s">
        <v>59</v>
      </c>
      <c r="G16" s="7" t="s">
        <v>57</v>
      </c>
      <c r="H16" s="7" t="s">
        <v>59</v>
      </c>
      <c r="I16" s="6" t="s">
        <v>18</v>
      </c>
      <c r="J16" s="6" t="s">
        <v>18</v>
      </c>
      <c r="K16" s="9" t="s">
        <v>61</v>
      </c>
      <c r="L16" s="6" t="s">
        <v>18</v>
      </c>
      <c r="M16" s="6" t="s">
        <v>18</v>
      </c>
      <c r="N16" s="7" t="s">
        <v>59</v>
      </c>
      <c r="O16" s="6" t="s">
        <v>18</v>
      </c>
      <c r="P16" s="6" t="s">
        <v>18</v>
      </c>
      <c r="Q16" s="6" t="s">
        <v>18</v>
      </c>
      <c r="R16" s="7" t="s">
        <v>59</v>
      </c>
      <c r="S16" s="6" t="s">
        <v>18</v>
      </c>
      <c r="T16" s="6" t="s">
        <v>18</v>
      </c>
      <c r="U16" s="7" t="s">
        <v>59</v>
      </c>
      <c r="V16" s="6" t="s">
        <v>18</v>
      </c>
      <c r="W16" s="17"/>
    </row>
    <row r="17" ht="69" spans="1:23">
      <c r="A17" s="5" t="s">
        <v>77</v>
      </c>
      <c r="B17" s="6" t="s">
        <v>18</v>
      </c>
      <c r="C17" s="6" t="s">
        <v>18</v>
      </c>
      <c r="D17" s="7" t="s">
        <v>59</v>
      </c>
      <c r="E17" s="8" t="s">
        <v>58</v>
      </c>
      <c r="F17" s="6" t="s">
        <v>18</v>
      </c>
      <c r="G17" s="7" t="s">
        <v>57</v>
      </c>
      <c r="H17" s="7" t="s">
        <v>59</v>
      </c>
      <c r="I17" s="7" t="s">
        <v>57</v>
      </c>
      <c r="J17" s="6" t="s">
        <v>18</v>
      </c>
      <c r="K17" s="7" t="s">
        <v>59</v>
      </c>
      <c r="L17" s="8" t="s">
        <v>58</v>
      </c>
      <c r="M17" s="6" t="s">
        <v>18</v>
      </c>
      <c r="N17" s="6" t="s">
        <v>18</v>
      </c>
      <c r="O17" s="7" t="s">
        <v>57</v>
      </c>
      <c r="P17" s="6" t="s">
        <v>18</v>
      </c>
      <c r="Q17" s="6" t="s">
        <v>18</v>
      </c>
      <c r="R17" s="7" t="s">
        <v>57</v>
      </c>
      <c r="S17" s="7" t="s">
        <v>57</v>
      </c>
      <c r="T17" s="6" t="s">
        <v>18</v>
      </c>
      <c r="U17" s="7" t="s">
        <v>59</v>
      </c>
      <c r="V17" s="6" t="s">
        <v>18</v>
      </c>
      <c r="W17" s="17"/>
    </row>
    <row r="18" ht="69" spans="1:23">
      <c r="A18" s="5" t="s">
        <v>78</v>
      </c>
      <c r="B18" s="6" t="s">
        <v>18</v>
      </c>
      <c r="C18" s="6" t="s">
        <v>18</v>
      </c>
      <c r="D18" s="6" t="s">
        <v>18</v>
      </c>
      <c r="E18" s="8" t="s">
        <v>58</v>
      </c>
      <c r="F18" s="6" t="s">
        <v>18</v>
      </c>
      <c r="G18" s="7" t="s">
        <v>59</v>
      </c>
      <c r="H18" s="7" t="s">
        <v>59</v>
      </c>
      <c r="I18" s="6" t="s">
        <v>18</v>
      </c>
      <c r="J18" s="6" t="s">
        <v>18</v>
      </c>
      <c r="K18" s="7" t="s">
        <v>57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  <c r="S18" s="6" t="s">
        <v>18</v>
      </c>
      <c r="T18" s="6" t="s">
        <v>18</v>
      </c>
      <c r="U18" s="6" t="s">
        <v>18</v>
      </c>
      <c r="V18" s="7" t="s">
        <v>57</v>
      </c>
      <c r="W18" s="17"/>
    </row>
    <row r="19" ht="69" spans="1:23">
      <c r="A19" s="5" t="s">
        <v>79</v>
      </c>
      <c r="B19" s="7" t="s">
        <v>57</v>
      </c>
      <c r="C19" s="6" t="s">
        <v>18</v>
      </c>
      <c r="D19" s="6" t="s">
        <v>18</v>
      </c>
      <c r="E19" s="7" t="s">
        <v>57</v>
      </c>
      <c r="F19" s="7" t="s">
        <v>57</v>
      </c>
      <c r="G19" s="7" t="s">
        <v>57</v>
      </c>
      <c r="H19" s="6" t="s">
        <v>18</v>
      </c>
      <c r="I19" s="6" t="s">
        <v>18</v>
      </c>
      <c r="J19" s="6" t="s">
        <v>18</v>
      </c>
      <c r="K19" s="7" t="s">
        <v>57</v>
      </c>
      <c r="L19" s="8" t="s">
        <v>58</v>
      </c>
      <c r="M19" s="6" t="s">
        <v>18</v>
      </c>
      <c r="N19" s="7" t="s">
        <v>59</v>
      </c>
      <c r="O19" s="6" t="s">
        <v>18</v>
      </c>
      <c r="P19" s="6" t="s">
        <v>18</v>
      </c>
      <c r="Q19" s="6" t="s">
        <v>18</v>
      </c>
      <c r="R19" s="7" t="s">
        <v>57</v>
      </c>
      <c r="S19" s="6" t="s">
        <v>18</v>
      </c>
      <c r="T19" s="6" t="s">
        <v>18</v>
      </c>
      <c r="U19" s="6" t="s">
        <v>18</v>
      </c>
      <c r="V19" s="6" t="s">
        <v>18</v>
      </c>
      <c r="W19" s="17"/>
    </row>
    <row r="20" ht="82.8" spans="1:23">
      <c r="A20" s="5" t="s">
        <v>80</v>
      </c>
      <c r="B20" s="9" t="s">
        <v>92</v>
      </c>
      <c r="C20" s="6" t="s">
        <v>18</v>
      </c>
      <c r="D20" s="6" t="s">
        <v>18</v>
      </c>
      <c r="E20" s="6" t="s">
        <v>18</v>
      </c>
      <c r="F20" s="6" t="s">
        <v>18</v>
      </c>
      <c r="G20" s="6" t="s">
        <v>18</v>
      </c>
      <c r="H20" s="7" t="s">
        <v>59</v>
      </c>
      <c r="I20" s="7" t="s">
        <v>57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  <c r="S20" s="6" t="s">
        <v>18</v>
      </c>
      <c r="T20" s="7" t="s">
        <v>59</v>
      </c>
      <c r="U20" s="7" t="s">
        <v>59</v>
      </c>
      <c r="V20" s="6" t="s">
        <v>18</v>
      </c>
      <c r="W20" s="17"/>
    </row>
    <row r="21" ht="82.8" spans="1:23">
      <c r="A21" s="5" t="s">
        <v>81</v>
      </c>
      <c r="B21" s="9" t="s">
        <v>92</v>
      </c>
      <c r="C21" s="6" t="s">
        <v>18</v>
      </c>
      <c r="D21" s="7" t="s">
        <v>57</v>
      </c>
      <c r="E21" s="6" t="s">
        <v>18</v>
      </c>
      <c r="F21" s="6" t="s">
        <v>18</v>
      </c>
      <c r="G21" s="6" t="s">
        <v>18</v>
      </c>
      <c r="H21" s="7" t="s">
        <v>59</v>
      </c>
      <c r="I21" s="7" t="s">
        <v>59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  <c r="R21" s="6" t="s">
        <v>18</v>
      </c>
      <c r="S21" s="6" t="s">
        <v>18</v>
      </c>
      <c r="T21" s="6" t="s">
        <v>18</v>
      </c>
      <c r="U21" s="6" t="s">
        <v>18</v>
      </c>
      <c r="V21" s="6" t="s">
        <v>18</v>
      </c>
      <c r="W21" s="17"/>
    </row>
    <row r="22" ht="55.2" spans="1:23">
      <c r="A22" s="5" t="s">
        <v>82</v>
      </c>
      <c r="B22" s="6" t="s">
        <v>18</v>
      </c>
      <c r="C22" s="6" t="s">
        <v>18</v>
      </c>
      <c r="D22" s="8" t="s">
        <v>58</v>
      </c>
      <c r="E22" s="8" t="s">
        <v>58</v>
      </c>
      <c r="F22" s="8" t="s">
        <v>58</v>
      </c>
      <c r="G22" s="6" t="s">
        <v>18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7" t="s">
        <v>59</v>
      </c>
      <c r="S22" s="6" t="s">
        <v>18</v>
      </c>
      <c r="T22" s="6" t="s">
        <v>18</v>
      </c>
      <c r="U22" s="7" t="s">
        <v>59</v>
      </c>
      <c r="V22" s="6" t="s">
        <v>18</v>
      </c>
      <c r="W22" s="17"/>
    </row>
    <row r="23" ht="55.2" spans="1:23">
      <c r="A23" s="5" t="s">
        <v>83</v>
      </c>
      <c r="B23" s="6" t="s">
        <v>18</v>
      </c>
      <c r="C23" s="6" t="s">
        <v>18</v>
      </c>
      <c r="D23" s="7" t="s">
        <v>59</v>
      </c>
      <c r="E23" s="8" t="s">
        <v>58</v>
      </c>
      <c r="F23" s="8" t="s">
        <v>58</v>
      </c>
      <c r="G23" s="7" t="s">
        <v>59</v>
      </c>
      <c r="H23" s="6" t="s">
        <v>18</v>
      </c>
      <c r="I23" s="6" t="s">
        <v>18</v>
      </c>
      <c r="J23" s="7" t="s">
        <v>59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7" t="s">
        <v>59</v>
      </c>
      <c r="S23" s="6" t="s">
        <v>18</v>
      </c>
      <c r="T23" s="6" t="s">
        <v>18</v>
      </c>
      <c r="U23" s="6" t="s">
        <v>18</v>
      </c>
      <c r="V23" s="6" t="s">
        <v>18</v>
      </c>
      <c r="W23" s="17"/>
    </row>
    <row r="24" ht="69" spans="1:23">
      <c r="A24" s="5" t="s">
        <v>7</v>
      </c>
      <c r="B24" s="9" t="s">
        <v>92</v>
      </c>
      <c r="C24" s="7" t="s">
        <v>57</v>
      </c>
      <c r="D24" s="6" t="s">
        <v>18</v>
      </c>
      <c r="E24" s="7" t="s">
        <v>64</v>
      </c>
      <c r="F24" s="7" t="s">
        <v>64</v>
      </c>
      <c r="G24" s="6" t="s">
        <v>18</v>
      </c>
      <c r="H24" s="6" t="s">
        <v>18</v>
      </c>
      <c r="I24" s="7" t="s">
        <v>59</v>
      </c>
      <c r="J24" s="6" t="s">
        <v>18</v>
      </c>
      <c r="K24" s="7" t="s">
        <v>57</v>
      </c>
      <c r="L24" s="6" t="s">
        <v>18</v>
      </c>
      <c r="M24" s="6" t="s">
        <v>18</v>
      </c>
      <c r="N24" s="6" t="s">
        <v>18</v>
      </c>
      <c r="O24" s="7" t="s">
        <v>57</v>
      </c>
      <c r="P24" s="6" t="s">
        <v>18</v>
      </c>
      <c r="Q24" s="6" t="s">
        <v>18</v>
      </c>
      <c r="R24" s="7" t="s">
        <v>57</v>
      </c>
      <c r="S24" s="6" t="s">
        <v>18</v>
      </c>
      <c r="T24" s="6" t="s">
        <v>18</v>
      </c>
      <c r="U24" s="6" t="s">
        <v>18</v>
      </c>
      <c r="V24" s="6" t="s">
        <v>18</v>
      </c>
      <c r="W24" s="17"/>
    </row>
    <row r="25" ht="69" spans="1:23">
      <c r="A25" s="5" t="s">
        <v>84</v>
      </c>
      <c r="B25" s="6" t="s">
        <v>18</v>
      </c>
      <c r="C25" s="6" t="s">
        <v>18</v>
      </c>
      <c r="D25" s="7" t="s">
        <v>57</v>
      </c>
      <c r="E25" s="8" t="s">
        <v>58</v>
      </c>
      <c r="F25" s="8" t="s">
        <v>58</v>
      </c>
      <c r="G25" s="6" t="s">
        <v>18</v>
      </c>
      <c r="H25" s="7" t="s">
        <v>59</v>
      </c>
      <c r="I25" s="7" t="s">
        <v>59</v>
      </c>
      <c r="J25" s="6" t="s">
        <v>18</v>
      </c>
      <c r="K25" s="7" t="s">
        <v>59</v>
      </c>
      <c r="L25" s="7" t="s">
        <v>57</v>
      </c>
      <c r="M25" s="6" t="s">
        <v>18</v>
      </c>
      <c r="N25" s="6" t="s">
        <v>18</v>
      </c>
      <c r="O25" s="6" t="s">
        <v>18</v>
      </c>
      <c r="P25" s="6" t="s">
        <v>18</v>
      </c>
      <c r="Q25" s="6" t="s">
        <v>18</v>
      </c>
      <c r="R25" s="6" t="s">
        <v>18</v>
      </c>
      <c r="S25" s="6" t="s">
        <v>18</v>
      </c>
      <c r="T25" s="6" t="s">
        <v>18</v>
      </c>
      <c r="U25" s="6" t="s">
        <v>18</v>
      </c>
      <c r="V25" s="6" t="s">
        <v>18</v>
      </c>
      <c r="W25" s="17"/>
    </row>
    <row r="26" ht="69" spans="1:23">
      <c r="A26" s="5" t="s">
        <v>85</v>
      </c>
      <c r="B26" s="9" t="s">
        <v>92</v>
      </c>
      <c r="C26" s="6" t="s">
        <v>18</v>
      </c>
      <c r="D26" s="7" t="s">
        <v>57</v>
      </c>
      <c r="E26" s="6" t="s">
        <v>18</v>
      </c>
      <c r="F26" s="6" t="s">
        <v>18</v>
      </c>
      <c r="G26" s="7" t="s">
        <v>57</v>
      </c>
      <c r="H26" s="7" t="s">
        <v>59</v>
      </c>
      <c r="I26" s="7" t="s">
        <v>57</v>
      </c>
      <c r="J26" s="7" t="s">
        <v>57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  <c r="Q26" s="6" t="s">
        <v>18</v>
      </c>
      <c r="R26" s="7" t="s">
        <v>59</v>
      </c>
      <c r="S26" s="6" t="s">
        <v>18</v>
      </c>
      <c r="T26" s="7" t="s">
        <v>59</v>
      </c>
      <c r="U26" s="6" t="s">
        <v>18</v>
      </c>
      <c r="V26" s="6" t="s">
        <v>18</v>
      </c>
      <c r="W26" s="17"/>
    </row>
    <row r="27" ht="55.2" spans="1:23">
      <c r="A27" s="5" t="s">
        <v>9</v>
      </c>
      <c r="B27" s="6" t="s">
        <v>18</v>
      </c>
      <c r="C27" s="6" t="s">
        <v>18</v>
      </c>
      <c r="D27" s="6" t="s">
        <v>18</v>
      </c>
      <c r="E27" s="6" t="s">
        <v>18</v>
      </c>
      <c r="F27" s="8" t="s">
        <v>58</v>
      </c>
      <c r="G27" s="7" t="s">
        <v>59</v>
      </c>
      <c r="H27" s="7" t="s">
        <v>59</v>
      </c>
      <c r="I27" s="6" t="s">
        <v>18</v>
      </c>
      <c r="J27" s="6" t="s">
        <v>18</v>
      </c>
      <c r="K27" s="7" t="s">
        <v>59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  <c r="Q27" s="6" t="s">
        <v>18</v>
      </c>
      <c r="R27" s="7" t="s">
        <v>59</v>
      </c>
      <c r="S27" s="6" t="s">
        <v>18</v>
      </c>
      <c r="T27" s="6" t="s">
        <v>18</v>
      </c>
      <c r="U27" s="7" t="s">
        <v>59</v>
      </c>
      <c r="V27" s="6" t="s">
        <v>18</v>
      </c>
      <c r="W27" s="17"/>
    </row>
    <row r="28" ht="69" spans="1:23">
      <c r="A28" s="5" t="s">
        <v>10</v>
      </c>
      <c r="B28" s="7" t="s">
        <v>57</v>
      </c>
      <c r="C28" s="7" t="s">
        <v>59</v>
      </c>
      <c r="D28" s="6" t="s">
        <v>18</v>
      </c>
      <c r="E28" s="7" t="s">
        <v>57</v>
      </c>
      <c r="F28" s="8" t="s">
        <v>58</v>
      </c>
      <c r="G28" s="6" t="s">
        <v>18</v>
      </c>
      <c r="H28" s="7" t="s">
        <v>59</v>
      </c>
      <c r="I28" s="6" t="s">
        <v>18</v>
      </c>
      <c r="J28" s="7" t="s">
        <v>59</v>
      </c>
      <c r="K28" s="7" t="s">
        <v>59</v>
      </c>
      <c r="L28" s="6" t="s">
        <v>18</v>
      </c>
      <c r="M28" s="7" t="s">
        <v>59</v>
      </c>
      <c r="N28" s="7" t="s">
        <v>59</v>
      </c>
      <c r="O28" s="6" t="s">
        <v>18</v>
      </c>
      <c r="P28" s="6" t="s">
        <v>18</v>
      </c>
      <c r="Q28" s="6" t="s">
        <v>18</v>
      </c>
      <c r="R28" s="7" t="s">
        <v>57</v>
      </c>
      <c r="S28" s="6" t="s">
        <v>18</v>
      </c>
      <c r="T28" s="6" t="s">
        <v>18</v>
      </c>
      <c r="U28" s="6" t="s">
        <v>18</v>
      </c>
      <c r="V28" s="6" t="s">
        <v>18</v>
      </c>
      <c r="W28" s="17"/>
    </row>
    <row r="29" ht="69" spans="1:23">
      <c r="A29" s="5" t="s">
        <v>11</v>
      </c>
      <c r="B29" s="7" t="s">
        <v>59</v>
      </c>
      <c r="C29" s="6" t="s">
        <v>18</v>
      </c>
      <c r="D29" s="7" t="s">
        <v>57</v>
      </c>
      <c r="E29" s="6" t="s">
        <v>18</v>
      </c>
      <c r="F29" s="6" t="s">
        <v>18</v>
      </c>
      <c r="G29" s="6" t="s">
        <v>18</v>
      </c>
      <c r="H29" s="7" t="s">
        <v>59</v>
      </c>
      <c r="I29" s="7" t="s">
        <v>57</v>
      </c>
      <c r="J29" s="6" t="s">
        <v>18</v>
      </c>
      <c r="K29" s="6" t="s">
        <v>18</v>
      </c>
      <c r="L29" s="7" t="s">
        <v>59</v>
      </c>
      <c r="M29" s="6" t="s">
        <v>18</v>
      </c>
      <c r="N29" s="7" t="s">
        <v>59</v>
      </c>
      <c r="O29" s="7" t="s">
        <v>57</v>
      </c>
      <c r="P29" s="6" t="s">
        <v>18</v>
      </c>
      <c r="Q29" s="6" t="s">
        <v>18</v>
      </c>
      <c r="R29" s="7" t="s">
        <v>57</v>
      </c>
      <c r="S29" s="6" t="s">
        <v>18</v>
      </c>
      <c r="T29" s="6" t="s">
        <v>18</v>
      </c>
      <c r="U29" s="6" t="s">
        <v>18</v>
      </c>
      <c r="V29" s="6" t="s">
        <v>18</v>
      </c>
      <c r="W29" s="17"/>
    </row>
    <row r="30" ht="69" spans="1:23">
      <c r="A30" s="5" t="s">
        <v>12</v>
      </c>
      <c r="B30" s="6" t="s">
        <v>18</v>
      </c>
      <c r="C30" s="6" t="s">
        <v>18</v>
      </c>
      <c r="D30" s="6" t="s">
        <v>18</v>
      </c>
      <c r="E30" s="8" t="s">
        <v>58</v>
      </c>
      <c r="F30" s="6" t="s">
        <v>18</v>
      </c>
      <c r="G30" s="7" t="s">
        <v>57</v>
      </c>
      <c r="H30" s="7" t="s">
        <v>59</v>
      </c>
      <c r="I30" s="7" t="s">
        <v>59</v>
      </c>
      <c r="J30" s="7" t="s">
        <v>59</v>
      </c>
      <c r="K30" s="7" t="s">
        <v>57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  <c r="Q30" s="6" t="s">
        <v>18</v>
      </c>
      <c r="R30" s="7" t="s">
        <v>59</v>
      </c>
      <c r="S30" s="6" t="s">
        <v>18</v>
      </c>
      <c r="T30" s="6" t="s">
        <v>18</v>
      </c>
      <c r="U30" s="7" t="s">
        <v>59</v>
      </c>
      <c r="V30" s="6" t="s">
        <v>18</v>
      </c>
      <c r="W30" s="17"/>
    </row>
    <row r="31" ht="69" spans="1:23">
      <c r="A31" s="5" t="s">
        <v>13</v>
      </c>
      <c r="B31" s="6" t="s">
        <v>18</v>
      </c>
      <c r="C31" s="6" t="s">
        <v>18</v>
      </c>
      <c r="D31" s="6" t="s">
        <v>18</v>
      </c>
      <c r="E31" s="6" t="s">
        <v>18</v>
      </c>
      <c r="F31" s="7" t="s">
        <v>59</v>
      </c>
      <c r="G31" s="6" t="s">
        <v>18</v>
      </c>
      <c r="H31" s="7" t="s">
        <v>59</v>
      </c>
      <c r="I31" s="7" t="s">
        <v>59</v>
      </c>
      <c r="J31" s="6" t="s">
        <v>18</v>
      </c>
      <c r="K31" s="7" t="s">
        <v>57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  <c r="Q31" s="6" t="s">
        <v>18</v>
      </c>
      <c r="R31" s="7" t="s">
        <v>57</v>
      </c>
      <c r="S31" s="6" t="s">
        <v>18</v>
      </c>
      <c r="T31" s="6" t="s">
        <v>18</v>
      </c>
      <c r="U31" s="6" t="s">
        <v>18</v>
      </c>
      <c r="V31" s="6" t="s">
        <v>18</v>
      </c>
      <c r="W31" s="17"/>
    </row>
    <row r="32" ht="55.2" spans="1:23">
      <c r="A32" s="5" t="s">
        <v>14</v>
      </c>
      <c r="B32" s="6" t="s">
        <v>18</v>
      </c>
      <c r="C32" s="6" t="s">
        <v>18</v>
      </c>
      <c r="D32" s="6" t="s">
        <v>18</v>
      </c>
      <c r="E32" s="6" t="s">
        <v>18</v>
      </c>
      <c r="F32" s="6" t="s">
        <v>18</v>
      </c>
      <c r="G32" s="7" t="s">
        <v>59</v>
      </c>
      <c r="H32" s="7" t="s">
        <v>59</v>
      </c>
      <c r="I32" s="9" t="s">
        <v>92</v>
      </c>
      <c r="J32" s="6" t="s">
        <v>18</v>
      </c>
      <c r="K32" s="7" t="s">
        <v>59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  <c r="Q32" s="6" t="s">
        <v>18</v>
      </c>
      <c r="R32" s="7" t="s">
        <v>59</v>
      </c>
      <c r="S32" s="6" t="s">
        <v>18</v>
      </c>
      <c r="T32" s="6" t="s">
        <v>18</v>
      </c>
      <c r="U32" s="6" t="s">
        <v>18</v>
      </c>
      <c r="V32" s="6" t="s">
        <v>18</v>
      </c>
      <c r="W32" s="17"/>
    </row>
    <row r="33" ht="69" spans="1:23">
      <c r="A33" s="5" t="s">
        <v>15</v>
      </c>
      <c r="B33" s="9" t="s">
        <v>92</v>
      </c>
      <c r="C33" s="6" t="s">
        <v>18</v>
      </c>
      <c r="D33" s="7" t="s">
        <v>57</v>
      </c>
      <c r="E33" s="8" t="s">
        <v>58</v>
      </c>
      <c r="F33" s="8" t="s">
        <v>58</v>
      </c>
      <c r="G33" s="7" t="s">
        <v>57</v>
      </c>
      <c r="H33" s="7" t="s">
        <v>59</v>
      </c>
      <c r="I33" s="7" t="s">
        <v>59</v>
      </c>
      <c r="J33" s="6" t="s">
        <v>18</v>
      </c>
      <c r="K33" s="7" t="s">
        <v>59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7" t="s">
        <v>57</v>
      </c>
      <c r="S33" s="6" t="s">
        <v>18</v>
      </c>
      <c r="T33" s="6" t="s">
        <v>18</v>
      </c>
      <c r="U33" s="6" t="s">
        <v>18</v>
      </c>
      <c r="V33" s="6" t="s">
        <v>18</v>
      </c>
      <c r="W33" s="17"/>
    </row>
    <row r="34" ht="69" spans="1:23">
      <c r="A34" s="5" t="s">
        <v>87</v>
      </c>
      <c r="B34" s="9" t="s">
        <v>92</v>
      </c>
      <c r="C34" s="6" t="s">
        <v>18</v>
      </c>
      <c r="D34" s="8" t="s">
        <v>58</v>
      </c>
      <c r="E34" s="8" t="s">
        <v>58</v>
      </c>
      <c r="F34" s="7" t="s">
        <v>59</v>
      </c>
      <c r="G34" s="7" t="s">
        <v>57</v>
      </c>
      <c r="H34" s="7" t="s">
        <v>59</v>
      </c>
      <c r="I34" s="7" t="s">
        <v>57</v>
      </c>
      <c r="J34" s="6" t="s">
        <v>18</v>
      </c>
      <c r="K34" s="7" t="s">
        <v>57</v>
      </c>
      <c r="L34" s="6" t="s">
        <v>18</v>
      </c>
      <c r="M34" s="6" t="s">
        <v>18</v>
      </c>
      <c r="N34" s="7" t="s">
        <v>59</v>
      </c>
      <c r="O34" s="6" t="s">
        <v>18</v>
      </c>
      <c r="P34" s="6" t="s">
        <v>18</v>
      </c>
      <c r="Q34" s="6" t="s">
        <v>18</v>
      </c>
      <c r="R34" s="7" t="s">
        <v>57</v>
      </c>
      <c r="S34" s="6" t="s">
        <v>18</v>
      </c>
      <c r="T34" s="6" t="s">
        <v>18</v>
      </c>
      <c r="U34" s="6" t="s">
        <v>18</v>
      </c>
      <c r="V34" s="7" t="s">
        <v>57</v>
      </c>
      <c r="W34" s="17"/>
    </row>
    <row r="35" ht="69" spans="1:23">
      <c r="A35" s="5" t="s">
        <v>88</v>
      </c>
      <c r="B35" s="9" t="s">
        <v>92</v>
      </c>
      <c r="C35" s="6" t="s">
        <v>18</v>
      </c>
      <c r="D35" s="6" t="s">
        <v>18</v>
      </c>
      <c r="E35" s="7" t="s">
        <v>57</v>
      </c>
      <c r="F35" s="7" t="s">
        <v>59</v>
      </c>
      <c r="G35" s="6" t="s">
        <v>18</v>
      </c>
      <c r="H35" s="7" t="s">
        <v>59</v>
      </c>
      <c r="I35" s="6" t="s">
        <v>18</v>
      </c>
      <c r="J35" s="7" t="s">
        <v>59</v>
      </c>
      <c r="K35" s="8" t="s">
        <v>58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6" t="s">
        <v>18</v>
      </c>
      <c r="R35" s="6" t="s">
        <v>18</v>
      </c>
      <c r="S35" s="6" t="s">
        <v>18</v>
      </c>
      <c r="T35" s="6" t="s">
        <v>18</v>
      </c>
      <c r="U35" s="6" t="s">
        <v>18</v>
      </c>
      <c r="V35" s="6" t="s">
        <v>18</v>
      </c>
      <c r="W35" s="17"/>
    </row>
    <row r="36" spans="1:1">
      <c r="A36" s="5"/>
    </row>
    <row r="38" ht="20.4" spans="1:2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40.8" spans="1:22">
      <c r="A39" s="11" t="s">
        <v>89</v>
      </c>
      <c r="B39" s="12">
        <f>COUNTIF(B2:B35,C35)/(34-COUNTIF(B2:B35,D34))</f>
        <v>0.441176470588235</v>
      </c>
      <c r="C39" s="12">
        <f>COUNTIF(C2:C35,C35)/(34-COUNTIF(C2:C35,D34))</f>
        <v>0.705882352941177</v>
      </c>
      <c r="D39" s="12">
        <f>COUNTIF(D2:D35,C35)/(34-COUNTIF(D2:D35,D34))</f>
        <v>0.46875</v>
      </c>
      <c r="E39" s="12">
        <f>COUNTIF(E2:E35,C35)/(34-COUNTIF(E2:E35,D34))</f>
        <v>0.291666666666667</v>
      </c>
      <c r="F39" s="12">
        <f>COUNTIF(F2:F35,C35)/(34-COUNTIF(F2:F35,D34))</f>
        <v>0.357142857142857</v>
      </c>
      <c r="G39" s="12">
        <f>COUNTIF(G2:G35,C35)/(34-COUNTIF(G2:G35,D34))</f>
        <v>0.323529411764706</v>
      </c>
      <c r="H39" s="12">
        <f>COUNTIF(H2:H35,C35)/(34-COUNTIF(H2:H35,D34))</f>
        <v>0.176470588235294</v>
      </c>
      <c r="I39" s="12">
        <f>COUNTIF(I2:I35,I35)/(34-COUNTIF(I2:I35,D34))</f>
        <v>0.411764705882353</v>
      </c>
      <c r="J39" s="12">
        <f>COUNTIF(J2:J35,C35)/(34-COUNTIF(J2:J35,D34))</f>
        <v>0.588235294117647</v>
      </c>
      <c r="K39" s="12">
        <f>COUNTIF(K2:K35,C35)/(34-COUNTIF(K2:K35,D34))</f>
        <v>0.242424242424242</v>
      </c>
      <c r="L39" s="12">
        <f>COUNTIF(L2:L35,L35)/(34-COUNTIF(L2:L35,D34))</f>
        <v>0.59375</v>
      </c>
      <c r="M39" s="12">
        <f>COUNTIF(M2:M35,M35)/(34-COUNTIF(M2:M35,D34))</f>
        <v>0.911764705882353</v>
      </c>
      <c r="N39" s="12">
        <f>COUNTIF(N2:N35,N35)/(34-COUNTIF(N2:N35,D34))</f>
        <v>0.676470588235294</v>
      </c>
      <c r="O39" s="12">
        <f>COUNTIF(O2:O35,O35)/(34-COUNTIF(O2:O35,D34))</f>
        <v>0.705882352941177</v>
      </c>
      <c r="P39" s="12">
        <f>COUNTIF(P2:P35,P35)/(34-COUNTIF(P2:P35,D34))</f>
        <v>0.911764705882353</v>
      </c>
      <c r="Q39" s="12">
        <f>COUNTIF(Q2:Q35,Q35)/(34-COUNTIF(Q2:Q35,D34))</f>
        <v>0.911764705882353</v>
      </c>
      <c r="R39" s="12">
        <f>COUNTIF(R2:R35,R35)/(34-COUNTIF(R2:R35,D34))</f>
        <v>0.147058823529412</v>
      </c>
      <c r="S39" s="12">
        <f>COUNTIF(S2:S35,S35)/(34-COUNTIF(S2:S35,D34))</f>
        <v>0.911764705882353</v>
      </c>
      <c r="T39" s="12">
        <f>COUNTIF(T2:T35,T35)/(34-COUNTIF(T2:T35,D34))</f>
        <v>0.852941176470588</v>
      </c>
      <c r="U39" s="12">
        <f>COUNTIF(U2:U35,U35)/(34-COUNTIF(U2:U35,D34))</f>
        <v>0.647058823529412</v>
      </c>
      <c r="V39" s="12">
        <f>COUNTIF(V2:V35,V35)/(34-COUNTIF(V2:V35,D34))</f>
        <v>0.794117647058823</v>
      </c>
    </row>
    <row r="40" ht="41.4" spans="1:22">
      <c r="A40" s="5" t="s">
        <v>0</v>
      </c>
      <c r="B40" s="5" t="s">
        <v>35</v>
      </c>
      <c r="C40" s="5" t="s">
        <v>36</v>
      </c>
      <c r="D40" s="5" t="s">
        <v>37</v>
      </c>
      <c r="E40" s="5" t="s">
        <v>38</v>
      </c>
      <c r="F40" s="5" t="s">
        <v>39</v>
      </c>
      <c r="G40" s="5" t="s">
        <v>40</v>
      </c>
      <c r="H40" s="5" t="s">
        <v>41</v>
      </c>
      <c r="I40" s="5" t="s">
        <v>42</v>
      </c>
      <c r="J40" s="5" t="s">
        <v>43</v>
      </c>
      <c r="K40" s="5" t="s">
        <v>44</v>
      </c>
      <c r="L40" s="5" t="s">
        <v>45</v>
      </c>
      <c r="M40" s="5" t="s">
        <v>46</v>
      </c>
      <c r="N40" s="5" t="s">
        <v>47</v>
      </c>
      <c r="O40" s="5" t="s">
        <v>48</v>
      </c>
      <c r="P40" s="5" t="s">
        <v>49</v>
      </c>
      <c r="Q40" s="5" t="s">
        <v>50</v>
      </c>
      <c r="R40" s="5" t="s">
        <v>51</v>
      </c>
      <c r="S40" s="5" t="s">
        <v>52</v>
      </c>
      <c r="T40" s="5" t="s">
        <v>53</v>
      </c>
      <c r="U40" s="5" t="s">
        <v>54</v>
      </c>
      <c r="V40" s="5" t="s">
        <v>55</v>
      </c>
    </row>
    <row r="42" ht="60" spans="23:26">
      <c r="W42" s="18"/>
      <c r="X42" s="19"/>
      <c r="Y42" s="14" t="s">
        <v>89</v>
      </c>
      <c r="Z42" s="15">
        <f>403/(34*21-21)</f>
        <v>0.581529581529582</v>
      </c>
    </row>
    <row r="48" ht="60" spans="25:26">
      <c r="Y48" s="14" t="s">
        <v>89</v>
      </c>
      <c r="Z48" s="15">
        <f>201/(15*21-21)</f>
        <v>0.683673469387755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tabSelected="1" topLeftCell="J1" workbookViewId="0">
      <selection activeCell="W1" sqref="W$1:X$1048576"/>
    </sheetView>
  </sheetViews>
  <sheetFormatPr defaultColWidth="8.88888888888889" defaultRowHeight="13.8"/>
  <cols>
    <col min="1" max="1" width="8.88888888888889" style="5"/>
    <col min="2" max="2" width="9.66666666666667"/>
    <col min="9" max="10" width="9.66666666666667"/>
    <col min="12" max="17" width="9.66666666666667"/>
    <col min="19" max="22" width="9.66666666666667"/>
    <col min="23" max="23" width="11.2222222222222"/>
    <col min="25" max="25" width="45.7777777777778" customWidth="1"/>
    <col min="26" max="26" width="32.2222222222222" customWidth="1"/>
  </cols>
  <sheetData>
    <row r="1" s="5" customFormat="1" ht="55.2" spans="1:22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</row>
    <row r="2" ht="96.6" spans="1:24">
      <c r="A2" s="5" t="s">
        <v>56</v>
      </c>
      <c r="B2" s="6" t="s">
        <v>18</v>
      </c>
      <c r="C2" s="6" t="s">
        <v>18</v>
      </c>
      <c r="D2" s="7" t="s">
        <v>57</v>
      </c>
      <c r="E2" s="8" t="s">
        <v>58</v>
      </c>
      <c r="F2" s="7" t="s">
        <v>57</v>
      </c>
      <c r="G2" s="7" t="s">
        <v>59</v>
      </c>
      <c r="H2" s="7" t="s">
        <v>59</v>
      </c>
      <c r="I2" s="7" t="s">
        <v>59</v>
      </c>
      <c r="J2" s="6" t="s">
        <v>18</v>
      </c>
      <c r="K2" s="6" t="s">
        <v>18</v>
      </c>
      <c r="L2" s="7" t="s">
        <v>57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6" t="s">
        <v>18</v>
      </c>
      <c r="S2" s="6" t="s">
        <v>18</v>
      </c>
      <c r="T2" s="6" t="s">
        <v>18</v>
      </c>
      <c r="U2" s="6" t="s">
        <v>18</v>
      </c>
      <c r="V2" s="6" t="s">
        <v>18</v>
      </c>
      <c r="W2" s="12">
        <f>COUNTIF(B2:V2,Q2)/(21-COUNTIF(B2:V2,E2))</f>
        <v>0.7</v>
      </c>
      <c r="X2" s="5" t="s">
        <v>56</v>
      </c>
    </row>
    <row r="3" ht="96.6" spans="1:24">
      <c r="A3" s="5" t="s">
        <v>60</v>
      </c>
      <c r="B3" s="6" t="s">
        <v>18</v>
      </c>
      <c r="C3" s="6" t="s">
        <v>18</v>
      </c>
      <c r="D3" s="6" t="s">
        <v>18</v>
      </c>
      <c r="E3" s="7" t="s">
        <v>57</v>
      </c>
      <c r="F3" s="6" t="s">
        <v>18</v>
      </c>
      <c r="G3" s="7" t="s">
        <v>59</v>
      </c>
      <c r="H3" s="7" t="s">
        <v>59</v>
      </c>
      <c r="I3" s="9" t="s">
        <v>61</v>
      </c>
      <c r="J3" s="6" t="s">
        <v>18</v>
      </c>
      <c r="K3" s="7" t="s">
        <v>57</v>
      </c>
      <c r="L3" s="6" t="s">
        <v>18</v>
      </c>
      <c r="M3" s="6" t="s">
        <v>18</v>
      </c>
      <c r="N3" s="6" t="s">
        <v>18</v>
      </c>
      <c r="O3" s="7" t="s">
        <v>57</v>
      </c>
      <c r="P3" s="6" t="s">
        <v>18</v>
      </c>
      <c r="Q3" s="6" t="s">
        <v>18</v>
      </c>
      <c r="R3" s="7" t="s">
        <v>57</v>
      </c>
      <c r="S3" s="6" t="s">
        <v>18</v>
      </c>
      <c r="T3" s="6" t="s">
        <v>18</v>
      </c>
      <c r="U3" s="6" t="s">
        <v>18</v>
      </c>
      <c r="V3" s="7" t="s">
        <v>57</v>
      </c>
      <c r="W3" s="12">
        <f>COUNTIF(B3:V3,Q3)/(21-COUNTIF(B3:V3,E2))</f>
        <v>0.619047619047619</v>
      </c>
      <c r="X3" s="13" t="s">
        <v>60</v>
      </c>
    </row>
    <row r="4" ht="96.6" spans="1:24">
      <c r="A4" s="5" t="s">
        <v>62</v>
      </c>
      <c r="B4" s="7" t="s">
        <v>59</v>
      </c>
      <c r="C4" s="6" t="s">
        <v>18</v>
      </c>
      <c r="D4" s="7" t="s">
        <v>59</v>
      </c>
      <c r="E4" s="7" t="s">
        <v>59</v>
      </c>
      <c r="F4" s="7" t="s">
        <v>59</v>
      </c>
      <c r="G4" s="7" t="s">
        <v>57</v>
      </c>
      <c r="H4" s="7" t="s">
        <v>59</v>
      </c>
      <c r="I4" s="6" t="s">
        <v>18</v>
      </c>
      <c r="J4" s="6" t="s">
        <v>18</v>
      </c>
      <c r="K4" s="7" t="s">
        <v>57</v>
      </c>
      <c r="L4" s="7" t="s">
        <v>57</v>
      </c>
      <c r="M4" s="7" t="s">
        <v>59</v>
      </c>
      <c r="N4" s="7" t="s">
        <v>59</v>
      </c>
      <c r="O4" s="6" t="s">
        <v>18</v>
      </c>
      <c r="P4" s="6" t="s">
        <v>18</v>
      </c>
      <c r="Q4" s="6" t="s">
        <v>18</v>
      </c>
      <c r="R4" s="7" t="s">
        <v>57</v>
      </c>
      <c r="S4" s="6" t="s">
        <v>18</v>
      </c>
      <c r="T4" s="7" t="s">
        <v>59</v>
      </c>
      <c r="U4" s="7" t="s">
        <v>59</v>
      </c>
      <c r="V4" s="7" t="s">
        <v>59</v>
      </c>
      <c r="W4" s="12">
        <f>COUNTIF(B4:V4,Q4)/(21-COUNTIF(B4:V4,E2))</f>
        <v>0.333333333333333</v>
      </c>
      <c r="X4" s="13" t="s">
        <v>62</v>
      </c>
    </row>
    <row r="5" ht="110.4" spans="1:24">
      <c r="A5" s="5" t="s">
        <v>63</v>
      </c>
      <c r="B5" s="7" t="s">
        <v>64</v>
      </c>
      <c r="C5" s="6" t="s">
        <v>18</v>
      </c>
      <c r="D5" s="7" t="s">
        <v>64</v>
      </c>
      <c r="E5" s="7" t="s">
        <v>64</v>
      </c>
      <c r="F5" s="7" t="s">
        <v>64</v>
      </c>
      <c r="G5" s="7" t="s">
        <v>59</v>
      </c>
      <c r="H5" s="7" t="s">
        <v>59</v>
      </c>
      <c r="I5" s="7" t="s">
        <v>64</v>
      </c>
      <c r="J5" s="7" t="s">
        <v>64</v>
      </c>
      <c r="K5" s="7" t="s">
        <v>64</v>
      </c>
      <c r="L5" s="7" t="s">
        <v>57</v>
      </c>
      <c r="M5" s="7" t="s">
        <v>64</v>
      </c>
      <c r="N5" s="7" t="s">
        <v>64</v>
      </c>
      <c r="O5" s="7" t="s">
        <v>64</v>
      </c>
      <c r="P5" s="7" t="s">
        <v>64</v>
      </c>
      <c r="Q5" s="7" t="s">
        <v>64</v>
      </c>
      <c r="R5" s="7" t="s">
        <v>57</v>
      </c>
      <c r="S5" s="7" t="s">
        <v>64</v>
      </c>
      <c r="T5" s="7" t="s">
        <v>64</v>
      </c>
      <c r="U5" s="7" t="s">
        <v>64</v>
      </c>
      <c r="V5" s="7" t="s">
        <v>64</v>
      </c>
      <c r="W5" s="12">
        <f>COUNTIF(B5:V5,Q2)/(21-COUNTIF(B5:V5,E2))</f>
        <v>0.0476190476190476</v>
      </c>
      <c r="X5" s="13" t="s">
        <v>63</v>
      </c>
    </row>
    <row r="6" ht="110.4" spans="1:24">
      <c r="A6" s="5" t="s">
        <v>65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7" t="s">
        <v>57</v>
      </c>
      <c r="H6" s="7" t="s">
        <v>59</v>
      </c>
      <c r="I6" s="7" t="s">
        <v>59</v>
      </c>
      <c r="J6" s="6" t="s">
        <v>18</v>
      </c>
      <c r="K6" s="6" t="s">
        <v>18</v>
      </c>
      <c r="L6" s="7" t="s">
        <v>57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7" t="s">
        <v>57</v>
      </c>
      <c r="S6" s="6" t="s">
        <v>18</v>
      </c>
      <c r="T6" s="6" t="s">
        <v>18</v>
      </c>
      <c r="U6" s="7" t="s">
        <v>59</v>
      </c>
      <c r="V6" s="7" t="s">
        <v>59</v>
      </c>
      <c r="W6" s="12">
        <f>COUNTIF(B6:V6,Q6)/(21-COUNTIF(B6:V6,E2))</f>
        <v>0.666666666666667</v>
      </c>
      <c r="X6" s="5" t="s">
        <v>65</v>
      </c>
    </row>
    <row r="7" ht="110.4" spans="1:24">
      <c r="A7" s="5" t="s">
        <v>66</v>
      </c>
      <c r="B7" s="6" t="s">
        <v>18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59</v>
      </c>
      <c r="I7" s="7" t="s">
        <v>57</v>
      </c>
      <c r="J7" s="7" t="s">
        <v>57</v>
      </c>
      <c r="K7" s="7" t="s">
        <v>57</v>
      </c>
      <c r="L7" s="7" t="s">
        <v>57</v>
      </c>
      <c r="M7" s="6" t="s">
        <v>18</v>
      </c>
      <c r="N7" s="7" t="s">
        <v>57</v>
      </c>
      <c r="O7" s="7" t="s">
        <v>57</v>
      </c>
      <c r="P7" s="7" t="s">
        <v>57</v>
      </c>
      <c r="Q7" s="7" t="s">
        <v>57</v>
      </c>
      <c r="R7" s="7" t="s">
        <v>57</v>
      </c>
      <c r="S7" s="7" t="s">
        <v>57</v>
      </c>
      <c r="T7" s="7" t="s">
        <v>57</v>
      </c>
      <c r="U7" s="7" t="s">
        <v>57</v>
      </c>
      <c r="V7" s="7" t="s">
        <v>59</v>
      </c>
      <c r="W7" s="12">
        <f>COUNTIF(B7:V7,Q2)/(21-COUNTIF(B7:V7,E2))</f>
        <v>0.0952380952380952</v>
      </c>
      <c r="X7" s="13" t="s">
        <v>66</v>
      </c>
    </row>
    <row r="8" ht="96.6" spans="1:24">
      <c r="A8" s="5" t="s">
        <v>67</v>
      </c>
      <c r="B8" s="6" t="s">
        <v>18</v>
      </c>
      <c r="C8" s="6" t="s">
        <v>18</v>
      </c>
      <c r="D8" s="6" t="s">
        <v>18</v>
      </c>
      <c r="E8" s="6" t="s">
        <v>18</v>
      </c>
      <c r="F8" s="6" t="s">
        <v>18</v>
      </c>
      <c r="G8" s="7" t="s">
        <v>57</v>
      </c>
      <c r="H8" s="7" t="s">
        <v>59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7" t="s">
        <v>57</v>
      </c>
      <c r="S8" s="6" t="s">
        <v>18</v>
      </c>
      <c r="T8" s="6" t="s">
        <v>18</v>
      </c>
      <c r="U8" s="6" t="s">
        <v>18</v>
      </c>
      <c r="V8" s="6" t="s">
        <v>18</v>
      </c>
      <c r="W8" s="12">
        <f>COUNTIF(B8:V8,Q8)/(21-COUNTIF(B8:V8,E2))</f>
        <v>0.857142857142857</v>
      </c>
      <c r="X8" s="5" t="s">
        <v>67</v>
      </c>
    </row>
    <row r="9" ht="110.4" spans="1:24">
      <c r="A9" s="5" t="s">
        <v>68</v>
      </c>
      <c r="B9" s="6" t="s">
        <v>18</v>
      </c>
      <c r="C9" s="6" t="s">
        <v>18</v>
      </c>
      <c r="D9" s="6" t="s">
        <v>18</v>
      </c>
      <c r="E9" s="7" t="s">
        <v>57</v>
      </c>
      <c r="F9" s="7" t="s">
        <v>57</v>
      </c>
      <c r="G9" s="7" t="s">
        <v>57</v>
      </c>
      <c r="H9" s="7" t="s">
        <v>59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7" t="s">
        <v>57</v>
      </c>
      <c r="S9" s="6" t="s">
        <v>18</v>
      </c>
      <c r="T9" s="6" t="s">
        <v>18</v>
      </c>
      <c r="U9" s="6" t="s">
        <v>18</v>
      </c>
      <c r="V9" s="6" t="s">
        <v>18</v>
      </c>
      <c r="W9" s="12">
        <f>COUNTIF(B9:V9,Q9)/(21-COUNTIF(B9:V9,E2))</f>
        <v>0.761904761904762</v>
      </c>
      <c r="X9" s="5" t="s">
        <v>68</v>
      </c>
    </row>
    <row r="10" ht="96.6" spans="1:24">
      <c r="A10" s="5" t="s">
        <v>69</v>
      </c>
      <c r="B10" s="6" t="s">
        <v>18</v>
      </c>
      <c r="C10" s="9" t="s">
        <v>61</v>
      </c>
      <c r="D10" s="6" t="s">
        <v>18</v>
      </c>
      <c r="E10" s="6" t="s">
        <v>18</v>
      </c>
      <c r="F10" s="7" t="s">
        <v>57</v>
      </c>
      <c r="G10" s="7" t="s">
        <v>57</v>
      </c>
      <c r="H10" s="7" t="s">
        <v>59</v>
      </c>
      <c r="I10" s="6" t="s">
        <v>18</v>
      </c>
      <c r="J10" s="6" t="s">
        <v>18</v>
      </c>
      <c r="K10" s="7" t="s">
        <v>64</v>
      </c>
      <c r="L10" s="7" t="s">
        <v>57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7" t="s">
        <v>57</v>
      </c>
      <c r="S10" s="6" t="s">
        <v>18</v>
      </c>
      <c r="T10" s="6" t="s">
        <v>18</v>
      </c>
      <c r="U10" s="9" t="s">
        <v>70</v>
      </c>
      <c r="V10" s="6" t="s">
        <v>18</v>
      </c>
      <c r="W10" s="12">
        <f>COUNTIF(B10:V10,Q10)/(21-COUNTIF(B10:V10,E2))</f>
        <v>0.619047619047619</v>
      </c>
      <c r="X10" s="13" t="s">
        <v>69</v>
      </c>
    </row>
    <row r="11" ht="96.6" spans="1:24">
      <c r="A11" s="5" t="s">
        <v>71</v>
      </c>
      <c r="B11" s="6" t="s">
        <v>18</v>
      </c>
      <c r="C11" s="6" t="s">
        <v>18</v>
      </c>
      <c r="D11" s="6" t="s">
        <v>18</v>
      </c>
      <c r="E11" s="6" t="s">
        <v>18</v>
      </c>
      <c r="F11" s="7" t="s">
        <v>57</v>
      </c>
      <c r="G11" s="7" t="s">
        <v>57</v>
      </c>
      <c r="H11" s="7" t="s">
        <v>59</v>
      </c>
      <c r="I11" s="7" t="s">
        <v>59</v>
      </c>
      <c r="J11" s="7" t="s">
        <v>57</v>
      </c>
      <c r="K11" s="7" t="s">
        <v>57</v>
      </c>
      <c r="L11" s="7" t="s">
        <v>57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  <c r="R11" s="7" t="s">
        <v>57</v>
      </c>
      <c r="S11" s="6" t="s">
        <v>18</v>
      </c>
      <c r="T11" s="6" t="s">
        <v>18</v>
      </c>
      <c r="U11" s="7" t="s">
        <v>59</v>
      </c>
      <c r="V11" s="6" t="s">
        <v>18</v>
      </c>
      <c r="W11" s="12">
        <f>COUNTIF(B11:V11,Q11)/(21-COUNTIF(B11:V11,E2))</f>
        <v>0.571428571428571</v>
      </c>
      <c r="X11" s="13" t="s">
        <v>71</v>
      </c>
    </row>
    <row r="12" ht="110.4" spans="1:24">
      <c r="A12" s="5" t="s">
        <v>72</v>
      </c>
      <c r="B12" s="7" t="s">
        <v>57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57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57</v>
      </c>
      <c r="M12" s="7" t="s">
        <v>59</v>
      </c>
      <c r="N12" s="7" t="s">
        <v>59</v>
      </c>
      <c r="O12" s="7" t="s">
        <v>59</v>
      </c>
      <c r="P12" s="7" t="s">
        <v>57</v>
      </c>
      <c r="Q12" s="7" t="s">
        <v>57</v>
      </c>
      <c r="R12" s="7" t="s">
        <v>59</v>
      </c>
      <c r="S12" s="6" t="s">
        <v>18</v>
      </c>
      <c r="T12" s="7" t="s">
        <v>57</v>
      </c>
      <c r="U12" s="7" t="s">
        <v>59</v>
      </c>
      <c r="V12" s="10" t="s">
        <v>91</v>
      </c>
      <c r="W12" s="12">
        <f>COUNTIF(B12:V12,Q2)/(21-COUNTIF(B12:V12,E2))</f>
        <v>0.0476190476190476</v>
      </c>
      <c r="X12" s="13" t="s">
        <v>72</v>
      </c>
    </row>
    <row r="13" ht="96.6" spans="1:24">
      <c r="A13" s="5" t="s">
        <v>73</v>
      </c>
      <c r="B13" s="6" t="s">
        <v>18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  <c r="H13" s="7" t="s">
        <v>59</v>
      </c>
      <c r="I13" s="7" t="s">
        <v>59</v>
      </c>
      <c r="J13" s="6" t="s">
        <v>18</v>
      </c>
      <c r="K13" s="6" t="s">
        <v>18</v>
      </c>
      <c r="L13" s="7" t="s">
        <v>59</v>
      </c>
      <c r="M13" s="7" t="s">
        <v>57</v>
      </c>
      <c r="N13" s="7" t="s">
        <v>57</v>
      </c>
      <c r="O13" s="6" t="s">
        <v>18</v>
      </c>
      <c r="P13" s="7" t="s">
        <v>57</v>
      </c>
      <c r="Q13" s="6" t="s">
        <v>18</v>
      </c>
      <c r="R13" s="7" t="s">
        <v>57</v>
      </c>
      <c r="S13" s="6" t="s">
        <v>18</v>
      </c>
      <c r="T13" s="7" t="s">
        <v>57</v>
      </c>
      <c r="U13" s="7" t="s">
        <v>59</v>
      </c>
      <c r="V13" s="7" t="s">
        <v>57</v>
      </c>
      <c r="W13" s="12">
        <f>COUNTIF(B13:V13,Q13)/(21-COUNTIF(B13:V13,E2))</f>
        <v>0.285714285714286</v>
      </c>
      <c r="X13" s="13" t="s">
        <v>73</v>
      </c>
    </row>
    <row r="14" ht="124.2" spans="1:24">
      <c r="A14" s="5" t="s">
        <v>74</v>
      </c>
      <c r="B14" s="6" t="s">
        <v>18</v>
      </c>
      <c r="C14" s="6" t="s">
        <v>18</v>
      </c>
      <c r="D14" s="6" t="s">
        <v>18</v>
      </c>
      <c r="E14" s="7" t="s">
        <v>57</v>
      </c>
      <c r="F14" s="6" t="s">
        <v>18</v>
      </c>
      <c r="G14" s="7" t="s">
        <v>57</v>
      </c>
      <c r="H14" s="7" t="s">
        <v>59</v>
      </c>
      <c r="I14" s="6" t="s">
        <v>18</v>
      </c>
      <c r="J14" s="6" t="s">
        <v>18</v>
      </c>
      <c r="K14" s="7" t="s">
        <v>57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6" t="s">
        <v>18</v>
      </c>
      <c r="S14" s="6" t="s">
        <v>18</v>
      </c>
      <c r="T14" s="6" t="s">
        <v>18</v>
      </c>
      <c r="U14" s="7" t="s">
        <v>59</v>
      </c>
      <c r="V14" s="7" t="s">
        <v>59</v>
      </c>
      <c r="W14" s="12">
        <f>COUNTIF(B14:V14,Q14)/(21-COUNTIF(B14:V14,E2))</f>
        <v>0.714285714285714</v>
      </c>
      <c r="X14" s="5" t="s">
        <v>74</v>
      </c>
    </row>
    <row r="15" ht="151.8" spans="1:24">
      <c r="A15" s="5" t="s">
        <v>75</v>
      </c>
      <c r="B15" s="6" t="s">
        <v>18</v>
      </c>
      <c r="C15" s="6" t="s">
        <v>18</v>
      </c>
      <c r="D15" s="6" t="s">
        <v>18</v>
      </c>
      <c r="E15" s="7" t="s">
        <v>57</v>
      </c>
      <c r="F15" s="6" t="s">
        <v>18</v>
      </c>
      <c r="G15" s="7" t="s">
        <v>57</v>
      </c>
      <c r="H15" s="7" t="s">
        <v>59</v>
      </c>
      <c r="I15" s="6" t="s">
        <v>18</v>
      </c>
      <c r="J15" s="6" t="s">
        <v>18</v>
      </c>
      <c r="K15" s="7" t="s">
        <v>57</v>
      </c>
      <c r="L15" s="7" t="s">
        <v>57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7" t="s">
        <v>57</v>
      </c>
      <c r="S15" s="6" t="s">
        <v>18</v>
      </c>
      <c r="T15" s="6" t="s">
        <v>18</v>
      </c>
      <c r="U15" s="7" t="s">
        <v>59</v>
      </c>
      <c r="V15" s="6" t="s">
        <v>18</v>
      </c>
      <c r="W15" s="12">
        <f>COUNTIF(B15:V15,Q15)/(21-COUNTIF(B15:V15,E2))</f>
        <v>0.666666666666667</v>
      </c>
      <c r="X15" s="5" t="s">
        <v>75</v>
      </c>
    </row>
    <row r="16" ht="82.8" spans="1:24">
      <c r="A16" s="5" t="s">
        <v>76</v>
      </c>
      <c r="B16" s="6" t="s">
        <v>18</v>
      </c>
      <c r="C16" s="6" t="s">
        <v>18</v>
      </c>
      <c r="D16" s="6" t="s">
        <v>18</v>
      </c>
      <c r="E16" s="8" t="s">
        <v>58</v>
      </c>
      <c r="F16" s="7" t="s">
        <v>64</v>
      </c>
      <c r="G16" s="7" t="s">
        <v>57</v>
      </c>
      <c r="H16" s="7" t="s">
        <v>59</v>
      </c>
      <c r="I16" s="6" t="s">
        <v>18</v>
      </c>
      <c r="J16" s="6" t="s">
        <v>18</v>
      </c>
      <c r="K16" s="7" t="s">
        <v>59</v>
      </c>
      <c r="L16" s="7" t="s">
        <v>57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7" t="s">
        <v>57</v>
      </c>
      <c r="S16" s="6" t="s">
        <v>18</v>
      </c>
      <c r="T16" s="6" t="s">
        <v>18</v>
      </c>
      <c r="U16" s="6" t="s">
        <v>18</v>
      </c>
      <c r="V16" s="6" t="s">
        <v>18</v>
      </c>
      <c r="W16" s="12">
        <f>COUNTIF(B16:V16,Q16)/(21-COUNTIF(B16:V16,E2))</f>
        <v>0.7</v>
      </c>
      <c r="X16" s="5" t="s">
        <v>76</v>
      </c>
    </row>
    <row r="17" ht="82.8" spans="1:24">
      <c r="A17" s="5" t="s">
        <v>77</v>
      </c>
      <c r="B17" s="6" t="s">
        <v>18</v>
      </c>
      <c r="C17" s="6" t="s">
        <v>18</v>
      </c>
      <c r="D17" s="6" t="s">
        <v>18</v>
      </c>
      <c r="E17" s="8" t="s">
        <v>58</v>
      </c>
      <c r="F17" s="6" t="s">
        <v>18</v>
      </c>
      <c r="G17" s="6" t="s">
        <v>18</v>
      </c>
      <c r="H17" s="6" t="s">
        <v>18</v>
      </c>
      <c r="I17" s="6" t="s">
        <v>18</v>
      </c>
      <c r="J17" s="6" t="s">
        <v>18</v>
      </c>
      <c r="K17" s="7" t="s">
        <v>57</v>
      </c>
      <c r="L17" s="8" t="s">
        <v>58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7" t="s">
        <v>57</v>
      </c>
      <c r="S17" s="6" t="s">
        <v>18</v>
      </c>
      <c r="T17" s="6" t="s">
        <v>18</v>
      </c>
      <c r="U17" s="7" t="s">
        <v>59</v>
      </c>
      <c r="V17" s="6" t="s">
        <v>18</v>
      </c>
      <c r="W17" s="12">
        <f>COUNTIF(B17:V17,Q17)/(21-COUNTIF(B17:V17,E2))</f>
        <v>0.842105263157895</v>
      </c>
      <c r="X17" s="5" t="s">
        <v>77</v>
      </c>
    </row>
    <row r="18" ht="82.8" spans="1:24">
      <c r="A18" s="5" t="s">
        <v>78</v>
      </c>
      <c r="B18" s="6" t="s">
        <v>18</v>
      </c>
      <c r="C18" s="6" t="s">
        <v>18</v>
      </c>
      <c r="D18" s="6" t="s">
        <v>18</v>
      </c>
      <c r="E18" s="8" t="s">
        <v>58</v>
      </c>
      <c r="F18" s="6" t="s">
        <v>18</v>
      </c>
      <c r="G18" s="7" t="s">
        <v>57</v>
      </c>
      <c r="H18" s="7" t="s">
        <v>59</v>
      </c>
      <c r="I18" s="6" t="s">
        <v>18</v>
      </c>
      <c r="J18" s="6" t="s">
        <v>18</v>
      </c>
      <c r="K18" s="7" t="s">
        <v>57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  <c r="S18" s="6" t="s">
        <v>18</v>
      </c>
      <c r="T18" s="6" t="s">
        <v>18</v>
      </c>
      <c r="U18" s="6" t="s">
        <v>18</v>
      </c>
      <c r="V18" s="6" t="s">
        <v>18</v>
      </c>
      <c r="W18" s="12">
        <f>COUNTIF(B18:V18,Q18)/(21-COUNTIF(B18:V18,E2))</f>
        <v>0.85</v>
      </c>
      <c r="X18" s="5" t="s">
        <v>78</v>
      </c>
    </row>
    <row r="19" ht="82.8" spans="1:24">
      <c r="A19" s="5" t="s">
        <v>79</v>
      </c>
      <c r="B19" s="6" t="s">
        <v>18</v>
      </c>
      <c r="C19" s="7" t="s">
        <v>57</v>
      </c>
      <c r="D19" s="7" t="s">
        <v>59</v>
      </c>
      <c r="E19" s="7" t="s">
        <v>57</v>
      </c>
      <c r="F19" s="7" t="s">
        <v>57</v>
      </c>
      <c r="G19" s="6" t="s">
        <v>18</v>
      </c>
      <c r="H19" s="7" t="s">
        <v>59</v>
      </c>
      <c r="I19" s="6" t="s">
        <v>18</v>
      </c>
      <c r="J19" s="6" t="s">
        <v>18</v>
      </c>
      <c r="K19" s="7" t="s">
        <v>57</v>
      </c>
      <c r="L19" s="8" t="s">
        <v>58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7" t="s">
        <v>57</v>
      </c>
      <c r="S19" s="6" t="s">
        <v>18</v>
      </c>
      <c r="T19" s="6" t="s">
        <v>18</v>
      </c>
      <c r="U19" s="6" t="s">
        <v>18</v>
      </c>
      <c r="V19" s="6" t="s">
        <v>18</v>
      </c>
      <c r="W19" s="12">
        <f>COUNTIF(B19:V19,Q19)/(21-COUNTIF(B19:V19,E2))</f>
        <v>0.65</v>
      </c>
      <c r="X19" s="5" t="s">
        <v>79</v>
      </c>
    </row>
    <row r="20" ht="82.8" spans="1:24">
      <c r="A20" s="5" t="s">
        <v>80</v>
      </c>
      <c r="B20" s="6" t="s">
        <v>18</v>
      </c>
      <c r="C20" s="6" t="s">
        <v>18</v>
      </c>
      <c r="D20" s="6" t="s">
        <v>18</v>
      </c>
      <c r="E20" s="6" t="s">
        <v>18</v>
      </c>
      <c r="F20" s="6" t="s">
        <v>18</v>
      </c>
      <c r="G20" s="6" t="s">
        <v>18</v>
      </c>
      <c r="H20" s="7" t="s">
        <v>59</v>
      </c>
      <c r="I20" s="7" t="s">
        <v>59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  <c r="S20" s="6" t="s">
        <v>18</v>
      </c>
      <c r="T20" s="6" t="s">
        <v>18</v>
      </c>
      <c r="U20" s="6" t="s">
        <v>18</v>
      </c>
      <c r="V20" s="6" t="s">
        <v>18</v>
      </c>
      <c r="W20" s="12">
        <f>COUNTIF(B20:V20,Q20)/(21-COUNTIF(B20:V20,E2))</f>
        <v>0.904761904761905</v>
      </c>
      <c r="X20" s="5" t="s">
        <v>80</v>
      </c>
    </row>
    <row r="21" ht="82.8" spans="1:24">
      <c r="A21" s="5" t="s">
        <v>81</v>
      </c>
      <c r="B21" s="6" t="s">
        <v>18</v>
      </c>
      <c r="C21" s="6" t="s">
        <v>18</v>
      </c>
      <c r="D21" s="7" t="s">
        <v>57</v>
      </c>
      <c r="E21" s="6" t="s">
        <v>18</v>
      </c>
      <c r="F21" s="6" t="s">
        <v>18</v>
      </c>
      <c r="G21" s="6" t="s">
        <v>18</v>
      </c>
      <c r="H21" s="7" t="s">
        <v>59</v>
      </c>
      <c r="I21" s="7" t="s">
        <v>59</v>
      </c>
      <c r="J21" s="6" t="s">
        <v>18</v>
      </c>
      <c r="K21" s="7" t="s">
        <v>57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  <c r="R21" s="7" t="s">
        <v>57</v>
      </c>
      <c r="S21" s="6" t="s">
        <v>18</v>
      </c>
      <c r="T21" s="6" t="s">
        <v>18</v>
      </c>
      <c r="U21" s="6" t="s">
        <v>18</v>
      </c>
      <c r="V21" s="6" t="s">
        <v>18</v>
      </c>
      <c r="W21" s="12">
        <f>COUNTIF(B21:V21,Q21)/(21-COUNTIF(B21:V21,E2))</f>
        <v>0.761904761904762</v>
      </c>
      <c r="X21" s="5" t="s">
        <v>81</v>
      </c>
    </row>
    <row r="22" ht="82.8" spans="1:24">
      <c r="A22" s="5" t="s">
        <v>82</v>
      </c>
      <c r="B22" s="6" t="s">
        <v>18</v>
      </c>
      <c r="C22" s="7" t="s">
        <v>64</v>
      </c>
      <c r="D22" s="8" t="s">
        <v>58</v>
      </c>
      <c r="E22" s="8" t="s">
        <v>58</v>
      </c>
      <c r="F22" s="8" t="s">
        <v>58</v>
      </c>
      <c r="G22" s="7" t="s">
        <v>57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7" t="s">
        <v>57</v>
      </c>
      <c r="S22" s="6" t="s">
        <v>18</v>
      </c>
      <c r="T22" s="6" t="s">
        <v>18</v>
      </c>
      <c r="U22" s="7" t="s">
        <v>59</v>
      </c>
      <c r="V22" s="6" t="s">
        <v>18</v>
      </c>
      <c r="W22" s="12">
        <f>COUNTIF(B22:V22,Q22)/(21-COUNTIF(B22:V22,E22))</f>
        <v>0.5</v>
      </c>
      <c r="X22" s="5" t="s">
        <v>82</v>
      </c>
    </row>
    <row r="23" ht="55.2" spans="1:24">
      <c r="A23" s="5" t="s">
        <v>83</v>
      </c>
      <c r="B23" s="6" t="s">
        <v>18</v>
      </c>
      <c r="C23" s="6" t="s">
        <v>18</v>
      </c>
      <c r="D23" s="7" t="s">
        <v>59</v>
      </c>
      <c r="E23" s="8" t="s">
        <v>58</v>
      </c>
      <c r="F23" s="8" t="s">
        <v>58</v>
      </c>
      <c r="G23" s="7" t="s">
        <v>59</v>
      </c>
      <c r="H23" s="7" t="s">
        <v>59</v>
      </c>
      <c r="I23" s="6" t="s">
        <v>18</v>
      </c>
      <c r="J23" s="7" t="s">
        <v>59</v>
      </c>
      <c r="K23" s="7" t="s">
        <v>59</v>
      </c>
      <c r="L23" s="7" t="s">
        <v>59</v>
      </c>
      <c r="M23" s="6" t="s">
        <v>18</v>
      </c>
      <c r="N23" s="6" t="s">
        <v>18</v>
      </c>
      <c r="O23" s="7" t="s">
        <v>59</v>
      </c>
      <c r="P23" s="6" t="s">
        <v>18</v>
      </c>
      <c r="Q23" s="6" t="s">
        <v>18</v>
      </c>
      <c r="R23" s="7" t="s">
        <v>59</v>
      </c>
      <c r="S23" s="7" t="s">
        <v>59</v>
      </c>
      <c r="T23" s="6" t="s">
        <v>18</v>
      </c>
      <c r="U23" s="7" t="s">
        <v>59</v>
      </c>
      <c r="V23" s="6" t="s">
        <v>18</v>
      </c>
      <c r="W23" s="12">
        <f>COUNTIF(B23:V23,Q23)/(21-COUNTIF(B23:V23,E23))</f>
        <v>0.473684210526316</v>
      </c>
      <c r="X23" s="5" t="s">
        <v>83</v>
      </c>
    </row>
    <row r="24" ht="69" spans="1:24">
      <c r="A24" s="5" t="s">
        <v>7</v>
      </c>
      <c r="B24" s="6" t="s">
        <v>18</v>
      </c>
      <c r="C24" s="7" t="s">
        <v>59</v>
      </c>
      <c r="D24" s="6" t="s">
        <v>18</v>
      </c>
      <c r="E24" s="9" t="s">
        <v>92</v>
      </c>
      <c r="F24" s="7" t="s">
        <v>59</v>
      </c>
      <c r="G24" s="7" t="s">
        <v>59</v>
      </c>
      <c r="H24" s="6" t="s">
        <v>18</v>
      </c>
      <c r="I24" s="6" t="s">
        <v>18</v>
      </c>
      <c r="J24" s="7" t="s">
        <v>59</v>
      </c>
      <c r="K24" s="6" t="s">
        <v>18</v>
      </c>
      <c r="L24" s="7" t="s">
        <v>57</v>
      </c>
      <c r="M24" s="6" t="s">
        <v>18</v>
      </c>
      <c r="N24" s="6" t="s">
        <v>18</v>
      </c>
      <c r="O24" s="6" t="s">
        <v>18</v>
      </c>
      <c r="P24" s="7" t="s">
        <v>59</v>
      </c>
      <c r="Q24" s="6" t="s">
        <v>18</v>
      </c>
      <c r="R24" s="7" t="s">
        <v>59</v>
      </c>
      <c r="S24" s="6" t="s">
        <v>18</v>
      </c>
      <c r="T24" s="7" t="s">
        <v>59</v>
      </c>
      <c r="U24" s="7" t="s">
        <v>59</v>
      </c>
      <c r="V24" s="6" t="s">
        <v>18</v>
      </c>
      <c r="W24" s="12">
        <f>COUNTIF(B24:V24,Q24)/(21-COUNTIF(B24:V24,E24))</f>
        <v>0.55</v>
      </c>
      <c r="X24" s="5" t="s">
        <v>7</v>
      </c>
    </row>
    <row r="25" ht="82.8" spans="1:24">
      <c r="A25" s="5" t="s">
        <v>84</v>
      </c>
      <c r="B25" s="6" t="s">
        <v>18</v>
      </c>
      <c r="C25" s="6" t="s">
        <v>18</v>
      </c>
      <c r="D25" s="6" t="s">
        <v>18</v>
      </c>
      <c r="E25" s="8" t="s">
        <v>58</v>
      </c>
      <c r="F25" s="8" t="s">
        <v>58</v>
      </c>
      <c r="G25" s="7" t="s">
        <v>57</v>
      </c>
      <c r="H25" s="7" t="s">
        <v>59</v>
      </c>
      <c r="I25" s="7" t="s">
        <v>59</v>
      </c>
      <c r="J25" s="6" t="s">
        <v>18</v>
      </c>
      <c r="K25" s="7" t="s">
        <v>57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  <c r="Q25" s="6" t="s">
        <v>18</v>
      </c>
      <c r="R25" s="7" t="s">
        <v>57</v>
      </c>
      <c r="S25" s="6" t="s">
        <v>18</v>
      </c>
      <c r="T25" s="6" t="s">
        <v>18</v>
      </c>
      <c r="U25" s="6" t="s">
        <v>18</v>
      </c>
      <c r="V25" s="6" t="s">
        <v>18</v>
      </c>
      <c r="W25" s="12">
        <f>COUNTIF(B25:V25,Q25)/(21-COUNTIF(B25:V25,E25))</f>
        <v>0.736842105263158</v>
      </c>
      <c r="X25" s="5" t="s">
        <v>84</v>
      </c>
    </row>
    <row r="26" ht="96.6" spans="1:24">
      <c r="A26" s="5" t="s">
        <v>85</v>
      </c>
      <c r="B26" s="6" t="s">
        <v>18</v>
      </c>
      <c r="C26" s="6" t="s">
        <v>18</v>
      </c>
      <c r="D26" s="10" t="s">
        <v>86</v>
      </c>
      <c r="E26" s="10" t="s">
        <v>86</v>
      </c>
      <c r="F26" s="6" t="s">
        <v>18</v>
      </c>
      <c r="G26" s="7" t="s">
        <v>57</v>
      </c>
      <c r="H26" s="7" t="s">
        <v>59</v>
      </c>
      <c r="I26" s="7" t="s">
        <v>57</v>
      </c>
      <c r="J26" s="7" t="s">
        <v>57</v>
      </c>
      <c r="K26" s="6" t="s">
        <v>18</v>
      </c>
      <c r="L26" s="6" t="s">
        <v>18</v>
      </c>
      <c r="M26" s="6" t="s">
        <v>18</v>
      </c>
      <c r="N26" s="10" t="s">
        <v>86</v>
      </c>
      <c r="O26" s="6" t="s">
        <v>18</v>
      </c>
      <c r="P26" s="6" t="s">
        <v>18</v>
      </c>
      <c r="Q26" s="6" t="s">
        <v>18</v>
      </c>
      <c r="R26" s="7" t="s">
        <v>59</v>
      </c>
      <c r="S26" s="10" t="s">
        <v>86</v>
      </c>
      <c r="T26" s="6" t="s">
        <v>18</v>
      </c>
      <c r="U26" s="10" t="s">
        <v>86</v>
      </c>
      <c r="V26" s="6" t="s">
        <v>18</v>
      </c>
      <c r="W26" s="12">
        <f>COUNTIF(B26:V26,Q26)/(21-COUNTIF(B26:V26,E2))</f>
        <v>0.523809523809524</v>
      </c>
      <c r="X26" s="5" t="s">
        <v>85</v>
      </c>
    </row>
    <row r="27" ht="55.2" spans="1:24">
      <c r="A27" s="5" t="s">
        <v>9</v>
      </c>
      <c r="B27" s="7" t="s">
        <v>59</v>
      </c>
      <c r="C27" s="6" t="s">
        <v>18</v>
      </c>
      <c r="D27" s="7" t="s">
        <v>59</v>
      </c>
      <c r="E27" s="8" t="s">
        <v>58</v>
      </c>
      <c r="F27" s="8" t="s">
        <v>58</v>
      </c>
      <c r="G27" s="6" t="s">
        <v>18</v>
      </c>
      <c r="H27" s="7" t="s">
        <v>59</v>
      </c>
      <c r="I27" s="7" t="s">
        <v>59</v>
      </c>
      <c r="J27" s="7" t="s">
        <v>59</v>
      </c>
      <c r="K27" s="7" t="s">
        <v>59</v>
      </c>
      <c r="L27" s="7" t="s">
        <v>59</v>
      </c>
      <c r="M27" s="6" t="s">
        <v>18</v>
      </c>
      <c r="N27" s="6" t="s">
        <v>18</v>
      </c>
      <c r="O27" s="7" t="s">
        <v>59</v>
      </c>
      <c r="P27" s="6" t="s">
        <v>18</v>
      </c>
      <c r="Q27" s="6" t="s">
        <v>18</v>
      </c>
      <c r="R27" s="7" t="s">
        <v>59</v>
      </c>
      <c r="S27" s="6" t="s">
        <v>18</v>
      </c>
      <c r="T27" s="7" t="s">
        <v>59</v>
      </c>
      <c r="U27" s="7" t="s">
        <v>59</v>
      </c>
      <c r="V27" s="6" t="s">
        <v>18</v>
      </c>
      <c r="W27" s="12">
        <f>COUNTIF(B27:V27,Q27)/(21-COUNTIF(B27:V27,E27))</f>
        <v>0.421052631578947</v>
      </c>
      <c r="X27" s="5" t="s">
        <v>9</v>
      </c>
    </row>
    <row r="28" ht="82.8" spans="1:24">
      <c r="A28" s="5" t="s">
        <v>10</v>
      </c>
      <c r="B28" s="6" t="s">
        <v>18</v>
      </c>
      <c r="C28" s="6" t="s">
        <v>18</v>
      </c>
      <c r="D28" s="6" t="s">
        <v>18</v>
      </c>
      <c r="E28" s="7" t="s">
        <v>57</v>
      </c>
      <c r="F28" s="8" t="s">
        <v>58</v>
      </c>
      <c r="G28" s="6" t="s">
        <v>18</v>
      </c>
      <c r="H28" s="7" t="s">
        <v>59</v>
      </c>
      <c r="I28" s="7" t="s">
        <v>57</v>
      </c>
      <c r="J28" s="6" t="s">
        <v>18</v>
      </c>
      <c r="K28" s="7" t="s">
        <v>57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  <c r="Q28" s="6" t="s">
        <v>18</v>
      </c>
      <c r="R28" s="6" t="s">
        <v>18</v>
      </c>
      <c r="S28" s="6" t="s">
        <v>18</v>
      </c>
      <c r="T28" s="6" t="s">
        <v>18</v>
      </c>
      <c r="U28" s="6" t="s">
        <v>18</v>
      </c>
      <c r="V28" s="6" t="s">
        <v>18</v>
      </c>
      <c r="W28" s="12">
        <f>COUNTIF(B28:V28,Q28)/(21-COUNTIF(B28:V28,E28))</f>
        <v>0.888888888888889</v>
      </c>
      <c r="X28" s="5" t="s">
        <v>10</v>
      </c>
    </row>
    <row r="29" ht="82.8" spans="1:24">
      <c r="A29" s="5" t="s">
        <v>11</v>
      </c>
      <c r="B29" s="6" t="s">
        <v>18</v>
      </c>
      <c r="C29" s="6" t="s">
        <v>18</v>
      </c>
      <c r="D29" s="6" t="s">
        <v>18</v>
      </c>
      <c r="E29" s="7" t="s">
        <v>57</v>
      </c>
      <c r="F29" s="7" t="s">
        <v>57</v>
      </c>
      <c r="G29" s="6" t="s">
        <v>18</v>
      </c>
      <c r="H29" s="7" t="s">
        <v>59</v>
      </c>
      <c r="I29" s="6" t="s">
        <v>18</v>
      </c>
      <c r="J29" s="6" t="s">
        <v>18</v>
      </c>
      <c r="K29" s="6" t="s">
        <v>18</v>
      </c>
      <c r="L29" s="7" t="s">
        <v>57</v>
      </c>
      <c r="M29" s="6" t="s">
        <v>18</v>
      </c>
      <c r="N29" s="6" t="s">
        <v>18</v>
      </c>
      <c r="O29" s="6" t="s">
        <v>18</v>
      </c>
      <c r="P29" s="6" t="s">
        <v>18</v>
      </c>
      <c r="Q29" s="6" t="s">
        <v>18</v>
      </c>
      <c r="R29" s="7" t="s">
        <v>57</v>
      </c>
      <c r="S29" s="6" t="s">
        <v>18</v>
      </c>
      <c r="T29" s="6" t="s">
        <v>18</v>
      </c>
      <c r="U29" s="6" t="s">
        <v>18</v>
      </c>
      <c r="V29" s="6" t="s">
        <v>18</v>
      </c>
      <c r="W29" s="12">
        <f>COUNTIF(B29:V29,Q29)/(21-COUNTIF(B29:V29,E29))</f>
        <v>0.941176470588235</v>
      </c>
      <c r="X29" s="5" t="s">
        <v>11</v>
      </c>
    </row>
    <row r="30" ht="82.8" spans="1:24">
      <c r="A30" s="5" t="s">
        <v>12</v>
      </c>
      <c r="B30" s="6" t="s">
        <v>18</v>
      </c>
      <c r="C30" s="6" t="s">
        <v>18</v>
      </c>
      <c r="D30" s="6" t="s">
        <v>18</v>
      </c>
      <c r="E30" s="8" t="s">
        <v>58</v>
      </c>
      <c r="F30" s="6" t="s">
        <v>18</v>
      </c>
      <c r="G30" s="7" t="s">
        <v>59</v>
      </c>
      <c r="H30" s="7" t="s">
        <v>59</v>
      </c>
      <c r="I30" s="7" t="s">
        <v>59</v>
      </c>
      <c r="J30" s="6" t="s">
        <v>18</v>
      </c>
      <c r="K30" s="7" t="s">
        <v>57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  <c r="Q30" s="6" t="s">
        <v>18</v>
      </c>
      <c r="R30" s="7" t="s">
        <v>57</v>
      </c>
      <c r="S30" s="6" t="s">
        <v>18</v>
      </c>
      <c r="T30" s="6" t="s">
        <v>18</v>
      </c>
      <c r="U30" s="7" t="s">
        <v>59</v>
      </c>
      <c r="V30" s="6" t="s">
        <v>18</v>
      </c>
      <c r="W30" s="12">
        <f>COUNTIF(B30:V30,Q30)/(21-COUNTIF(B30:V30,E30))</f>
        <v>0.7</v>
      </c>
      <c r="X30" s="5" t="s">
        <v>12</v>
      </c>
    </row>
    <row r="31" ht="82.8" spans="1:24">
      <c r="A31" s="5" t="s">
        <v>13</v>
      </c>
      <c r="B31" s="6" t="s">
        <v>18</v>
      </c>
      <c r="C31" s="7" t="s">
        <v>59</v>
      </c>
      <c r="D31" s="6" t="s">
        <v>18</v>
      </c>
      <c r="E31" s="7" t="s">
        <v>57</v>
      </c>
      <c r="F31" s="8" t="s">
        <v>58</v>
      </c>
      <c r="G31" s="6" t="s">
        <v>18</v>
      </c>
      <c r="H31" s="7" t="s">
        <v>59</v>
      </c>
      <c r="I31" s="6" t="s">
        <v>18</v>
      </c>
      <c r="J31" s="6" t="s">
        <v>18</v>
      </c>
      <c r="K31" s="7" t="s">
        <v>57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  <c r="Q31" s="6" t="s">
        <v>18</v>
      </c>
      <c r="R31" s="6" t="s">
        <v>18</v>
      </c>
      <c r="S31" s="6" t="s">
        <v>18</v>
      </c>
      <c r="T31" s="7" t="s">
        <v>59</v>
      </c>
      <c r="U31" s="6" t="s">
        <v>18</v>
      </c>
      <c r="V31" s="6" t="s">
        <v>18</v>
      </c>
      <c r="W31" s="12">
        <f>COUNTIF(B31:V31,Q31)/(21-COUNTIF(B31:V31,E31))</f>
        <v>0.789473684210526</v>
      </c>
      <c r="X31" s="5" t="s">
        <v>13</v>
      </c>
    </row>
    <row r="32" ht="55.2" spans="1:24">
      <c r="A32" s="5" t="s">
        <v>14</v>
      </c>
      <c r="B32" s="6" t="s">
        <v>18</v>
      </c>
      <c r="C32" s="6" t="s">
        <v>18</v>
      </c>
      <c r="D32" s="6" t="s">
        <v>18</v>
      </c>
      <c r="E32" s="8" t="s">
        <v>58</v>
      </c>
      <c r="F32" s="6" t="s">
        <v>18</v>
      </c>
      <c r="G32" s="6" t="s">
        <v>18</v>
      </c>
      <c r="H32" s="7" t="s">
        <v>59</v>
      </c>
      <c r="I32" s="7" t="s">
        <v>59</v>
      </c>
      <c r="J32" s="6" t="s">
        <v>18</v>
      </c>
      <c r="K32" s="6" t="s">
        <v>18</v>
      </c>
      <c r="L32" s="7" t="s">
        <v>59</v>
      </c>
      <c r="M32" s="7" t="s">
        <v>59</v>
      </c>
      <c r="N32" s="6" t="s">
        <v>18</v>
      </c>
      <c r="O32" s="7" t="s">
        <v>59</v>
      </c>
      <c r="P32" s="6" t="s">
        <v>18</v>
      </c>
      <c r="Q32" s="6" t="s">
        <v>18</v>
      </c>
      <c r="R32" s="7" t="s">
        <v>59</v>
      </c>
      <c r="S32" s="7" t="s">
        <v>59</v>
      </c>
      <c r="T32" s="7" t="s">
        <v>59</v>
      </c>
      <c r="U32" s="7" t="s">
        <v>59</v>
      </c>
      <c r="V32" s="6" t="s">
        <v>18</v>
      </c>
      <c r="W32" s="12">
        <f>COUNTIF(B32:V32,Q32)/(21-COUNTIF(B32:V32,E32))</f>
        <v>0.55</v>
      </c>
      <c r="X32" s="5" t="s">
        <v>14</v>
      </c>
    </row>
    <row r="33" ht="82.8" spans="1:24">
      <c r="A33" s="5" t="s">
        <v>15</v>
      </c>
      <c r="B33" s="6" t="s">
        <v>18</v>
      </c>
      <c r="C33" s="6" t="s">
        <v>18</v>
      </c>
      <c r="D33" s="6" t="s">
        <v>18</v>
      </c>
      <c r="E33" s="8" t="s">
        <v>58</v>
      </c>
      <c r="F33" s="8" t="s">
        <v>58</v>
      </c>
      <c r="G33" s="7" t="s">
        <v>57</v>
      </c>
      <c r="H33" s="7" t="s">
        <v>59</v>
      </c>
      <c r="I33" s="7" t="s">
        <v>59</v>
      </c>
      <c r="J33" s="6" t="s">
        <v>18</v>
      </c>
      <c r="K33" s="7" t="s">
        <v>57</v>
      </c>
      <c r="L33" s="6" t="s">
        <v>18</v>
      </c>
      <c r="M33" s="7" t="s">
        <v>57</v>
      </c>
      <c r="N33" s="6" t="s">
        <v>18</v>
      </c>
      <c r="O33" s="6" t="s">
        <v>18</v>
      </c>
      <c r="P33" s="6" t="s">
        <v>18</v>
      </c>
      <c r="Q33" s="6" t="s">
        <v>18</v>
      </c>
      <c r="R33" s="7" t="s">
        <v>57</v>
      </c>
      <c r="S33" s="6" t="s">
        <v>18</v>
      </c>
      <c r="T33" s="6" t="s">
        <v>18</v>
      </c>
      <c r="U33" s="7" t="s">
        <v>59</v>
      </c>
      <c r="V33" s="6" t="s">
        <v>18</v>
      </c>
      <c r="W33" s="12">
        <f>COUNTIF(B33:V33,Q33)/(21-COUNTIF(B33:V33,E33))</f>
        <v>0.631578947368421</v>
      </c>
      <c r="X33" s="5" t="s">
        <v>15</v>
      </c>
    </row>
    <row r="34" ht="69" spans="1:24">
      <c r="A34" s="5" t="s">
        <v>87</v>
      </c>
      <c r="B34" s="6" t="s">
        <v>18</v>
      </c>
      <c r="C34" s="7" t="s">
        <v>64</v>
      </c>
      <c r="D34" s="8" t="s">
        <v>58</v>
      </c>
      <c r="E34" s="8" t="s">
        <v>58</v>
      </c>
      <c r="F34" s="7" t="s">
        <v>59</v>
      </c>
      <c r="G34" s="7" t="s">
        <v>59</v>
      </c>
      <c r="H34" s="7" t="s">
        <v>59</v>
      </c>
      <c r="I34" s="7" t="s">
        <v>59</v>
      </c>
      <c r="J34" s="6" t="s">
        <v>18</v>
      </c>
      <c r="K34" s="7" t="s">
        <v>59</v>
      </c>
      <c r="L34" s="7" t="s">
        <v>57</v>
      </c>
      <c r="M34" s="6" t="s">
        <v>18</v>
      </c>
      <c r="N34" s="6" t="s">
        <v>18</v>
      </c>
      <c r="O34" s="6" t="s">
        <v>18</v>
      </c>
      <c r="P34" s="6" t="s">
        <v>18</v>
      </c>
      <c r="Q34" s="6" t="s">
        <v>18</v>
      </c>
      <c r="R34" s="7" t="s">
        <v>59</v>
      </c>
      <c r="S34" s="6" t="s">
        <v>18</v>
      </c>
      <c r="T34" s="6" t="s">
        <v>18</v>
      </c>
      <c r="U34" s="6" t="s">
        <v>18</v>
      </c>
      <c r="V34" s="7" t="s">
        <v>57</v>
      </c>
      <c r="W34" s="12">
        <f>COUNTIF(B34:V34,Q34)/(21-COUNTIF(B34:V34,E2))</f>
        <v>0.526315789473684</v>
      </c>
      <c r="X34" s="5" t="s">
        <v>87</v>
      </c>
    </row>
    <row r="35" ht="69" spans="1:24">
      <c r="A35" s="5" t="s">
        <v>88</v>
      </c>
      <c r="B35" s="6" t="s">
        <v>18</v>
      </c>
      <c r="C35" s="6" t="s">
        <v>18</v>
      </c>
      <c r="D35" s="6" t="s">
        <v>18</v>
      </c>
      <c r="E35" s="9" t="s">
        <v>61</v>
      </c>
      <c r="F35" s="10" t="s">
        <v>95</v>
      </c>
      <c r="G35" s="6" t="s">
        <v>18</v>
      </c>
      <c r="H35" s="7" t="s">
        <v>59</v>
      </c>
      <c r="I35" s="9" t="s">
        <v>61</v>
      </c>
      <c r="J35" s="9" t="s">
        <v>61</v>
      </c>
      <c r="K35" s="8" t="s">
        <v>58</v>
      </c>
      <c r="L35" s="9" t="s">
        <v>61</v>
      </c>
      <c r="M35" s="9" t="s">
        <v>61</v>
      </c>
      <c r="N35" s="9" t="s">
        <v>61</v>
      </c>
      <c r="O35" s="9" t="s">
        <v>61</v>
      </c>
      <c r="P35" s="9" t="s">
        <v>61</v>
      </c>
      <c r="Q35" s="9" t="s">
        <v>61</v>
      </c>
      <c r="R35" s="9" t="s">
        <v>61</v>
      </c>
      <c r="S35" s="9" t="s">
        <v>61</v>
      </c>
      <c r="T35" s="9" t="s">
        <v>61</v>
      </c>
      <c r="U35" s="9" t="s">
        <v>61</v>
      </c>
      <c r="V35" s="9" t="s">
        <v>61</v>
      </c>
      <c r="W35" s="12">
        <f>COUNTIF(B35:V35,Q2)/(21-COUNTIF(B35:V35,E2))</f>
        <v>0.2</v>
      </c>
      <c r="X35" s="5" t="s">
        <v>88</v>
      </c>
    </row>
    <row r="39" ht="40.8" spans="1:22">
      <c r="A39" s="11" t="s">
        <v>89</v>
      </c>
      <c r="B39" s="12">
        <f>COUNTIF(B2:B35,B35)/(34-COUNTIF(B2:B35,D34))</f>
        <v>0.882352941176471</v>
      </c>
      <c r="C39" s="12">
        <f>COUNTIF(C2:C35,B35)/(34-COUNTIF(C2:C35,D34))</f>
        <v>0.735294117647059</v>
      </c>
      <c r="D39" s="12">
        <f>COUNTIF(D2:D35,B35)/(34-COUNTIF(D2:D35,D34))</f>
        <v>0.65625</v>
      </c>
      <c r="E39" s="12">
        <f>COUNTIF(E2:E35,B35)/(34-COUNTIF(E2:E35,D34))</f>
        <v>0.272727272727273</v>
      </c>
      <c r="F39" s="12">
        <f>COUNTIF(F2:F35,B35)/(34-COUNTIF(F2:F35,D34))</f>
        <v>0.444444444444444</v>
      </c>
      <c r="G39" s="12">
        <f>COUNTIF(G2:G35,B35)/(34-COUNTIF(G2:G35,D34))</f>
        <v>0.294117647058824</v>
      </c>
      <c r="H39" s="12">
        <f>COUNTIF(H2:H35,B35)/(34-COUNTIF(H2:H35,D34))</f>
        <v>0.0588235294117647</v>
      </c>
      <c r="I39" s="12">
        <f>COUNTIF(I2:I35,B35)/(34-COUNTIF(I2:I35,D34))</f>
        <v>0.411764705882353</v>
      </c>
      <c r="J39" s="12">
        <f>COUNTIF(J2:J35,B35)/(34-COUNTIF(J2:J35,D34))</f>
        <v>0.705882352941177</v>
      </c>
      <c r="K39" s="12">
        <f>COUNTIF(K2:K35,B35)/(34-COUNTIF(K2:K35,D34))</f>
        <v>0.303030303030303</v>
      </c>
      <c r="L39" s="12">
        <f>COUNTIF(L2:L35,B35)/(34-COUNTIF(L2:L35,D34))</f>
        <v>0.40625</v>
      </c>
      <c r="M39" s="12">
        <f>COUNTIF(M2:M35,B35)/(34-COUNTIF(M2:M35,D34))</f>
        <v>0.794117647058823</v>
      </c>
      <c r="N39" s="12">
        <f>COUNTIF(N2:N35,B35)/(34-COUNTIF(N2:N35,D34))</f>
        <v>0.794117647058823</v>
      </c>
      <c r="O39" s="12">
        <f>COUNTIF(O2:O35,B35)/(34-COUNTIF(O2:O35,D34))</f>
        <v>0.764705882352941</v>
      </c>
      <c r="P39" s="12">
        <f>COUNTIF(P2:P35,B35)/(34-COUNTIF(P2:P35,D34))</f>
        <v>0.823529411764706</v>
      </c>
      <c r="Q39" s="12">
        <f>COUNTIF(Q2:Q35,B35)/(34-COUNTIF(Q2:Q35,D34))</f>
        <v>0.882352941176471</v>
      </c>
      <c r="R39" s="12">
        <f>COUNTIF(R2:R35,B35)/(34-COUNTIF(R2:R35,D34))</f>
        <v>0.176470588235294</v>
      </c>
      <c r="S39" s="12">
        <f>COUNTIF(S2:S35,B35)/(34-COUNTIF(S2:S35,D34))</f>
        <v>0.823529411764706</v>
      </c>
      <c r="T39" s="12">
        <f>COUNTIF(T2:T35,B35)/(34-COUNTIF(T2:T35,D34))</f>
        <v>0.705882352941177</v>
      </c>
      <c r="U39" s="12">
        <f>COUNTIF(U2:U35,B35)/(34-COUNTIF(U2:U35,D34))</f>
        <v>0.411764705882353</v>
      </c>
      <c r="V39" s="12">
        <f>COUNTIF(V2:V35,B35)/(34-COUNTIF(V2:V35,D34))</f>
        <v>0.705882352941177</v>
      </c>
    </row>
    <row r="40" ht="55.2" spans="1:22">
      <c r="A40" s="5" t="s">
        <v>0</v>
      </c>
      <c r="B40" s="5" t="s">
        <v>35</v>
      </c>
      <c r="C40" s="5" t="s">
        <v>36</v>
      </c>
      <c r="D40" s="5" t="s">
        <v>37</v>
      </c>
      <c r="E40" s="5" t="s">
        <v>38</v>
      </c>
      <c r="F40" s="5" t="s">
        <v>39</v>
      </c>
      <c r="G40" s="5" t="s">
        <v>40</v>
      </c>
      <c r="H40" s="5" t="s">
        <v>41</v>
      </c>
      <c r="I40" s="5" t="s">
        <v>42</v>
      </c>
      <c r="J40" s="5" t="s">
        <v>43</v>
      </c>
      <c r="K40" s="5" t="s">
        <v>44</v>
      </c>
      <c r="L40" s="5" t="s">
        <v>45</v>
      </c>
      <c r="M40" s="5" t="s">
        <v>46</v>
      </c>
      <c r="N40" s="5" t="s">
        <v>47</v>
      </c>
      <c r="O40" s="5" t="s">
        <v>48</v>
      </c>
      <c r="P40" s="5" t="s">
        <v>49</v>
      </c>
      <c r="Q40" s="5" t="s">
        <v>50</v>
      </c>
      <c r="R40" s="5" t="s">
        <v>51</v>
      </c>
      <c r="S40" s="5" t="s">
        <v>52</v>
      </c>
      <c r="T40" s="5" t="s">
        <v>53</v>
      </c>
      <c r="U40" s="5" t="s">
        <v>54</v>
      </c>
      <c r="V40" s="5" t="s">
        <v>55</v>
      </c>
    </row>
    <row r="44" ht="60" spans="25:26">
      <c r="Y44" s="14" t="s">
        <v>89</v>
      </c>
      <c r="Z44" s="15">
        <f>401/(34*21-24)</f>
        <v>0.581159420289855</v>
      </c>
    </row>
    <row r="48" ht="120" spans="25:26">
      <c r="Y48" s="16" t="s">
        <v>96</v>
      </c>
      <c r="Z48" s="15">
        <f>195/(15*21-20)</f>
        <v>0.661016949152542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zoomScale="55" zoomScaleNormal="55" workbookViewId="0">
      <selection activeCell="J18" sqref="J18"/>
    </sheetView>
  </sheetViews>
  <sheetFormatPr defaultColWidth="8.88888888888889" defaultRowHeight="13.8"/>
  <cols>
    <col min="1" max="1" width="6.66666666666667" customWidth="1"/>
    <col min="2" max="3" width="12.8888888888889" customWidth="1"/>
    <col min="4" max="4" width="8.66666666666667" customWidth="1"/>
    <col min="5" max="11" width="12.8888888888889" customWidth="1"/>
    <col min="12" max="12" width="8.88888888888889" customWidth="1"/>
    <col min="13" max="22" width="12.8888888888889" customWidth="1"/>
  </cols>
  <sheetData>
    <row r="1" ht="46.8" spans="1:17">
      <c r="A1" s="1" t="s">
        <v>0</v>
      </c>
      <c r="B1" s="1" t="s">
        <v>37</v>
      </c>
      <c r="C1" s="1" t="s">
        <v>51</v>
      </c>
      <c r="D1" s="1" t="s">
        <v>47</v>
      </c>
      <c r="E1" s="1" t="s">
        <v>48</v>
      </c>
      <c r="F1" s="1" t="s">
        <v>46</v>
      </c>
      <c r="G1" s="1" t="s">
        <v>49</v>
      </c>
      <c r="H1" s="1" t="s">
        <v>42</v>
      </c>
      <c r="I1" s="1" t="s">
        <v>38</v>
      </c>
      <c r="J1" s="1" t="s">
        <v>40</v>
      </c>
      <c r="K1" s="1" t="s">
        <v>41</v>
      </c>
      <c r="L1" s="1" t="s">
        <v>43</v>
      </c>
      <c r="M1" s="1" t="s">
        <v>45</v>
      </c>
      <c r="N1" s="1" t="s">
        <v>44</v>
      </c>
      <c r="O1" s="1" t="s">
        <v>53</v>
      </c>
      <c r="P1" s="1" t="s">
        <v>54</v>
      </c>
      <c r="Q1" s="1" t="s">
        <v>55</v>
      </c>
    </row>
    <row r="2" ht="31.2" spans="1:17">
      <c r="A2" s="1" t="s">
        <v>97</v>
      </c>
      <c r="B2" s="2">
        <v>0.71875</v>
      </c>
      <c r="C2" s="2">
        <v>0.235294117647059</v>
      </c>
      <c r="D2" s="2">
        <v>0.794117647058823</v>
      </c>
      <c r="E2" s="2">
        <v>0.852941176470588</v>
      </c>
      <c r="F2" s="2">
        <v>0.764705882352941</v>
      </c>
      <c r="G2" s="2">
        <v>0.852941176470588</v>
      </c>
      <c r="H2" s="2">
        <v>0.5</v>
      </c>
      <c r="I2" s="2">
        <v>0.181818181818182</v>
      </c>
      <c r="J2" s="2">
        <v>0.558823529411765</v>
      </c>
      <c r="K2" s="2">
        <v>0.0294117647058824</v>
      </c>
      <c r="L2" s="2">
        <v>0.676470588235294</v>
      </c>
      <c r="M2" s="2">
        <v>0.53125</v>
      </c>
      <c r="N2" s="2">
        <v>0.424242424242424</v>
      </c>
      <c r="O2" s="2">
        <v>0.705882352941177</v>
      </c>
      <c r="P2" s="2">
        <v>0.529411764705882</v>
      </c>
      <c r="Q2" s="2">
        <v>0.764705882352941</v>
      </c>
    </row>
    <row r="3" ht="15.6" spans="1:17">
      <c r="A3" s="1" t="s">
        <v>98</v>
      </c>
      <c r="B3" s="2">
        <v>0.8125</v>
      </c>
      <c r="C3" s="2">
        <v>0.147058823529412</v>
      </c>
      <c r="D3" s="2">
        <v>0.823529411764706</v>
      </c>
      <c r="E3" s="2">
        <v>0.882352941176471</v>
      </c>
      <c r="F3" s="2">
        <v>0.852941176470588</v>
      </c>
      <c r="G3" s="2">
        <v>0.941176470588235</v>
      </c>
      <c r="H3" s="2">
        <v>0.411764705882353</v>
      </c>
      <c r="I3" s="2">
        <v>0.136363636363636</v>
      </c>
      <c r="J3" s="2">
        <v>0.382352941176471</v>
      </c>
      <c r="K3" s="2">
        <v>0</v>
      </c>
      <c r="L3" s="2">
        <v>0.794117647058823</v>
      </c>
      <c r="M3" s="2">
        <v>0.59375</v>
      </c>
      <c r="N3" s="2">
        <v>0.303030303030303</v>
      </c>
      <c r="O3" s="2">
        <v>0.882352941176471</v>
      </c>
      <c r="P3" s="2">
        <v>0.588235294117647</v>
      </c>
      <c r="Q3" s="2">
        <v>0.823529411764706</v>
      </c>
    </row>
    <row r="4" ht="31.2" spans="1:17">
      <c r="A4" s="1" t="s">
        <v>99</v>
      </c>
      <c r="B4" s="2">
        <v>0.46875</v>
      </c>
      <c r="C4" s="2">
        <v>0.147058823529412</v>
      </c>
      <c r="D4" s="2">
        <v>0.676470588235294</v>
      </c>
      <c r="E4" s="2">
        <v>0.705882352941177</v>
      </c>
      <c r="F4" s="2">
        <v>0.911764705882353</v>
      </c>
      <c r="G4" s="2">
        <v>0.911764705882353</v>
      </c>
      <c r="H4" s="2">
        <v>0.411764705882353</v>
      </c>
      <c r="I4" s="2">
        <v>0.291666666666667</v>
      </c>
      <c r="J4" s="2">
        <v>0.323529411764706</v>
      </c>
      <c r="K4" s="2">
        <v>0.176470588235294</v>
      </c>
      <c r="L4" s="2">
        <v>0.588235294117647</v>
      </c>
      <c r="M4" s="2">
        <v>0.59375</v>
      </c>
      <c r="N4" s="2">
        <v>0.242424242424242</v>
      </c>
      <c r="O4" s="2">
        <v>0.852941176470588</v>
      </c>
      <c r="P4" s="2">
        <v>0.647058823529412</v>
      </c>
      <c r="Q4" s="2">
        <v>0.794117647058823</v>
      </c>
    </row>
    <row r="5" ht="31.2" spans="1:17">
      <c r="A5" s="1" t="s">
        <v>100</v>
      </c>
      <c r="B5" s="2">
        <v>0.65625</v>
      </c>
      <c r="C5" s="2">
        <v>0.176470588235294</v>
      </c>
      <c r="D5" s="2">
        <v>0.794117647058823</v>
      </c>
      <c r="E5" s="2">
        <v>0.764705882352941</v>
      </c>
      <c r="F5" s="2">
        <v>0.794117647058823</v>
      </c>
      <c r="G5" s="2">
        <v>0.823529411764706</v>
      </c>
      <c r="H5" s="2">
        <v>0.411764705882353</v>
      </c>
      <c r="I5" s="2">
        <v>0.272727272727273</v>
      </c>
      <c r="J5" s="2">
        <v>0.294117647058824</v>
      </c>
      <c r="K5" s="2">
        <v>0.0588235294117647</v>
      </c>
      <c r="L5" s="2">
        <v>0.705882352941177</v>
      </c>
      <c r="M5" s="2">
        <v>0.40625</v>
      </c>
      <c r="N5" s="2">
        <v>0.303030303030303</v>
      </c>
      <c r="O5" s="2">
        <v>0.705882352941177</v>
      </c>
      <c r="P5" s="2">
        <v>0.411764705882353</v>
      </c>
      <c r="Q5" s="2">
        <v>0.705882352941177</v>
      </c>
    </row>
    <row r="6" spans="1:17">
      <c r="A6" t="s">
        <v>101</v>
      </c>
      <c r="B6" s="3">
        <v>0.7188</v>
      </c>
      <c r="C6" s="3">
        <v>0.5</v>
      </c>
      <c r="D6" s="3">
        <v>0.9118</v>
      </c>
      <c r="E6" s="3">
        <v>0.8824</v>
      </c>
      <c r="F6" s="3">
        <v>0.9706</v>
      </c>
      <c r="G6" s="3">
        <v>0.9706</v>
      </c>
      <c r="H6" s="3">
        <v>0.6765</v>
      </c>
      <c r="I6" s="3">
        <v>0.6364</v>
      </c>
      <c r="J6" s="3">
        <v>0.7941</v>
      </c>
      <c r="K6" s="3">
        <v>0.8235</v>
      </c>
      <c r="L6" s="3">
        <v>0.7941</v>
      </c>
      <c r="M6" s="3">
        <v>0.7813</v>
      </c>
      <c r="N6" s="3">
        <v>0.5455</v>
      </c>
      <c r="O6" s="3">
        <v>0.9118</v>
      </c>
      <c r="P6" s="3">
        <v>0.9118</v>
      </c>
      <c r="Q6" s="3">
        <v>0.9118</v>
      </c>
    </row>
    <row r="10" spans="6:19">
      <c r="F10" s="3"/>
      <c r="Q10" s="3"/>
      <c r="S10" s="3"/>
    </row>
    <row r="11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NL2HLS</vt:lpstr>
      <vt:lpstr>NL2HLS_simple</vt:lpstr>
      <vt:lpstr>NL2HLS_debug</vt:lpstr>
      <vt:lpstr>DEBUG_4turbo</vt:lpstr>
      <vt:lpstr>DEBUG_4o</vt:lpstr>
      <vt:lpstr>DEBUG_LLAMA3</vt:lpstr>
      <vt:lpstr>DEBUG_claude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Regular script </cp:lastModifiedBy>
  <dcterms:created xsi:type="dcterms:W3CDTF">2024-09-07T10:11:00Z</dcterms:created>
  <dcterms:modified xsi:type="dcterms:W3CDTF">2024-10-11T05:18:58Z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43CA372E21A0458298B30EF0B09D9870_13</vt:lpwstr>
  </property>
  <property fmtid="{D5CDD505-2E9C-101B-9397-08002B2CF9AE}" pid="3" name="KSOProductBuildVer">
    <vt:lpwstr>2052-12.1.0.18276</vt:lpwstr>
  </property>
</Properties>
</file>