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3"/>
  </bookViews>
  <sheets>
    <sheet name="claude" sheetId="1" r:id="rId1"/>
    <sheet name="4o" sheetId="2" r:id="rId2"/>
    <sheet name="llama" sheetId="3" r:id="rId3"/>
    <sheet name="deepseek" sheetId="4" r:id="rId4"/>
    <sheet name="o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<sst xmlns="http://schemas.openxmlformats.org/spreadsheetml/2006/main" count="590" uniqueCount="33">
  <si>
    <t>Project Name</t>
  </si>
  <si>
    <t>APT</t>
  </si>
  <si>
    <t>DFP</t>
  </si>
  <si>
    <t>DID</t>
  </si>
  <si>
    <t>FND</t>
  </si>
  <si>
    <t>HFM</t>
  </si>
  <si>
    <t>MLL</t>
  </si>
  <si>
    <t>MLP</t>
  </si>
  <si>
    <t>PUC</t>
  </si>
  <si>
    <t>TMB</t>
  </si>
  <si>
    <t>UNP</t>
  </si>
  <si>
    <t>URM</t>
  </si>
  <si>
    <t>UUI</t>
  </si>
  <si>
    <t>3mm_3mm</t>
  </si>
  <si>
    <t>CSYNTH (PPA Unsatisfied may cause co-simulation false)</t>
  </si>
  <si>
    <t>CSIM (None)</t>
  </si>
  <si>
    <t>PASS</t>
  </si>
  <si>
    <t>CSIM (Compilation error)</t>
  </si>
  <si>
    <t>N/A</t>
  </si>
  <si>
    <t>atax_atax</t>
  </si>
  <si>
    <t>bicg_bicg</t>
  </si>
  <si>
    <t>covariance_covariance</t>
  </si>
  <si>
    <t>gemm_gemm</t>
  </si>
  <si>
    <t>gesummv_gesummv</t>
  </si>
  <si>
    <t>heat-3d_heat-3d</t>
  </si>
  <si>
    <t>mvt_mvt</t>
  </si>
  <si>
    <t>PASS RATE</t>
  </si>
  <si>
    <t>CSYNTH (Synthesis time-out)</t>
  </si>
  <si>
    <t>CSYNTH (None)</t>
  </si>
  <si>
    <t>CSYNTH (Code Pre-synthesis failed)</t>
  </si>
  <si>
    <t>CSIM (Inconsistent simulation result)</t>
  </si>
  <si>
    <t>CSYNTH (Source synthesis failed)</t>
  </si>
  <si>
    <t>CSYNTH (Unknown error)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</si>
</sst>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26"/>
      <color theme="7" tint="-0.5"/>
      <name val="Arial"/>
      <charset val="134"/>
    </font>
    <font>
      <b/>
      <sz val="11"/>
      <color theme="7" tint="-0.5"/>
      <name val="Arial"/>
      <charset val="134"/>
    </font>
    <font>
      <b/>
      <sz val="20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Arial"/>
      <charset val="134"/>
    </font>
    <font>
      <b/>
      <sz val="11"/>
      <color rgb="FF7030A0"/>
      <name val="Arial"/>
      <charset val="134"/>
    </font>
    <font>
      <b/>
      <sz val="11"/>
      <color rgb="FFFF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4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>
      <alignment vertical="center"/>
    </xf>
    <xf numFmtId="10" fontId="2" fillId="0" borderId="0" xfId="3" applyNumberFormat="1" applyFont="1">
      <alignment vertical="center"/>
    </xf>
    <xf numFmtId="0" fontId="3" fillId="0" borderId="0" xfId="0" applyFont="1" applyFill="1" applyAlignment="1">
      <alignment vertical="center" wrapText="1"/>
    </xf>
    <xf numFmtId="10" fontId="4" fillId="0" borderId="0" xfId="3" applyNumberFormat="1" applyFont="1" applyFill="1" applyAlignment="1">
      <alignment vertical="center" wrapText="1"/>
    </xf>
    <xf numFmtId="10" fontId="5" fillId="0" borderId="0" xfId="3" applyNumberFormat="1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zoomScale="85" zoomScaleNormal="85" topLeftCell="A9" workbookViewId="0">
      <selection activeCell="B10" sqref="B10:M10"/>
    </sheetView>
  </sheetViews>
  <sheetFormatPr defaultColWidth="9" defaultRowHeight="14.4"/>
  <cols>
    <col min="1" max="1" width="9" style="8"/>
    <col min="2" max="4" width="14.6666666666667" customWidth="1"/>
    <col min="5" max="6" width="12.4444444444444" customWidth="1"/>
    <col min="7" max="7" width="14.6666666666667" customWidth="1"/>
    <col min="8" max="9" width="16.8888888888889" customWidth="1"/>
    <col min="10" max="11" width="14.6666666666667" customWidth="1"/>
    <col min="12" max="12" width="12.4444444444444" customWidth="1"/>
    <col min="13" max="13" width="16.8888888888889" customWidth="1"/>
    <col min="14" max="14" width="31" customWidth="1"/>
    <col min="15" max="15" width="20"/>
  </cols>
  <sheetData>
    <row r="1" ht="27.6" spans="1:13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24.2" spans="1:14">
      <c r="A2" s="9" t="s">
        <v>13</v>
      </c>
      <c r="B2" s="10" t="s">
        <v>14</v>
      </c>
      <c r="C2" s="11" t="s">
        <v>15</v>
      </c>
      <c r="D2" s="4" t="s">
        <v>16</v>
      </c>
      <c r="E2" s="10" t="s">
        <v>14</v>
      </c>
      <c r="F2" s="11" t="s">
        <v>17</v>
      </c>
      <c r="G2" s="4" t="s">
        <v>16</v>
      </c>
      <c r="H2" s="4" t="s">
        <v>16</v>
      </c>
      <c r="I2" s="4" t="s">
        <v>16</v>
      </c>
      <c r="J2" s="4" t="s">
        <v>16</v>
      </c>
      <c r="K2" s="4" t="s">
        <v>16</v>
      </c>
      <c r="L2" s="1" t="s">
        <v>18</v>
      </c>
      <c r="M2" s="4" t="s">
        <v>16</v>
      </c>
      <c r="N2" s="6">
        <f>COUNTIF(B2:M2,M3)/(12-COUNTIF(B2:M2,L2))</f>
        <v>0.636363636363636</v>
      </c>
    </row>
    <row r="3" ht="124.2" spans="1:14">
      <c r="A3" s="9" t="s">
        <v>19</v>
      </c>
      <c r="B3" s="1" t="s">
        <v>18</v>
      </c>
      <c r="C3" s="4" t="s">
        <v>16</v>
      </c>
      <c r="D3" s="10" t="s">
        <v>14</v>
      </c>
      <c r="E3" s="10" t="s">
        <v>14</v>
      </c>
      <c r="F3" s="11" t="s">
        <v>17</v>
      </c>
      <c r="G3" s="4" t="s">
        <v>16</v>
      </c>
      <c r="H3" s="4" t="s">
        <v>16</v>
      </c>
      <c r="I3" s="4" t="s">
        <v>16</v>
      </c>
      <c r="J3" s="4" t="s">
        <v>16</v>
      </c>
      <c r="K3" s="4" t="s">
        <v>16</v>
      </c>
      <c r="L3" s="1" t="s">
        <v>18</v>
      </c>
      <c r="M3" s="4" t="s">
        <v>16</v>
      </c>
      <c r="N3" s="6">
        <f>COUNTIF(B3:M3,M3)/(12-COUNTIF(B3:M3,L2))</f>
        <v>0.7</v>
      </c>
    </row>
    <row r="4" ht="124.2" spans="1:14">
      <c r="A4" s="9" t="s">
        <v>20</v>
      </c>
      <c r="B4" s="10" t="s">
        <v>14</v>
      </c>
      <c r="C4" s="4" t="s">
        <v>16</v>
      </c>
      <c r="D4" s="10" t="s">
        <v>14</v>
      </c>
      <c r="E4" s="10" t="s">
        <v>14</v>
      </c>
      <c r="F4" s="11" t="s">
        <v>17</v>
      </c>
      <c r="G4" s="4" t="s">
        <v>16</v>
      </c>
      <c r="H4" s="4" t="s">
        <v>16</v>
      </c>
      <c r="I4" s="4" t="s">
        <v>16</v>
      </c>
      <c r="J4" s="4" t="s">
        <v>16</v>
      </c>
      <c r="K4" s="10" t="s">
        <v>14</v>
      </c>
      <c r="L4" s="1" t="s">
        <v>18</v>
      </c>
      <c r="M4" s="4" t="s">
        <v>16</v>
      </c>
      <c r="N4" s="6">
        <f>COUNTIF(B4:M4,M3)/(12-COUNTIF(B4:M4,L2))</f>
        <v>0.545454545454545</v>
      </c>
    </row>
    <row r="5" ht="124.2" spans="1:14">
      <c r="A5" s="9" t="s">
        <v>21</v>
      </c>
      <c r="B5" s="4" t="s">
        <v>16</v>
      </c>
      <c r="C5" s="4" t="s">
        <v>16</v>
      </c>
      <c r="D5" s="10" t="s">
        <v>14</v>
      </c>
      <c r="E5" s="10" t="s">
        <v>14</v>
      </c>
      <c r="F5" s="11" t="s">
        <v>17</v>
      </c>
      <c r="G5" s="4" t="s">
        <v>16</v>
      </c>
      <c r="H5" s="4" t="s">
        <v>16</v>
      </c>
      <c r="I5" s="4" t="s">
        <v>16</v>
      </c>
      <c r="J5" s="11" t="s">
        <v>17</v>
      </c>
      <c r="K5" s="4" t="s">
        <v>16</v>
      </c>
      <c r="L5" s="1" t="s">
        <v>18</v>
      </c>
      <c r="M5" s="4" t="s">
        <v>16</v>
      </c>
      <c r="N5" s="6">
        <f>COUNTIF(B5:M5,M3)/(12-COUNTIF(B5:M5,L2))</f>
        <v>0.636363636363636</v>
      </c>
    </row>
    <row r="6" ht="124.2" spans="1:14">
      <c r="A6" s="9" t="s">
        <v>22</v>
      </c>
      <c r="B6" s="4" t="s">
        <v>16</v>
      </c>
      <c r="C6" s="4" t="s">
        <v>16</v>
      </c>
      <c r="D6" s="4" t="s">
        <v>16</v>
      </c>
      <c r="E6" s="10" t="s">
        <v>14</v>
      </c>
      <c r="F6" s="11" t="s">
        <v>17</v>
      </c>
      <c r="G6" s="4" t="s">
        <v>16</v>
      </c>
      <c r="H6" s="4" t="s">
        <v>16</v>
      </c>
      <c r="I6" s="4" t="s">
        <v>16</v>
      </c>
      <c r="J6" s="4" t="s">
        <v>16</v>
      </c>
      <c r="K6" s="4" t="s">
        <v>16</v>
      </c>
      <c r="L6" s="1" t="s">
        <v>18</v>
      </c>
      <c r="M6" s="4" t="s">
        <v>16</v>
      </c>
      <c r="N6" s="6">
        <f>COUNTIF(B6:M6,M3)/(12-COUNTIF(B6:M6,L2))</f>
        <v>0.818181818181818</v>
      </c>
    </row>
    <row r="7" ht="124.2" spans="1:14">
      <c r="A7" s="9" t="s">
        <v>23</v>
      </c>
      <c r="B7" s="4" t="s">
        <v>16</v>
      </c>
      <c r="C7" s="4" t="s">
        <v>16</v>
      </c>
      <c r="D7" s="10" t="s">
        <v>14</v>
      </c>
      <c r="E7" s="10" t="s">
        <v>14</v>
      </c>
      <c r="F7" s="11" t="s">
        <v>17</v>
      </c>
      <c r="G7" s="4" t="s">
        <v>16</v>
      </c>
      <c r="H7" s="4" t="s">
        <v>16</v>
      </c>
      <c r="I7" s="4" t="s">
        <v>16</v>
      </c>
      <c r="J7" s="4" t="s">
        <v>16</v>
      </c>
      <c r="K7" s="10" t="s">
        <v>14</v>
      </c>
      <c r="L7" s="10" t="s">
        <v>14</v>
      </c>
      <c r="M7" s="4" t="s">
        <v>16</v>
      </c>
      <c r="N7" s="6">
        <f>COUNTIF(B7:M7,M3)/(12-COUNTIF(B7:M7,L2))</f>
        <v>0.583333333333333</v>
      </c>
    </row>
    <row r="8" ht="124.2" spans="1:14">
      <c r="A8" s="9" t="s">
        <v>24</v>
      </c>
      <c r="B8" s="10" t="s">
        <v>14</v>
      </c>
      <c r="C8" s="4" t="s">
        <v>16</v>
      </c>
      <c r="D8" s="10" t="s">
        <v>14</v>
      </c>
      <c r="E8" s="10" t="s">
        <v>14</v>
      </c>
      <c r="F8" s="11" t="s">
        <v>17</v>
      </c>
      <c r="G8" s="4" t="s">
        <v>16</v>
      </c>
      <c r="H8" s="4" t="s">
        <v>16</v>
      </c>
      <c r="I8" s="4" t="s">
        <v>16</v>
      </c>
      <c r="J8" s="11" t="s">
        <v>17</v>
      </c>
      <c r="K8" s="10" t="s">
        <v>14</v>
      </c>
      <c r="L8" s="10" t="s">
        <v>14</v>
      </c>
      <c r="M8" s="4" t="s">
        <v>16</v>
      </c>
      <c r="N8" s="6">
        <f>COUNTIF(B8:M8,M3)/(12-COUNTIF(B8:M8,L2))</f>
        <v>0.416666666666667</v>
      </c>
    </row>
    <row r="9" ht="124.2" spans="1:14">
      <c r="A9" s="9" t="s">
        <v>25</v>
      </c>
      <c r="B9" s="10" t="s">
        <v>14</v>
      </c>
      <c r="C9" s="4" t="s">
        <v>16</v>
      </c>
      <c r="D9" s="4" t="s">
        <v>16</v>
      </c>
      <c r="E9" s="10" t="s">
        <v>14</v>
      </c>
      <c r="F9" s="11" t="s">
        <v>17</v>
      </c>
      <c r="G9" s="11" t="s">
        <v>17</v>
      </c>
      <c r="H9" s="4" t="s">
        <v>16</v>
      </c>
      <c r="I9" s="4" t="s">
        <v>16</v>
      </c>
      <c r="J9" s="4" t="s">
        <v>16</v>
      </c>
      <c r="K9" s="10" t="s">
        <v>14</v>
      </c>
      <c r="L9" s="10" t="s">
        <v>14</v>
      </c>
      <c r="M9" s="4" t="s">
        <v>16</v>
      </c>
      <c r="N9" s="6">
        <f>COUNTIF(B9:M9,M3)/(12-COUNTIF(B9:M9,L2))</f>
        <v>0.5</v>
      </c>
    </row>
    <row r="10" ht="25.8" spans="2:13">
      <c r="B10" s="5">
        <f>COUNTIF(B2:B9,M9)/(8-COUNTIF(B2:B9,L2))</f>
        <v>0.428571428571429</v>
      </c>
      <c r="C10" s="5">
        <f>COUNTIF(C2:C9,M9)/(8-COUNTIF(C2:C9,L2))</f>
        <v>0.875</v>
      </c>
      <c r="D10" s="5">
        <f>COUNTIF(D2:D9,M9)/(8-COUNTIF(D2:D9,L2))</f>
        <v>0.375</v>
      </c>
      <c r="E10" s="5">
        <f>COUNTIF(E2:E9,M9)/(8-COUNTIF(E2:E9,L2))</f>
        <v>0</v>
      </c>
      <c r="F10" s="5">
        <f>COUNTIF(F2:F9,M9)/(8-COUNTIF(F2:F9,L2))</f>
        <v>0</v>
      </c>
      <c r="G10" s="5">
        <f>COUNTIF(G2:G9,M9)/(8-COUNTIF(G2:G9,L2))</f>
        <v>0.875</v>
      </c>
      <c r="H10" s="5">
        <f>COUNTIF(H2:H9,M9)/(8-COUNTIF(H2:H9,L2))</f>
        <v>1</v>
      </c>
      <c r="I10" s="5">
        <f>COUNTIF(I2:I9,M9)/(8-COUNTIF(I2:I9,L2))</f>
        <v>1</v>
      </c>
      <c r="J10" s="5">
        <f>COUNTIF(J2:J9,M9)/(8-COUNTIF(J2:J9,L2))</f>
        <v>0.75</v>
      </c>
      <c r="K10" s="5">
        <f>COUNTIF(K2:K9,M9)/(8-COUNTIF(K2:K9,L2))</f>
        <v>0.5</v>
      </c>
      <c r="L10" s="5">
        <f>COUNTIF(L2:L9,M9)/(8-COUNTIF(L2:L9,L2))</f>
        <v>0</v>
      </c>
      <c r="M10" s="5">
        <f>COUNTIF(M2:M9,M9)/(8-COUNTIF(M2:M9,L2))</f>
        <v>1</v>
      </c>
    </row>
    <row r="12" ht="33" spans="14:15">
      <c r="N12" s="2" t="s">
        <v>26</v>
      </c>
      <c r="O12" s="3">
        <f>54/(8*12-6)</f>
        <v>0.6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opLeftCell="A7" workbookViewId="0">
      <selection activeCell="B10" sqref="B10:M10"/>
    </sheetView>
  </sheetViews>
  <sheetFormatPr defaultColWidth="9" defaultRowHeight="14.4"/>
  <cols>
    <col min="2" max="5" width="14.6666666666667" customWidth="1"/>
    <col min="6" max="6" width="12.4444444444444" customWidth="1"/>
    <col min="7" max="11" width="14.6666666666667" customWidth="1"/>
    <col min="12" max="12" width="12.4444444444444" customWidth="1"/>
    <col min="13" max="13" width="14.6666666666667" customWidth="1"/>
    <col min="14" max="14" width="30" customWidth="1"/>
    <col min="15" max="15" width="30.5555555555556" customWidth="1"/>
  </cols>
  <sheetData>
    <row r="1" ht="28.8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ht="129.6" spans="1:14">
      <c r="A2" s="7" t="s">
        <v>13</v>
      </c>
      <c r="B2" s="7" t="s">
        <v>14</v>
      </c>
      <c r="C2" s="7" t="s">
        <v>16</v>
      </c>
      <c r="D2" s="7" t="s">
        <v>14</v>
      </c>
      <c r="E2" s="7" t="s">
        <v>14</v>
      </c>
      <c r="F2" s="7" t="s">
        <v>17</v>
      </c>
      <c r="G2" s="7" t="s">
        <v>17</v>
      </c>
      <c r="H2" s="7" t="s">
        <v>27</v>
      </c>
      <c r="I2" s="7" t="s">
        <v>16</v>
      </c>
      <c r="J2" s="7" t="s">
        <v>16</v>
      </c>
      <c r="K2" s="7" t="s">
        <v>16</v>
      </c>
      <c r="L2" s="7" t="s">
        <v>18</v>
      </c>
      <c r="M2" s="7" t="s">
        <v>16</v>
      </c>
      <c r="N2" s="6">
        <f>COUNTIF(B2:M2,M3)/(12-COUNTIF(B2:M2,L2))</f>
        <v>0.454545454545455</v>
      </c>
    </row>
    <row r="3" ht="129.6" spans="1:14">
      <c r="A3" s="7" t="s">
        <v>19</v>
      </c>
      <c r="B3" s="7" t="s">
        <v>18</v>
      </c>
      <c r="C3" s="7" t="s">
        <v>16</v>
      </c>
      <c r="D3" s="7" t="s">
        <v>16</v>
      </c>
      <c r="E3" s="7" t="s">
        <v>14</v>
      </c>
      <c r="F3" s="7" t="s">
        <v>17</v>
      </c>
      <c r="G3" s="7" t="s">
        <v>28</v>
      </c>
      <c r="H3" s="7" t="s">
        <v>28</v>
      </c>
      <c r="I3" s="7" t="s">
        <v>15</v>
      </c>
      <c r="J3" s="7" t="s">
        <v>16</v>
      </c>
      <c r="K3" s="7" t="s">
        <v>16</v>
      </c>
      <c r="L3" s="7" t="s">
        <v>18</v>
      </c>
      <c r="M3" s="7" t="s">
        <v>16</v>
      </c>
      <c r="N3" s="6">
        <f>COUNTIF(B3:M3,M3)/(12-COUNTIF(B3:M3,L2))</f>
        <v>0.5</v>
      </c>
    </row>
    <row r="4" ht="129.6" spans="1:14">
      <c r="A4" s="7" t="s">
        <v>20</v>
      </c>
      <c r="B4" s="7" t="s">
        <v>16</v>
      </c>
      <c r="C4" s="7" t="s">
        <v>16</v>
      </c>
      <c r="D4" s="7" t="s">
        <v>14</v>
      </c>
      <c r="E4" s="7" t="s">
        <v>16</v>
      </c>
      <c r="F4" s="7" t="s">
        <v>17</v>
      </c>
      <c r="G4" s="7" t="s">
        <v>16</v>
      </c>
      <c r="H4" s="7" t="s">
        <v>16</v>
      </c>
      <c r="I4" s="7" t="s">
        <v>16</v>
      </c>
      <c r="J4" s="7" t="s">
        <v>17</v>
      </c>
      <c r="K4" s="7" t="s">
        <v>16</v>
      </c>
      <c r="L4" s="7" t="s">
        <v>18</v>
      </c>
      <c r="M4" s="7" t="s">
        <v>16</v>
      </c>
      <c r="N4" s="6">
        <f>COUNTIF(B4:M4,M3)/(12-COUNTIF(B4:M4,L2))</f>
        <v>0.727272727272727</v>
      </c>
    </row>
    <row r="5" ht="129.6" spans="1:14">
      <c r="A5" s="7" t="s">
        <v>21</v>
      </c>
      <c r="B5" s="7" t="s">
        <v>17</v>
      </c>
      <c r="C5" s="7" t="s">
        <v>29</v>
      </c>
      <c r="D5" s="7" t="s">
        <v>16</v>
      </c>
      <c r="E5" s="7" t="s">
        <v>14</v>
      </c>
      <c r="F5" s="7" t="s">
        <v>17</v>
      </c>
      <c r="G5" s="7" t="s">
        <v>16</v>
      </c>
      <c r="H5" s="7" t="s">
        <v>27</v>
      </c>
      <c r="I5" s="7" t="s">
        <v>16</v>
      </c>
      <c r="J5" s="7" t="s">
        <v>16</v>
      </c>
      <c r="K5" s="7" t="s">
        <v>17</v>
      </c>
      <c r="L5" s="7" t="s">
        <v>18</v>
      </c>
      <c r="M5" s="7" t="s">
        <v>17</v>
      </c>
      <c r="N5" s="6">
        <f>COUNTIF(B5:M5,M3)/(12-COUNTIF(B5:M5,L2))</f>
        <v>0.363636363636364</v>
      </c>
    </row>
    <row r="6" ht="129.6" spans="1:14">
      <c r="A6" s="7" t="s">
        <v>22</v>
      </c>
      <c r="B6" s="7" t="s">
        <v>14</v>
      </c>
      <c r="C6" s="7" t="s">
        <v>16</v>
      </c>
      <c r="D6" s="7" t="s">
        <v>16</v>
      </c>
      <c r="E6" s="7" t="s">
        <v>14</v>
      </c>
      <c r="F6" s="7" t="s">
        <v>17</v>
      </c>
      <c r="G6" s="7" t="s">
        <v>17</v>
      </c>
      <c r="H6" s="7" t="s">
        <v>27</v>
      </c>
      <c r="I6" s="7" t="s">
        <v>16</v>
      </c>
      <c r="J6" s="7" t="s">
        <v>16</v>
      </c>
      <c r="K6" s="7" t="s">
        <v>14</v>
      </c>
      <c r="L6" s="7" t="s">
        <v>18</v>
      </c>
      <c r="M6" s="7" t="s">
        <v>16</v>
      </c>
      <c r="N6" s="6">
        <f>COUNTIF(B6:M6,M3)/(12-COUNTIF(B6:M6,L2))</f>
        <v>0.454545454545455</v>
      </c>
    </row>
    <row r="7" ht="129.6" spans="1:14">
      <c r="A7" s="7" t="s">
        <v>23</v>
      </c>
      <c r="B7" s="7" t="s">
        <v>16</v>
      </c>
      <c r="C7" s="7" t="s">
        <v>16</v>
      </c>
      <c r="D7" s="7" t="s">
        <v>14</v>
      </c>
      <c r="E7" s="7" t="s">
        <v>14</v>
      </c>
      <c r="F7" s="7" t="s">
        <v>17</v>
      </c>
      <c r="G7" s="7" t="s">
        <v>17</v>
      </c>
      <c r="H7" s="7" t="s">
        <v>27</v>
      </c>
      <c r="I7" s="7" t="s">
        <v>16</v>
      </c>
      <c r="J7" s="7" t="s">
        <v>17</v>
      </c>
      <c r="K7" s="7" t="s">
        <v>17</v>
      </c>
      <c r="L7" s="7" t="s">
        <v>14</v>
      </c>
      <c r="M7" s="7" t="s">
        <v>16</v>
      </c>
      <c r="N7" s="6">
        <f>COUNTIF(B7:M7,M3)/(12-COUNTIF(B7:M7,L2))</f>
        <v>0.333333333333333</v>
      </c>
    </row>
    <row r="8" ht="129.6" spans="1:14">
      <c r="A8" s="7" t="s">
        <v>24</v>
      </c>
      <c r="B8" s="7" t="s">
        <v>14</v>
      </c>
      <c r="C8" s="7" t="s">
        <v>16</v>
      </c>
      <c r="D8" s="7" t="s">
        <v>14</v>
      </c>
      <c r="E8" s="7" t="s">
        <v>14</v>
      </c>
      <c r="F8" s="7" t="s">
        <v>17</v>
      </c>
      <c r="G8" s="7" t="s">
        <v>16</v>
      </c>
      <c r="H8" s="7" t="s">
        <v>16</v>
      </c>
      <c r="I8" s="7" t="s">
        <v>28</v>
      </c>
      <c r="J8" s="7" t="s">
        <v>17</v>
      </c>
      <c r="K8" s="7" t="s">
        <v>14</v>
      </c>
      <c r="L8" s="7" t="s">
        <v>14</v>
      </c>
      <c r="M8" s="7" t="s">
        <v>16</v>
      </c>
      <c r="N8" s="6">
        <f>COUNTIF(B8:M8,M3)/(12-COUNTIF(B8:M8,L2))</f>
        <v>0.333333333333333</v>
      </c>
    </row>
    <row r="9" ht="129.6" spans="1:14">
      <c r="A9" s="7" t="s">
        <v>25</v>
      </c>
      <c r="B9" s="7" t="s">
        <v>14</v>
      </c>
      <c r="C9" s="7" t="s">
        <v>16</v>
      </c>
      <c r="D9" s="7" t="s">
        <v>16</v>
      </c>
      <c r="E9" s="7" t="s">
        <v>14</v>
      </c>
      <c r="F9" s="7" t="s">
        <v>17</v>
      </c>
      <c r="G9" s="7" t="s">
        <v>17</v>
      </c>
      <c r="H9" s="7" t="s">
        <v>16</v>
      </c>
      <c r="I9" s="7" t="s">
        <v>16</v>
      </c>
      <c r="J9" s="7" t="s">
        <v>16</v>
      </c>
      <c r="K9" s="7" t="s">
        <v>14</v>
      </c>
      <c r="L9" s="7" t="s">
        <v>14</v>
      </c>
      <c r="M9" s="7" t="s">
        <v>16</v>
      </c>
      <c r="N9" s="6">
        <f>COUNTIF(B9:M9,M3)/(12-COUNTIF(B9:M9,L2))</f>
        <v>0.5</v>
      </c>
    </row>
    <row r="10" ht="25.8" spans="2:13">
      <c r="B10" s="5">
        <f>COUNTIF(B2:B9,M9)/(8-COUNTIF(B2:B9,L2))</f>
        <v>0.285714285714286</v>
      </c>
      <c r="C10" s="5">
        <f>COUNTIF(C2:C9,M9)/(8-COUNTIF(C2:C9,L2))</f>
        <v>0.875</v>
      </c>
      <c r="D10" s="5">
        <f>COUNTIF(D2:D9,M9)/(8-COUNTIF(D2:D9,L2))</f>
        <v>0.5</v>
      </c>
      <c r="E10" s="5">
        <f>COUNTIF(E2:E9,M9)/(8-COUNTIF(E2:E9,L2))</f>
        <v>0.125</v>
      </c>
      <c r="F10" s="5">
        <f>COUNTIF(F2:F9,M9)/(8-COUNTIF(F2:F9,L2))</f>
        <v>0</v>
      </c>
      <c r="G10" s="5">
        <f>COUNTIF(G2:G9,M9)/(8-COUNTIF(G2:G9,L2))</f>
        <v>0.375</v>
      </c>
      <c r="H10" s="5">
        <f>COUNTIF(H2:H9,M9)/(8-COUNTIF(H2:H9,L2))</f>
        <v>0.375</v>
      </c>
      <c r="I10" s="5">
        <f>COUNTIF(I2:I9,M9)/(8-COUNTIF(I2:I9,L2))</f>
        <v>0.75</v>
      </c>
      <c r="J10" s="5">
        <f>COUNTIF(J2:J9,M9)/(8-COUNTIF(J2:J9,L2))</f>
        <v>0.625</v>
      </c>
      <c r="K10" s="5">
        <f>COUNTIF(K2:K9,M9)/(8-COUNTIF(K2:K9,L2))</f>
        <v>0.375</v>
      </c>
      <c r="L10" s="5">
        <f>COUNTIF(L2:L9,M9)/(8-COUNTIF(L2:L9,L2))</f>
        <v>0</v>
      </c>
      <c r="M10" s="5">
        <f>COUNTIF(M2:M9,M9)/(8-COUNTIF(M2:M9,L2))</f>
        <v>0.875</v>
      </c>
    </row>
    <row r="12" ht="33" spans="14:15">
      <c r="N12" s="2" t="s">
        <v>26</v>
      </c>
      <c r="O12" s="3">
        <f>41/(8*12-6)</f>
        <v>0.455555555555556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zoomScale="85" zoomScaleNormal="85" topLeftCell="A7" workbookViewId="0">
      <selection activeCell="B10" sqref="B10:M10"/>
    </sheetView>
  </sheetViews>
  <sheetFormatPr defaultColWidth="9" defaultRowHeight="14.4"/>
  <cols>
    <col min="2" max="2" width="12.4444444444444" customWidth="1"/>
    <col min="3" max="4" width="14.6666666666667" customWidth="1"/>
    <col min="5" max="6" width="12.4444444444444" customWidth="1"/>
    <col min="7" max="7" width="14.6666666666667" customWidth="1"/>
    <col min="8" max="9" width="12.4444444444444" customWidth="1"/>
    <col min="10" max="10" width="14.6666666666667" customWidth="1"/>
    <col min="11" max="12" width="12.4444444444444" customWidth="1"/>
    <col min="13" max="13" width="14.6666666666667" customWidth="1"/>
    <col min="14" max="14" width="32.6666666666667" customWidth="1"/>
    <col min="15" max="15" width="20" customWidth="1"/>
  </cols>
  <sheetData>
    <row r="1" ht="27.6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10.4" spans="1:14">
      <c r="A2" s="1" t="s">
        <v>13</v>
      </c>
      <c r="B2" s="1" t="s">
        <v>14</v>
      </c>
      <c r="C2" s="1" t="s">
        <v>30</v>
      </c>
      <c r="D2" s="1" t="s">
        <v>17</v>
      </c>
      <c r="E2" s="1" t="s">
        <v>14</v>
      </c>
      <c r="F2" s="1" t="s">
        <v>17</v>
      </c>
      <c r="G2" s="1" t="s">
        <v>17</v>
      </c>
      <c r="H2" s="1" t="s">
        <v>17</v>
      </c>
      <c r="I2" s="1" t="s">
        <v>17</v>
      </c>
      <c r="J2" s="4" t="s">
        <v>16</v>
      </c>
      <c r="K2" s="1" t="s">
        <v>27</v>
      </c>
      <c r="L2" s="1" t="s">
        <v>18</v>
      </c>
      <c r="M2" s="1" t="s">
        <v>17</v>
      </c>
      <c r="N2" s="6">
        <f>COUNTIF(B2:M2,M3)/(12-COUNTIF(B2:M2,L2))</f>
        <v>0.0909090909090909</v>
      </c>
    </row>
    <row r="3" ht="110.4" spans="1:14">
      <c r="A3" s="1" t="s">
        <v>19</v>
      </c>
      <c r="B3" s="1" t="s">
        <v>18</v>
      </c>
      <c r="C3" s="4" t="s">
        <v>16</v>
      </c>
      <c r="D3" s="1" t="s">
        <v>17</v>
      </c>
      <c r="E3" s="1" t="s">
        <v>14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18</v>
      </c>
      <c r="M3" s="4" t="s">
        <v>16</v>
      </c>
      <c r="N3" s="6">
        <f>COUNTIF(B3:M3,M3)/(12-COUNTIF(B3:M3,L2))</f>
        <v>0.2</v>
      </c>
    </row>
    <row r="4" ht="110.4" spans="1:14">
      <c r="A4" s="1" t="s">
        <v>20</v>
      </c>
      <c r="B4" s="1" t="s">
        <v>30</v>
      </c>
      <c r="C4" s="1" t="s">
        <v>17</v>
      </c>
      <c r="D4" s="4" t="s">
        <v>16</v>
      </c>
      <c r="E4" s="1" t="s">
        <v>14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  <c r="K4" s="1" t="s">
        <v>17</v>
      </c>
      <c r="L4" s="1" t="s">
        <v>18</v>
      </c>
      <c r="M4" s="1" t="s">
        <v>17</v>
      </c>
      <c r="N4" s="6">
        <f>COUNTIF(B4:M4,M3)/(12-COUNTIF(B4:M4,L2))</f>
        <v>0.0909090909090909</v>
      </c>
    </row>
    <row r="5" ht="110.4" spans="1:14">
      <c r="A5" s="1" t="s">
        <v>21</v>
      </c>
      <c r="B5" s="1" t="s">
        <v>31</v>
      </c>
      <c r="C5" s="1" t="s">
        <v>17</v>
      </c>
      <c r="D5" s="1" t="s">
        <v>14</v>
      </c>
      <c r="E5" s="1" t="s">
        <v>17</v>
      </c>
      <c r="F5" s="1" t="s">
        <v>17</v>
      </c>
      <c r="G5" s="1" t="s">
        <v>17</v>
      </c>
      <c r="H5" s="1" t="s">
        <v>17</v>
      </c>
      <c r="I5" s="1" t="s">
        <v>17</v>
      </c>
      <c r="J5" s="1" t="s">
        <v>17</v>
      </c>
      <c r="K5" s="1" t="s">
        <v>17</v>
      </c>
      <c r="L5" s="1" t="s">
        <v>18</v>
      </c>
      <c r="M5" s="1" t="s">
        <v>17</v>
      </c>
      <c r="N5" s="6">
        <f>COUNTIF(B5:M5,M3)/(12-COUNTIF(B5:M5,L2))</f>
        <v>0</v>
      </c>
    </row>
    <row r="6" ht="55.2" spans="1:14">
      <c r="A6" s="1" t="s">
        <v>22</v>
      </c>
      <c r="B6" s="1" t="s">
        <v>17</v>
      </c>
      <c r="C6" s="1" t="s">
        <v>17</v>
      </c>
      <c r="D6" s="1" t="s">
        <v>17</v>
      </c>
      <c r="E6" s="1" t="s">
        <v>17</v>
      </c>
      <c r="F6" s="1" t="s">
        <v>17</v>
      </c>
      <c r="G6" s="1" t="s">
        <v>17</v>
      </c>
      <c r="H6" s="1" t="s">
        <v>17</v>
      </c>
      <c r="I6" s="1" t="s">
        <v>17</v>
      </c>
      <c r="J6" s="1" t="s">
        <v>17</v>
      </c>
      <c r="K6" s="1" t="s">
        <v>17</v>
      </c>
      <c r="L6" s="1" t="s">
        <v>18</v>
      </c>
      <c r="M6" s="1" t="s">
        <v>17</v>
      </c>
      <c r="N6" s="6">
        <f>COUNTIF(B6:M6,M3)/(12-COUNTIF(B6:M6,L2))</f>
        <v>0</v>
      </c>
    </row>
    <row r="7" ht="110.4" spans="1:14">
      <c r="A7" s="1" t="s">
        <v>23</v>
      </c>
      <c r="B7" s="1" t="s">
        <v>17</v>
      </c>
      <c r="C7" s="1" t="s">
        <v>17</v>
      </c>
      <c r="D7" s="1" t="s">
        <v>30</v>
      </c>
      <c r="E7" s="1" t="s">
        <v>14</v>
      </c>
      <c r="F7" s="1" t="s">
        <v>17</v>
      </c>
      <c r="G7" s="4" t="s">
        <v>16</v>
      </c>
      <c r="H7" s="1" t="s">
        <v>32</v>
      </c>
      <c r="I7" s="1" t="s">
        <v>17</v>
      </c>
      <c r="J7" s="1" t="s">
        <v>17</v>
      </c>
      <c r="K7" s="1" t="s">
        <v>17</v>
      </c>
      <c r="L7" s="1" t="s">
        <v>17</v>
      </c>
      <c r="M7" s="4" t="s">
        <v>16</v>
      </c>
      <c r="N7" s="6">
        <f>COUNTIF(B7:M7,M3)/(12-COUNTIF(B7:M7,L2))</f>
        <v>0.166666666666667</v>
      </c>
    </row>
    <row r="8" ht="110.4" spans="1:14">
      <c r="A8" s="1" t="s">
        <v>24</v>
      </c>
      <c r="B8" s="1" t="s">
        <v>17</v>
      </c>
      <c r="C8" s="1" t="s">
        <v>32</v>
      </c>
      <c r="D8" s="1" t="s">
        <v>30</v>
      </c>
      <c r="E8" s="1" t="s">
        <v>30</v>
      </c>
      <c r="F8" s="1" t="s">
        <v>17</v>
      </c>
      <c r="G8" s="1" t="s">
        <v>17</v>
      </c>
      <c r="H8" s="1" t="s">
        <v>27</v>
      </c>
      <c r="I8" s="1" t="s">
        <v>17</v>
      </c>
      <c r="J8" s="1" t="s">
        <v>17</v>
      </c>
      <c r="K8" s="1" t="s">
        <v>27</v>
      </c>
      <c r="L8" s="1" t="s">
        <v>14</v>
      </c>
      <c r="M8" s="1" t="s">
        <v>17</v>
      </c>
      <c r="N8" s="6">
        <f>COUNTIF(B8:M8,M3)/(12-COUNTIF(B8:M8,L2))</f>
        <v>0</v>
      </c>
    </row>
    <row r="9" ht="110.4" spans="1:14">
      <c r="A9" s="1" t="s">
        <v>25</v>
      </c>
      <c r="B9" s="1" t="s">
        <v>30</v>
      </c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14</v>
      </c>
      <c r="L9" s="1" t="s">
        <v>17</v>
      </c>
      <c r="M9" s="4" t="s">
        <v>16</v>
      </c>
      <c r="N9" s="6">
        <f>COUNTIF(B9:M9,M3)/(12-COUNTIF(B9:M9,L2))</f>
        <v>0.0833333333333333</v>
      </c>
    </row>
    <row r="10" ht="25.8" spans="2:13">
      <c r="B10" s="5">
        <f>COUNTIF(B2:B9,M9)/(8-COUNTIF(B2:B9,L2))</f>
        <v>0</v>
      </c>
      <c r="C10" s="5">
        <f>COUNTIF(C2:C9,M9)/(8-COUNTIF(C2:C9,L2))</f>
        <v>0.125</v>
      </c>
      <c r="D10" s="5">
        <f>COUNTIF(D2:D9,M9)/(8-COUNTIF(D2:D9,L2))</f>
        <v>0.125</v>
      </c>
      <c r="E10" s="5">
        <f>COUNTIF(E2:E9,M9)/(8-COUNTIF(E2:E9,L2))</f>
        <v>0</v>
      </c>
      <c r="F10" s="5">
        <f>COUNTIF(F2:F9,M9)/(8-COUNTIF(F2:F9,L2))</f>
        <v>0</v>
      </c>
      <c r="G10" s="5">
        <f>COUNTIF(G2:G9,M9)/(8-COUNTIF(G2:G9,L2))</f>
        <v>0.125</v>
      </c>
      <c r="H10" s="5">
        <f>COUNTIF(H2:H9,M9)/(8-COUNTIF(H2:H9,L2))</f>
        <v>0</v>
      </c>
      <c r="I10" s="5">
        <f>COUNTIF(I2:I9,M9)/(8-COUNTIF(I2:I9,L2))</f>
        <v>0</v>
      </c>
      <c r="J10" s="5">
        <f>COUNTIF(J2:J9,M9)/(8-COUNTIF(J2:J9,L2))</f>
        <v>0.125</v>
      </c>
      <c r="K10" s="5">
        <f>COUNTIF(K2:K9,M9)/(8-COUNTIF(K2:K9,L2))</f>
        <v>0</v>
      </c>
      <c r="L10" s="5">
        <f>COUNTIF(L2:L9,M9)/(8-COUNTIF(L2:L9,L2))</f>
        <v>0</v>
      </c>
      <c r="M10" s="5">
        <f>COUNTIF(M2:M9,M9)/(8-COUNTIF(M2:M9,L2))</f>
        <v>0.375</v>
      </c>
    </row>
    <row r="11" ht="33" spans="14:15">
      <c r="N11" s="2" t="s">
        <v>26</v>
      </c>
      <c r="O11" s="3">
        <f>7/(8*12-6)</f>
        <v>0.0777777777777778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zoomScale="85" zoomScaleNormal="85" topLeftCell="A7" workbookViewId="0">
      <selection activeCell="B10" sqref="B10:M10"/>
    </sheetView>
  </sheetViews>
  <sheetFormatPr defaultColWidth="8.88888888888889" defaultRowHeight="14.4"/>
  <cols>
    <col min="2" max="2" width="12.4444444444444"/>
    <col min="3" max="4" width="14.6666666666667"/>
    <col min="5" max="6" width="12.4444444444444"/>
    <col min="7" max="8" width="14.6666666666667"/>
    <col min="9" max="9" width="12.4444444444444"/>
    <col min="10" max="10" width="14.6666666666667"/>
    <col min="11" max="12" width="12.4444444444444"/>
    <col min="13" max="13" width="14.6666666666667"/>
    <col min="14" max="14" width="32.6666666666667" customWidth="1"/>
    <col min="15" max="15" width="20" customWidth="1"/>
  </cols>
  <sheetData>
    <row r="1" ht="27.6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10.4" spans="1:14">
      <c r="A2" s="1" t="s">
        <v>13</v>
      </c>
      <c r="B2" s="1" t="s">
        <v>14</v>
      </c>
      <c r="C2" s="1" t="s">
        <v>32</v>
      </c>
      <c r="D2" s="1" t="s">
        <v>14</v>
      </c>
      <c r="E2" s="1" t="s">
        <v>14</v>
      </c>
      <c r="F2" s="1" t="s">
        <v>17</v>
      </c>
      <c r="G2" s="4" t="s">
        <v>16</v>
      </c>
      <c r="H2" s="1" t="s">
        <v>27</v>
      </c>
      <c r="I2" s="1" t="s">
        <v>31</v>
      </c>
      <c r="J2" s="4" t="s">
        <v>16</v>
      </c>
      <c r="K2" s="1" t="s">
        <v>14</v>
      </c>
      <c r="L2" s="1" t="s">
        <v>18</v>
      </c>
      <c r="M2" s="4" t="s">
        <v>16</v>
      </c>
      <c r="N2" s="6">
        <f>COUNTIF(B2:M2,M3)/(12-COUNTIF(B2:M2,L2))</f>
        <v>0.272727272727273</v>
      </c>
    </row>
    <row r="3" ht="110.4" spans="1:14">
      <c r="A3" s="1" t="s">
        <v>19</v>
      </c>
      <c r="B3" s="1" t="s">
        <v>18</v>
      </c>
      <c r="C3" s="1" t="s">
        <v>32</v>
      </c>
      <c r="D3" s="1" t="s">
        <v>14</v>
      </c>
      <c r="E3" s="1" t="s">
        <v>14</v>
      </c>
      <c r="F3" s="1" t="s">
        <v>17</v>
      </c>
      <c r="G3" s="1" t="s">
        <v>17</v>
      </c>
      <c r="H3" s="1" t="s">
        <v>27</v>
      </c>
      <c r="I3" s="1" t="s">
        <v>31</v>
      </c>
      <c r="J3" s="1" t="s">
        <v>17</v>
      </c>
      <c r="K3" s="1" t="s">
        <v>14</v>
      </c>
      <c r="L3" s="1" t="s">
        <v>18</v>
      </c>
      <c r="M3" s="4" t="s">
        <v>16</v>
      </c>
      <c r="N3" s="6">
        <f>COUNTIF(B3:M3,M3)/(12-COUNTIF(B3:M3,L2))</f>
        <v>0.1</v>
      </c>
    </row>
    <row r="4" ht="110.4" spans="1:14">
      <c r="A4" s="1" t="s">
        <v>20</v>
      </c>
      <c r="B4" s="1" t="s">
        <v>14</v>
      </c>
      <c r="C4" s="4" t="s">
        <v>16</v>
      </c>
      <c r="D4" s="1" t="s">
        <v>14</v>
      </c>
      <c r="E4" s="1" t="s">
        <v>14</v>
      </c>
      <c r="F4" s="1" t="s">
        <v>17</v>
      </c>
      <c r="G4" s="4" t="s">
        <v>16</v>
      </c>
      <c r="H4" s="4" t="s">
        <v>16</v>
      </c>
      <c r="I4" s="1" t="s">
        <v>31</v>
      </c>
      <c r="J4" s="1" t="s">
        <v>17</v>
      </c>
      <c r="K4" s="1" t="s">
        <v>14</v>
      </c>
      <c r="L4" s="1" t="s">
        <v>18</v>
      </c>
      <c r="M4" s="4" t="s">
        <v>16</v>
      </c>
      <c r="N4" s="6">
        <f>COUNTIF(B4:M4,M3)/(12-COUNTIF(B4:M4,L2))</f>
        <v>0.363636363636364</v>
      </c>
    </row>
    <row r="5" ht="55.2" spans="1:14">
      <c r="A5" s="1" t="s">
        <v>21</v>
      </c>
      <c r="B5" s="1" t="s">
        <v>17</v>
      </c>
      <c r="C5" s="1" t="s">
        <v>17</v>
      </c>
      <c r="D5" s="1" t="s">
        <v>17</v>
      </c>
      <c r="E5" s="1" t="s">
        <v>17</v>
      </c>
      <c r="F5" s="1" t="s">
        <v>17</v>
      </c>
      <c r="G5" s="1" t="s">
        <v>17</v>
      </c>
      <c r="H5" s="1" t="s">
        <v>17</v>
      </c>
      <c r="I5" s="1" t="s">
        <v>17</v>
      </c>
      <c r="J5" s="1" t="s">
        <v>17</v>
      </c>
      <c r="K5" s="1" t="s">
        <v>17</v>
      </c>
      <c r="L5" s="1" t="s">
        <v>18</v>
      </c>
      <c r="M5" s="1" t="s">
        <v>17</v>
      </c>
      <c r="N5" s="6">
        <f>COUNTIF(B5:M5,M3)/(12-COUNTIF(B5:M5,L2))</f>
        <v>0</v>
      </c>
    </row>
    <row r="6" ht="110.4" spans="1:14">
      <c r="A6" s="1" t="s">
        <v>22</v>
      </c>
      <c r="B6" s="1" t="s">
        <v>31</v>
      </c>
      <c r="C6" s="1" t="s">
        <v>32</v>
      </c>
      <c r="D6" s="4" t="s">
        <v>16</v>
      </c>
      <c r="E6" s="1" t="s">
        <v>14</v>
      </c>
      <c r="F6" s="1" t="s">
        <v>17</v>
      </c>
      <c r="G6" s="1" t="s">
        <v>17</v>
      </c>
      <c r="H6" s="1" t="s">
        <v>27</v>
      </c>
      <c r="I6" s="1" t="s">
        <v>31</v>
      </c>
      <c r="J6" s="1" t="s">
        <v>17</v>
      </c>
      <c r="K6" s="1" t="s">
        <v>17</v>
      </c>
      <c r="L6" s="1" t="s">
        <v>18</v>
      </c>
      <c r="M6" s="4" t="s">
        <v>16</v>
      </c>
      <c r="N6" s="6">
        <f>COUNTIF(B6:M6,M3)/(12-COUNTIF(B6:M6,L2))</f>
        <v>0.181818181818182</v>
      </c>
    </row>
    <row r="7" ht="110.4" spans="1:14">
      <c r="A7" s="1" t="s">
        <v>23</v>
      </c>
      <c r="B7" s="1" t="s">
        <v>31</v>
      </c>
      <c r="C7" s="1" t="s">
        <v>32</v>
      </c>
      <c r="D7" s="1" t="s">
        <v>14</v>
      </c>
      <c r="E7" s="1" t="s">
        <v>14</v>
      </c>
      <c r="F7" s="1" t="s">
        <v>17</v>
      </c>
      <c r="G7" s="1" t="s">
        <v>17</v>
      </c>
      <c r="H7" s="4" t="s">
        <v>16</v>
      </c>
      <c r="I7" s="1" t="s">
        <v>31</v>
      </c>
      <c r="J7" s="1" t="s">
        <v>17</v>
      </c>
      <c r="K7" s="1" t="s">
        <v>14</v>
      </c>
      <c r="L7" s="1" t="s">
        <v>31</v>
      </c>
      <c r="M7" s="4" t="s">
        <v>16</v>
      </c>
      <c r="N7" s="6">
        <f>COUNTIF(B7:M7,M3)/(12-COUNTIF(B7:M7,L2))</f>
        <v>0.166666666666667</v>
      </c>
    </row>
    <row r="8" ht="110.4" spans="1:14">
      <c r="A8" s="1" t="s">
        <v>24</v>
      </c>
      <c r="B8" s="1" t="s">
        <v>14</v>
      </c>
      <c r="C8" s="1" t="s">
        <v>32</v>
      </c>
      <c r="D8" s="1" t="s">
        <v>14</v>
      </c>
      <c r="E8" s="1" t="s">
        <v>14</v>
      </c>
      <c r="F8" s="1" t="s">
        <v>17</v>
      </c>
      <c r="G8" s="1" t="s">
        <v>17</v>
      </c>
      <c r="H8" s="1" t="s">
        <v>27</v>
      </c>
      <c r="I8" s="1" t="s">
        <v>31</v>
      </c>
      <c r="J8" s="1" t="s">
        <v>17</v>
      </c>
      <c r="K8" s="1" t="s">
        <v>14</v>
      </c>
      <c r="L8" s="1" t="s">
        <v>14</v>
      </c>
      <c r="M8" s="4" t="s">
        <v>16</v>
      </c>
      <c r="N8" s="6">
        <f>COUNTIF(B8:M8,M3)/(12-COUNTIF(B8:M8,L2))</f>
        <v>0.0833333333333333</v>
      </c>
    </row>
    <row r="9" ht="82.8" spans="1:14">
      <c r="A9" s="1" t="s">
        <v>25</v>
      </c>
      <c r="B9" s="1" t="s">
        <v>14</v>
      </c>
      <c r="C9" s="1" t="s">
        <v>32</v>
      </c>
      <c r="D9" s="1" t="s">
        <v>14</v>
      </c>
      <c r="E9" s="1" t="s">
        <v>14</v>
      </c>
      <c r="F9" s="1" t="s">
        <v>17</v>
      </c>
      <c r="G9" s="1" t="s">
        <v>17</v>
      </c>
      <c r="H9" s="1" t="s">
        <v>27</v>
      </c>
      <c r="I9" s="1" t="s">
        <v>31</v>
      </c>
      <c r="J9" s="1" t="s">
        <v>17</v>
      </c>
      <c r="K9" s="1" t="s">
        <v>14</v>
      </c>
      <c r="L9" s="1" t="s">
        <v>14</v>
      </c>
      <c r="M9" s="4" t="s">
        <v>16</v>
      </c>
      <c r="N9" s="6">
        <f>COUNTIF(B9:M9,M3)/(12-COUNTIF(B9:M9,L2))</f>
        <v>0.0833333333333333</v>
      </c>
    </row>
    <row r="10" ht="25.8" spans="2:13">
      <c r="B10" s="5">
        <f>COUNTIF(B2:B9,M9)/(8-COUNTIF(B2:B9,L2))</f>
        <v>0</v>
      </c>
      <c r="C10" s="5">
        <f>COUNTIF(C2:C9,M9)/(8-COUNTIF(C2:C9,L2))</f>
        <v>0.125</v>
      </c>
      <c r="D10" s="5">
        <f>COUNTIF(D2:D9,M9)/(8-COUNTIF(D2:D9,L2))</f>
        <v>0.125</v>
      </c>
      <c r="E10" s="5">
        <f>COUNTIF(E2:E9,M9)/(8-COUNTIF(E2:E9,L2))</f>
        <v>0</v>
      </c>
      <c r="F10" s="5">
        <f>COUNTIF(F2:F9,M9)/(8-COUNTIF(F2:F9,L2))</f>
        <v>0</v>
      </c>
      <c r="G10" s="5">
        <f>COUNTIF(G2:G9,M9)/(8-COUNTIF(G2:G9,L2))</f>
        <v>0.25</v>
      </c>
      <c r="H10" s="5">
        <f>COUNTIF(H2:H9,M9)/(8-COUNTIF(H2:H9,L2))</f>
        <v>0.25</v>
      </c>
      <c r="I10" s="5">
        <f>COUNTIF(I2:I9,M9)/(8-COUNTIF(I2:I9,L2))</f>
        <v>0</v>
      </c>
      <c r="J10" s="5">
        <f>COUNTIF(J2:J9,M9)/(8-COUNTIF(J2:J9,L2))</f>
        <v>0.125</v>
      </c>
      <c r="K10" s="5">
        <f>COUNTIF(K2:K9,M9)/(8-COUNTIF(K2:K9,L2))</f>
        <v>0</v>
      </c>
      <c r="L10" s="5">
        <f>COUNTIF(L2:L9,M9)/(8-COUNTIF(L2:L9,L2))</f>
        <v>0</v>
      </c>
      <c r="M10" s="5">
        <f>COUNTIF(M2:M9,M9)/(8-COUNTIF(M2:M9,L2))</f>
        <v>0.875</v>
      </c>
    </row>
    <row r="12" ht="33" spans="14:15">
      <c r="N12" s="2" t="s">
        <v>26</v>
      </c>
      <c r="O12" s="3">
        <f>14/(8*12-6)</f>
        <v>0.155555555555556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workbookViewId="0">
      <selection activeCell="N11" sqref="N11:O11"/>
    </sheetView>
  </sheetViews>
  <sheetFormatPr defaultColWidth="8.88888888888889" defaultRowHeight="14.4"/>
  <cols>
    <col min="14" max="14" width="32.6666666666667" customWidth="1"/>
    <col min="15" max="15" width="22.1111111111111" customWidth="1"/>
  </cols>
  <sheetData>
    <row r="1" ht="27.6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10.4" spans="1:13">
      <c r="A2" s="1" t="s">
        <v>13</v>
      </c>
      <c r="B2" s="1" t="s">
        <v>16</v>
      </c>
      <c r="C2" s="1" t="s">
        <v>17</v>
      </c>
      <c r="D2" s="1" t="s">
        <v>17</v>
      </c>
      <c r="E2" s="1" t="s">
        <v>14</v>
      </c>
      <c r="F2" s="1" t="s">
        <v>17</v>
      </c>
      <c r="G2" s="1" t="s">
        <v>17</v>
      </c>
      <c r="H2" s="1" t="s">
        <v>17</v>
      </c>
      <c r="I2" s="1" t="s">
        <v>27</v>
      </c>
      <c r="J2" s="1" t="s">
        <v>17</v>
      </c>
      <c r="K2" s="1" t="s">
        <v>17</v>
      </c>
      <c r="L2" s="1" t="s">
        <v>18</v>
      </c>
      <c r="M2" s="1" t="s">
        <v>16</v>
      </c>
    </row>
    <row r="3" ht="110.4" spans="1:13">
      <c r="A3" s="1" t="s">
        <v>19</v>
      </c>
      <c r="B3" s="1" t="s">
        <v>18</v>
      </c>
      <c r="C3" s="1" t="s">
        <v>17</v>
      </c>
      <c r="D3" s="1" t="s">
        <v>16</v>
      </c>
      <c r="E3" s="1" t="s">
        <v>14</v>
      </c>
      <c r="F3" s="1" t="s">
        <v>17</v>
      </c>
      <c r="G3" s="1" t="s">
        <v>17</v>
      </c>
      <c r="H3" s="1" t="s">
        <v>16</v>
      </c>
      <c r="I3" s="1" t="s">
        <v>16</v>
      </c>
      <c r="J3" s="1" t="s">
        <v>17</v>
      </c>
      <c r="K3" s="1" t="s">
        <v>14</v>
      </c>
      <c r="L3" s="1" t="s">
        <v>18</v>
      </c>
      <c r="M3" s="1" t="s">
        <v>15</v>
      </c>
    </row>
    <row r="4" ht="69" spans="1:13">
      <c r="A4" s="1" t="s">
        <v>20</v>
      </c>
      <c r="B4" s="1" t="s">
        <v>27</v>
      </c>
      <c r="C4" s="1" t="s">
        <v>17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16</v>
      </c>
      <c r="J4" s="1" t="s">
        <v>17</v>
      </c>
      <c r="K4" s="1" t="s">
        <v>17</v>
      </c>
      <c r="L4" s="1" t="s">
        <v>18</v>
      </c>
      <c r="M4" s="1" t="s">
        <v>16</v>
      </c>
    </row>
    <row r="5" ht="110.4" spans="1:13">
      <c r="A5" s="1" t="s">
        <v>21</v>
      </c>
      <c r="B5" s="1" t="s">
        <v>17</v>
      </c>
      <c r="C5" s="1" t="s">
        <v>29</v>
      </c>
      <c r="D5" s="1" t="s">
        <v>28</v>
      </c>
      <c r="E5" s="1" t="s">
        <v>14</v>
      </c>
      <c r="F5" s="1" t="s">
        <v>17</v>
      </c>
      <c r="G5" s="1" t="s">
        <v>28</v>
      </c>
      <c r="H5" s="1" t="s">
        <v>17</v>
      </c>
      <c r="I5" s="1" t="s">
        <v>16</v>
      </c>
      <c r="J5" s="1" t="s">
        <v>17</v>
      </c>
      <c r="K5" s="1" t="s">
        <v>17</v>
      </c>
      <c r="L5" s="1" t="s">
        <v>18</v>
      </c>
      <c r="M5" s="1" t="s">
        <v>16</v>
      </c>
    </row>
    <row r="6" ht="110.4" spans="1:13">
      <c r="A6" s="1" t="s">
        <v>22</v>
      </c>
      <c r="B6" s="1" t="s">
        <v>14</v>
      </c>
      <c r="C6" s="1" t="s">
        <v>16</v>
      </c>
      <c r="D6" s="1" t="s">
        <v>16</v>
      </c>
      <c r="E6" s="1" t="s">
        <v>17</v>
      </c>
      <c r="F6" s="1" t="s">
        <v>17</v>
      </c>
      <c r="G6" s="1" t="s">
        <v>17</v>
      </c>
      <c r="H6" s="1" t="s">
        <v>16</v>
      </c>
      <c r="I6" s="1" t="s">
        <v>17</v>
      </c>
      <c r="J6" s="1" t="s">
        <v>17</v>
      </c>
      <c r="K6" s="1" t="s">
        <v>17</v>
      </c>
      <c r="L6" s="1" t="s">
        <v>18</v>
      </c>
      <c r="M6" s="1" t="s">
        <v>16</v>
      </c>
    </row>
    <row r="7" ht="55.2" spans="1:13">
      <c r="A7" s="1" t="s">
        <v>23</v>
      </c>
      <c r="B7" s="1" t="s">
        <v>17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16</v>
      </c>
    </row>
    <row r="8" ht="110.4" spans="1:13">
      <c r="A8" s="1" t="s">
        <v>24</v>
      </c>
      <c r="B8" s="1" t="s">
        <v>14</v>
      </c>
      <c r="C8" s="1" t="s">
        <v>16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16</v>
      </c>
    </row>
    <row r="9" ht="110.4" spans="1:13">
      <c r="A9" s="1" t="s">
        <v>25</v>
      </c>
      <c r="B9" s="1" t="s">
        <v>17</v>
      </c>
      <c r="C9" s="1" t="s">
        <v>17</v>
      </c>
      <c r="D9" s="1" t="s">
        <v>17</v>
      </c>
      <c r="E9" s="1" t="s">
        <v>16</v>
      </c>
      <c r="F9" s="1" t="s">
        <v>17</v>
      </c>
      <c r="G9" s="1" t="s">
        <v>17</v>
      </c>
      <c r="H9" s="1" t="s">
        <v>17</v>
      </c>
      <c r="I9" s="1" t="s">
        <v>16</v>
      </c>
      <c r="J9" s="1" t="s">
        <v>17</v>
      </c>
      <c r="K9" s="1" t="s">
        <v>14</v>
      </c>
      <c r="L9" s="1" t="s">
        <v>17</v>
      </c>
      <c r="M9" s="1" t="s">
        <v>17</v>
      </c>
    </row>
    <row r="11" ht="33" spans="14:15">
      <c r="N11" s="2" t="s">
        <v>26</v>
      </c>
      <c r="O11" s="3">
        <f>18/(8*12-6)</f>
        <v>0.2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claude</vt:lpstr>
      <vt:lpstr>4o</vt:lpstr>
      <vt:lpstr>llama</vt:lpstr>
      <vt:lpstr>deepseek</vt:lpstr>
      <vt:lpstr>o1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fd_reality</dc:creator>
  <cp:lastModifiedBy>Regular script </cp:lastModifiedBy>
  <dcterms:created xsi:type="dcterms:W3CDTF">2023-05-12T11:15:00Z</dcterms:created>
  <dcterms:modified xsi:type="dcterms:W3CDTF">2024-11-18T16:26:18Z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AE799BFDE8EC470E85FAE3526A06F874_12</vt:lpwstr>
  </property>
</Properties>
</file>