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3"/>
  </bookViews>
  <sheets>
    <sheet name="benchmark" sheetId="1" r:id="rId1"/>
    <sheet name="just_chat" sheetId="2" r:id="rId2"/>
    <sheet name="just_chat_o1" sheetId="6" r:id="rId3"/>
    <sheet name="oneshot_gpt4" sheetId="3" r:id="rId4"/>
    <sheet name="oneshot_LLAMA3" sheetId="7" r:id="rId5"/>
    <sheet name="SFT" sheetId="4" r:id="rId6"/>
    <sheet name="SFT_AUG" sheetId="8" r:id="rId7"/>
    <sheet name="Sheet1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<sst xmlns="http://schemas.openxmlformats.org/spreadsheetml/2006/main" count="5934" uniqueCount="114">
  <si>
    <t>Project Name</t>
  </si>
  <si>
    <t>Dynamic_Data_Structures</t>
  </si>
  <si>
    <t>INF</t>
  </si>
  <si>
    <t>INIT</t>
  </si>
  <si>
    <t>MLU</t>
  </si>
  <si>
    <t>OOB</t>
  </si>
  <si>
    <t>Pointer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</si>
  <si>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</si>
  <si>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</si>
  <si>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</si>
  <si>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</si>
  <si>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</si>
  <si>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</si>
  <si>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</si>
  <si>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</si>
  <si>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</si>
  <si>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</si>
  <si>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</si>
  <si>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</si>
  <si>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</si>
  <si>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</si>
  <si>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</si>
  <si>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</si>
  <si>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2mm_2mm</t>
  </si>
  <si>
    <t>CSYNTH (Source synthesis failed)</t>
  </si>
  <si>
    <t>CSIM (Runtime error)</t>
  </si>
  <si>
    <t>CSIM (Compilation error)</t>
  </si>
  <si>
    <t>CSIM (Inconsistent simulation result)</t>
  </si>
  <si>
    <t>05_basic_examples_vhls_ap_arithmetic_cpp_ap_int_arith</t>
  </si>
  <si>
    <t>N/A</t>
  </si>
  <si>
    <t>06_basic_examples_vhls_parallel_loops_loop_functions</t>
  </si>
  <si>
    <t>07_basic_examples_vhls_imperfect_loops_loop_imperfect</t>
  </si>
  <si>
    <t>COSIM (C TB simulation failed)</t>
  </si>
  <si>
    <t>08_basic_examples_vhls_max_bounded_loop_loop_max_bounds</t>
  </si>
  <si>
    <t>09_basic_examples_vhls_perfect_nested_loops_loop_perfect</t>
  </si>
  <si>
    <t>10_basic_examples_vhls_pipelined_nested_loops_loop_pipeline</t>
  </si>
  <si>
    <t>COSIM (Inconsistent C/RTL simulation result)</t>
  </si>
  <si>
    <t>11_basic_examples_vhls_accs_sequential_loop_sequential</t>
  </si>
  <si>
    <t>12_basic_examples_vhls_accs_w_asserts_loop_sequential_assert</t>
  </si>
  <si>
    <t>13_basic_examples_vhls_accs_w_dataflow_loop_sequential</t>
  </si>
  <si>
    <t>14_basic_examples_vhls_static_memory_malloc_removed</t>
  </si>
  <si>
    <t>15_basic_examples_vhls_pointer_casting_pointer_cast_native</t>
  </si>
  <si>
    <t>16_basic_examples_vhls_double_pointer_pointer_double</t>
  </si>
  <si>
    <t>19_basic_examples_vhls_multi_array_access_bottleneck_mem_bottleneck</t>
  </si>
  <si>
    <t>20_basic_examples_vhls_resolved_array_access_bottleneck_mem_bottleneck_resolved</t>
  </si>
  <si>
    <t>3mm_3mm</t>
  </si>
  <si>
    <t>advanced1_signed_adder</t>
  </si>
  <si>
    <t>advanced2_count_slow</t>
  </si>
  <si>
    <t>advanced3_adv_fsm</t>
  </si>
  <si>
    <t>advanced4_advshift</t>
  </si>
  <si>
    <t>CSYNTH (Undeclared identifier)</t>
  </si>
  <si>
    <t>array_partition_block_cyclic_matmul_partition</t>
  </si>
  <si>
    <t>atax_atax</t>
  </si>
  <si>
    <t>array_partition_complete_matmul_partition</t>
  </si>
  <si>
    <t>basic1_wire_assign</t>
  </si>
  <si>
    <t>COSIM (Segmentation fault)</t>
  </si>
  <si>
    <t>basic2_and_gate</t>
  </si>
  <si>
    <t>basic3_priority_encoder</t>
  </si>
  <si>
    <t>basic4_mux</t>
  </si>
  <si>
    <t>bicg_bicg</t>
  </si>
  <si>
    <t>correlation_correlation</t>
  </si>
  <si>
    <t>covariance_covariance</t>
  </si>
  <si>
    <t>heat-3d_heat-3d</t>
  </si>
  <si>
    <t>floyd-warshall_floyd-warshall</t>
  </si>
  <si>
    <t>gemm_gemm</t>
  </si>
  <si>
    <t>gesummv_gesummv</t>
  </si>
  <si>
    <t>interface_array_fft_top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</si>
  <si>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</si>
  <si>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</si>
  <si>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</si>
  <si>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</si>
  <si>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</si>
  <si>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</si>
  <si>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</si>
  <si>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jacobi-2d_jacobi-2d</t>
  </si>
  <si>
    <t>mvt_mvt</t>
  </si>
  <si>
    <t>nussinov_nussinov</t>
  </si>
  <si>
    <t>symm_symm</t>
  </si>
  <si>
    <t>syr2k_syr2k</t>
  </si>
  <si>
    <t>trmm_trmm</t>
  </si>
  <si>
    <t>using_axi_lite_example</t>
  </si>
  <si>
    <t>vadd_kernel_krnl_vadd</t>
  </si>
  <si>
    <t>COSIM (None)</t>
  </si>
  <si>
    <t>PASS</t>
  </si>
  <si>
    <t>21_array_partition_block_cyclic_matmul_partition</t>
  </si>
  <si>
    <t>22_array_partition_complete_matmul_partition</t>
  </si>
  <si>
    <t>23_interface_array_fft_top</t>
  </si>
  <si>
    <t>CSYNTH (Unknown error)</t>
  </si>
  <si>
    <t>24_using_axi_lite_example</t>
  </si>
  <si>
    <t>25_vadd_kernel_krnl_vadd</t>
  </si>
  <si>
    <t>Pass Rate</t>
  </si>
  <si>
    <t>All</t>
  </si>
  <si>
    <t>Pass</t>
  </si>
  <si>
    <t>Big timeout</t>
  </si>
  <si>
    <t>All_up</t>
  </si>
  <si>
    <t>Pass Rate HLSGEN</t>
  </si>
  <si>
    <t>just chat</t>
  </si>
  <si>
    <t>array_partition_block_cyclic_unknown_top_module</t>
  </si>
  <si>
    <t>array_partition_complete_unknown_top_module</t>
  </si>
  <si>
    <t>interface_array_unknown_top_module</t>
  </si>
  <si>
    <t>using_axi_lite_unknown_top_module</t>
  </si>
  <si>
    <t>vadd_kernel_unknown_top_module</t>
  </si>
  <si>
    <t>Pass HLS 
Rate</t>
  </si>
  <si>
    <t>21_array_partition_block_cyclic_unknown_top_module</t>
  </si>
  <si>
    <t>22_array_partition_complete_unknown_top_module</t>
  </si>
  <si>
    <t>23_interface_array_unknown_top_module</t>
  </si>
  <si>
    <t>24_using_axi_lite_unknown_top_module</t>
  </si>
  <si>
    <t>25_vadd_kernel_unknown_top_module</t>
  </si>
  <si>
    <t>PASS RATE TOTAL</t>
  </si>
  <si>
    <t>PASS RATE HLSGEN</t>
  </si>
  <si>
    <t>LLM_direct</t>
  </si>
  <si>
    <t>LLM_oneshot</t>
  </si>
  <si>
    <t>SFT</t>
  </si>
  <si>
    <t>SFT_AUG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</si>
</sst>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7" tint="-0.25"/>
      <name val="等线"/>
      <charset val="134"/>
      <scheme val="minor"/>
    </font>
    <font>
      <b/>
      <sz val="14"/>
      <color theme="7" tint="-0.25"/>
      <name val="等线"/>
      <charset val="134"/>
      <scheme val="minor"/>
    </font>
    <font>
      <b/>
      <sz val="11"/>
      <color theme="9" tint="-0.5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5" tint="-0.5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sz val="20"/>
      <color theme="9"/>
      <name val="等线"/>
      <charset val="134"/>
      <scheme val="minor"/>
    </font>
    <font>
      <b/>
      <sz val="20"/>
      <color theme="3" tint="0.25"/>
      <name val="等线"/>
      <charset val="134"/>
      <scheme val="minor"/>
    </font>
    <font>
      <b/>
      <sz val="11"/>
      <color theme="8"/>
      <name val="等线"/>
      <charset val="134"/>
      <scheme val="minor"/>
    </font>
    <font>
      <b/>
      <sz val="24"/>
      <color theme="9" tint="-0.25"/>
      <name val="等线"/>
      <charset val="134"/>
      <scheme val="minor"/>
    </font>
    <font>
      <b/>
      <sz val="11"/>
      <color theme="9" tint="-0.25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20"/>
      <color theme="9" tint="-0.5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8" tint="-0.5"/>
      <name val="等线"/>
      <charset val="134"/>
      <scheme val="minor"/>
    </font>
    <font>
      <b/>
      <sz val="48"/>
      <color theme="9" tint="-0.25"/>
      <name val="等线"/>
      <charset val="134"/>
      <scheme val="minor"/>
    </font>
    <font>
      <sz val="48"/>
      <color theme="1"/>
      <name val="等线"/>
      <charset val="134"/>
      <scheme val="minor"/>
    </font>
    <font>
      <b/>
      <sz val="20"/>
      <color theme="9" tint="-0.25"/>
      <name val="等线"/>
      <charset val="134"/>
      <scheme val="minor"/>
    </font>
    <font>
      <b/>
      <sz val="11"/>
      <color theme="1"/>
      <name val="Arial"/>
      <charset val="134"/>
    </font>
    <font>
      <b/>
      <sz val="11"/>
      <color rgb="FF7030A0"/>
      <name val="Arial"/>
      <charset val="134"/>
    </font>
    <font>
      <b/>
      <sz val="11"/>
      <color rgb="FFFF0000"/>
      <name val="Arial"/>
      <charset val="134"/>
    </font>
    <font>
      <sz val="11"/>
      <color theme="1"/>
      <name val="Arial"/>
      <charset val="134"/>
    </font>
    <font>
      <b/>
      <sz val="11"/>
      <color theme="5" tint="-0.5"/>
      <name val="Arial"/>
      <charset val="134"/>
    </font>
    <font>
      <b/>
      <sz val="11"/>
      <color theme="9" tint="-0.5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5" applyNumberFormat="0" applyAlignment="0" applyProtection="0">
      <alignment vertical="center"/>
    </xf>
    <xf numFmtId="0" fontId="35" fillId="5" borderId="6" applyNumberFormat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7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0" fontId="3" fillId="0" borderId="0" xfId="3" applyNumberFormat="1" applyFo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10" fontId="8" fillId="0" borderId="0" xfId="3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0" fontId="9" fillId="0" borderId="0" xfId="3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/>
    </xf>
    <xf numFmtId="10" fontId="11" fillId="0" borderId="0" xfId="3" applyNumberFormat="1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10" fontId="13" fillId="0" borderId="0" xfId="3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10" fontId="14" fillId="0" borderId="0" xfId="3" applyNumberFormat="1" applyFont="1">
      <alignment vertical="center"/>
    </xf>
    <xf numFmtId="0" fontId="11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0" fillId="2" borderId="0" xfId="0" applyFill="1">
      <alignment vertical="center"/>
    </xf>
    <xf numFmtId="10" fontId="3" fillId="2" borderId="0" xfId="3" applyNumberFormat="1" applyFont="1" applyFill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10" fontId="17" fillId="0" borderId="0" xfId="3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LLM_direct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Sheet1!$D$11:$X$11</c:f>
              <c:strCache>
                <c:ptCount val="21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SHFT</c:v>
                </c:pt>
                <c:pt idx="6">
                  <c:v>Top_Function_Not_Found</c:v>
                </c:pt>
                <c:pt idx="7">
                  <c:v>Unsupported_Data_Types</c:v>
                </c:pt>
                <c:pt idx="8">
                  <c:v>ZERO</c:v>
                </c:pt>
                <c:pt idx="9">
                  <c:v>condition_error</c:v>
                </c:pt>
                <c:pt idx="10">
                  <c:v>faulty_indexing</c:v>
                </c:pt>
                <c:pt idx="11">
                  <c:v>illegal_comment</c:v>
                </c:pt>
                <c:pt idx="12">
                  <c:v>illegal_keywords</c:v>
                </c:pt>
                <c:pt idx="13">
                  <c:v>illegal_separation</c:v>
                </c:pt>
                <c:pt idx="14">
                  <c:v>missing_colons</c:v>
                </c:pt>
                <c:pt idx="15">
                  <c:v>misused_equal</c:v>
                </c:pt>
                <c:pt idx="16">
                  <c:v>operation_error</c:v>
                </c:pt>
                <c:pt idx="17">
                  <c:v>unclosed_parentheses</c:v>
                </c:pt>
                <c:pt idx="18">
                  <c:v>unclosed_string</c:v>
                </c:pt>
                <c:pt idx="19">
                  <c:v>undefined_methods</c:v>
                </c:pt>
                <c:pt idx="20">
                  <c:v>undefined_objects</c:v>
                </c:pt>
              </c:strCache>
            </c:strRef>
          </c:cat>
          <c:val>
            <c:numRef>
              <c:f>Sheet1!$D$12:$X$12</c:f>
              <c:numCache>
                <c:formatCode>0.00%</c:formatCode>
                <c:ptCount val="21"/>
                <c:pt idx="0">
                  <c:v>0.735294117647059</c:v>
                </c:pt>
                <c:pt idx="1">
                  <c:v>0.735294117647059</c:v>
                </c:pt>
                <c:pt idx="2">
                  <c:v>0.636363636363636</c:v>
                </c:pt>
                <c:pt idx="3">
                  <c:v>0.28</c:v>
                </c:pt>
                <c:pt idx="4">
                  <c:v>0.535714285714286</c:v>
                </c:pt>
                <c:pt idx="5">
                  <c:v>0.323529411764706</c:v>
                </c:pt>
                <c:pt idx="6">
                  <c:v>0</c:v>
                </c:pt>
                <c:pt idx="7">
                  <c:v>0.484848484848485</c:v>
                </c:pt>
                <c:pt idx="8">
                  <c:v>0.470588235294118</c:v>
                </c:pt>
                <c:pt idx="9">
                  <c:v>0.34375</c:v>
                </c:pt>
                <c:pt idx="10">
                  <c:v>0.5</c:v>
                </c:pt>
                <c:pt idx="11">
                  <c:v>0.647058823529412</c:v>
                </c:pt>
                <c:pt idx="12">
                  <c:v>0.735294117647059</c:v>
                </c:pt>
                <c:pt idx="13">
                  <c:v>0.764705882352941</c:v>
                </c:pt>
                <c:pt idx="14">
                  <c:v>0.794117647058823</c:v>
                </c:pt>
                <c:pt idx="15">
                  <c:v>0.818181818181818</c:v>
                </c:pt>
                <c:pt idx="16">
                  <c:v>0.176470588235294</c:v>
                </c:pt>
                <c:pt idx="17">
                  <c:v>0.818181818181818</c:v>
                </c:pt>
                <c:pt idx="18">
                  <c:v>0.848484848484849</c:v>
                </c:pt>
                <c:pt idx="19">
                  <c:v>0.470588235294118</c:v>
                </c:pt>
                <c:pt idx="20">
                  <c:v>0.727272727272727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LLM_oneshot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Sheet1!$D$11:$X$11</c:f>
              <c:strCache>
                <c:ptCount val="21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SHFT</c:v>
                </c:pt>
                <c:pt idx="6">
                  <c:v>Top_Function_Not_Found</c:v>
                </c:pt>
                <c:pt idx="7">
                  <c:v>Unsupported_Data_Types</c:v>
                </c:pt>
                <c:pt idx="8">
                  <c:v>ZERO</c:v>
                </c:pt>
                <c:pt idx="9">
                  <c:v>condition_error</c:v>
                </c:pt>
                <c:pt idx="10">
                  <c:v>faulty_indexing</c:v>
                </c:pt>
                <c:pt idx="11">
                  <c:v>illegal_comment</c:v>
                </c:pt>
                <c:pt idx="12">
                  <c:v>illegal_keywords</c:v>
                </c:pt>
                <c:pt idx="13">
                  <c:v>illegal_separation</c:v>
                </c:pt>
                <c:pt idx="14">
                  <c:v>missing_colons</c:v>
                </c:pt>
                <c:pt idx="15">
                  <c:v>misused_equal</c:v>
                </c:pt>
                <c:pt idx="16">
                  <c:v>operation_error</c:v>
                </c:pt>
                <c:pt idx="17">
                  <c:v>unclosed_parentheses</c:v>
                </c:pt>
                <c:pt idx="18">
                  <c:v>unclosed_string</c:v>
                </c:pt>
                <c:pt idx="19">
                  <c:v>undefined_methods</c:v>
                </c:pt>
                <c:pt idx="20">
                  <c:v>undefined_objects</c:v>
                </c:pt>
              </c:strCache>
            </c:strRef>
          </c:cat>
          <c:val>
            <c:numRef>
              <c:f>Sheet1!$D$13:$X$13</c:f>
              <c:numCache>
                <c:formatCode>General</c:formatCode>
                <c:ptCount val="21"/>
                <c:pt idx="0">
                  <c:v>0.705882352941177</c:v>
                </c:pt>
                <c:pt idx="1">
                  <c:v>0.606060606060606</c:v>
                </c:pt>
                <c:pt idx="2">
                  <c:v>0.5625</c:v>
                </c:pt>
                <c:pt idx="3">
                  <c:v>0.24</c:v>
                </c:pt>
                <c:pt idx="4">
                  <c:v>0.607142857142857</c:v>
                </c:pt>
                <c:pt idx="5">
                  <c:v>0.382352941176471</c:v>
                </c:pt>
                <c:pt idx="6">
                  <c:v>0.411764705882353</c:v>
                </c:pt>
                <c:pt idx="7">
                  <c:v>0.303030303030303</c:v>
                </c:pt>
                <c:pt idx="8">
                  <c:v>0.636363636363636</c:v>
                </c:pt>
                <c:pt idx="9">
                  <c:v>0.363636363636364</c:v>
                </c:pt>
                <c:pt idx="10">
                  <c:v>0.5625</c:v>
                </c:pt>
                <c:pt idx="11">
                  <c:v>0.735294117647059</c:v>
                </c:pt>
                <c:pt idx="12">
                  <c:v>0.764705882352941</c:v>
                </c:pt>
                <c:pt idx="13">
                  <c:v>0.647058823529412</c:v>
                </c:pt>
                <c:pt idx="14">
                  <c:v>0.794117647058823</c:v>
                </c:pt>
                <c:pt idx="15">
                  <c:v>0.727272727272727</c:v>
                </c:pt>
                <c:pt idx="16">
                  <c:v>0.323529411764706</c:v>
                </c:pt>
                <c:pt idx="17">
                  <c:v>0.848484848484849</c:v>
                </c:pt>
                <c:pt idx="18">
                  <c:v>0.666666666666667</c:v>
                </c:pt>
                <c:pt idx="19">
                  <c:v>0.696969696969697</c:v>
                </c:pt>
                <c:pt idx="20">
                  <c:v>0.757575757575758</c:v>
                </c:pt>
              </c:numCache>
            </c:numRef>
          </c:val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Sheet1!$D$11:$X$11</c:f>
              <c:strCache>
                <c:ptCount val="21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SHFT</c:v>
                </c:pt>
                <c:pt idx="6">
                  <c:v>Top_Function_Not_Found</c:v>
                </c:pt>
                <c:pt idx="7">
                  <c:v>Unsupported_Data_Types</c:v>
                </c:pt>
                <c:pt idx="8">
                  <c:v>ZERO</c:v>
                </c:pt>
                <c:pt idx="9">
                  <c:v>condition_error</c:v>
                </c:pt>
                <c:pt idx="10">
                  <c:v>faulty_indexing</c:v>
                </c:pt>
                <c:pt idx="11">
                  <c:v>illegal_comment</c:v>
                </c:pt>
                <c:pt idx="12">
                  <c:v>illegal_keywords</c:v>
                </c:pt>
                <c:pt idx="13">
                  <c:v>illegal_separation</c:v>
                </c:pt>
                <c:pt idx="14">
                  <c:v>missing_colons</c:v>
                </c:pt>
                <c:pt idx="15">
                  <c:v>misused_equal</c:v>
                </c:pt>
                <c:pt idx="16">
                  <c:v>operation_error</c:v>
                </c:pt>
                <c:pt idx="17">
                  <c:v>unclosed_parentheses</c:v>
                </c:pt>
                <c:pt idx="18">
                  <c:v>unclosed_string</c:v>
                </c:pt>
                <c:pt idx="19">
                  <c:v>undefined_methods</c:v>
                </c:pt>
                <c:pt idx="20">
                  <c:v>undefined_objects</c:v>
                </c:pt>
              </c:strCache>
            </c:strRef>
          </c:cat>
          <c:val>
            <c:numRef>
              <c:f>Sheet1!$D$14:$X$14</c:f>
              <c:numCache>
                <c:formatCode>0.00%</c:formatCode>
                <c:ptCount val="21"/>
                <c:pt idx="0">
                  <c:v>0.823529411764706</c:v>
                </c:pt>
                <c:pt idx="1">
                  <c:v>0.882352941176471</c:v>
                </c:pt>
                <c:pt idx="2">
                  <c:v>0.636363636363636</c:v>
                </c:pt>
                <c:pt idx="3">
                  <c:v>0.44</c:v>
                </c:pt>
                <c:pt idx="4">
                  <c:v>0.5</c:v>
                </c:pt>
                <c:pt idx="5">
                  <c:v>0.764705882352941</c:v>
                </c:pt>
                <c:pt idx="6">
                  <c:v>0.794117647058823</c:v>
                </c:pt>
                <c:pt idx="7">
                  <c:v>0.606060606060606</c:v>
                </c:pt>
                <c:pt idx="8">
                  <c:v>0.705882352941177</c:v>
                </c:pt>
                <c:pt idx="9">
                  <c:v>0.4375</c:v>
                </c:pt>
                <c:pt idx="10">
                  <c:v>0.65625</c:v>
                </c:pt>
                <c:pt idx="11">
                  <c:v>0.882352941176471</c:v>
                </c:pt>
                <c:pt idx="12">
                  <c:v>0.823529411764706</c:v>
                </c:pt>
                <c:pt idx="13">
                  <c:v>0.764705882352941</c:v>
                </c:pt>
                <c:pt idx="14">
                  <c:v>0.911764705882353</c:v>
                </c:pt>
                <c:pt idx="15">
                  <c:v>0.909090909090909</c:v>
                </c:pt>
                <c:pt idx="16">
                  <c:v>0.441176470588235</c:v>
                </c:pt>
                <c:pt idx="17">
                  <c:v>0.911764705882353</c:v>
                </c:pt>
                <c:pt idx="18">
                  <c:v>0.823529411764706</c:v>
                </c:pt>
                <c:pt idx="19">
                  <c:v>0.911764705882353</c:v>
                </c:pt>
                <c:pt idx="20">
                  <c:v>0.848484848484849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361933"/>
        <c:axId val="857395191"/>
      </c:barChart>
      <c:catAx>
        <c:axId val="933619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857395191"/>
        <c:crosses val="autoZero"/>
        <c:auto val="1"/>
        <c:lblAlgn val="ctr"/>
        <c:lblOffset val="100"/>
        <c:noMultiLvlLbl val="0"/>
      </c:catAx>
      <c:valAx>
        <c:axId val="85739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93361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Sheet1!$D$27:$X$27</c:f>
              <c:strCache>
                <c:ptCount val="21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SHFT</c:v>
                </c:pt>
                <c:pt idx="6">
                  <c:v>Top_Function_Not_Found</c:v>
                </c:pt>
                <c:pt idx="7">
                  <c:v>Unsupported_Data_Types</c:v>
                </c:pt>
                <c:pt idx="8">
                  <c:v>ZERO</c:v>
                </c:pt>
                <c:pt idx="9">
                  <c:v>condition_error</c:v>
                </c:pt>
                <c:pt idx="10">
                  <c:v>faulty_indexing</c:v>
                </c:pt>
                <c:pt idx="11">
                  <c:v>illegal_comment</c:v>
                </c:pt>
                <c:pt idx="12">
                  <c:v>illegal_keywords</c:v>
                </c:pt>
                <c:pt idx="13">
                  <c:v>illegal_separation</c:v>
                </c:pt>
                <c:pt idx="14">
                  <c:v>missing_colons</c:v>
                </c:pt>
                <c:pt idx="15">
                  <c:v>misused_equal</c:v>
                </c:pt>
                <c:pt idx="16">
                  <c:v>operation_error</c:v>
                </c:pt>
                <c:pt idx="17">
                  <c:v>unclosed_parentheses</c:v>
                </c:pt>
                <c:pt idx="18">
                  <c:v>unclosed_string</c:v>
                </c:pt>
                <c:pt idx="19">
                  <c:v>undefined_methods</c:v>
                </c:pt>
                <c:pt idx="20">
                  <c:v>undefined_objects</c:v>
                </c:pt>
              </c:strCache>
            </c:strRef>
          </c:cat>
          <c:val>
            <c:numRef>
              <c:f>Sheet1!$D$28:$X$28</c:f>
              <c:numCache>
                <c:formatCode>0.00%</c:formatCode>
                <c:ptCount val="21"/>
                <c:pt idx="0">
                  <c:v>0.823529411764706</c:v>
                </c:pt>
                <c:pt idx="1">
                  <c:v>0.882352941176471</c:v>
                </c:pt>
                <c:pt idx="2">
                  <c:v>0.636363636363636</c:v>
                </c:pt>
                <c:pt idx="3">
                  <c:v>0.44</c:v>
                </c:pt>
                <c:pt idx="4">
                  <c:v>0.5</c:v>
                </c:pt>
                <c:pt idx="5">
                  <c:v>0.764705882352941</c:v>
                </c:pt>
                <c:pt idx="6">
                  <c:v>0.794117647058823</c:v>
                </c:pt>
                <c:pt idx="7">
                  <c:v>0.606060606060606</c:v>
                </c:pt>
                <c:pt idx="8">
                  <c:v>0.705882352941177</c:v>
                </c:pt>
                <c:pt idx="9">
                  <c:v>0.4375</c:v>
                </c:pt>
                <c:pt idx="10">
                  <c:v>0.65625</c:v>
                </c:pt>
                <c:pt idx="11">
                  <c:v>0.882352941176471</c:v>
                </c:pt>
                <c:pt idx="12">
                  <c:v>0.823529411764706</c:v>
                </c:pt>
                <c:pt idx="13">
                  <c:v>0.764705882352941</c:v>
                </c:pt>
                <c:pt idx="14">
                  <c:v>0.911764705882353</c:v>
                </c:pt>
                <c:pt idx="15">
                  <c:v>0.909090909090909</c:v>
                </c:pt>
                <c:pt idx="16">
                  <c:v>0.441176470588235</c:v>
                </c:pt>
                <c:pt idx="17">
                  <c:v>0.911764705882353</c:v>
                </c:pt>
                <c:pt idx="18">
                  <c:v>0.823529411764706</c:v>
                </c:pt>
                <c:pt idx="19">
                  <c:v>0.911764705882353</c:v>
                </c:pt>
                <c:pt idx="20">
                  <c:v>0.848484848484849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SFT_AUG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Sheet1!$D$27:$X$27</c:f>
              <c:strCache>
                <c:ptCount val="21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SHFT</c:v>
                </c:pt>
                <c:pt idx="6">
                  <c:v>Top_Function_Not_Found</c:v>
                </c:pt>
                <c:pt idx="7">
                  <c:v>Unsupported_Data_Types</c:v>
                </c:pt>
                <c:pt idx="8">
                  <c:v>ZERO</c:v>
                </c:pt>
                <c:pt idx="9">
                  <c:v>condition_error</c:v>
                </c:pt>
                <c:pt idx="10">
                  <c:v>faulty_indexing</c:v>
                </c:pt>
                <c:pt idx="11">
                  <c:v>illegal_comment</c:v>
                </c:pt>
                <c:pt idx="12">
                  <c:v>illegal_keywords</c:v>
                </c:pt>
                <c:pt idx="13">
                  <c:v>illegal_separation</c:v>
                </c:pt>
                <c:pt idx="14">
                  <c:v>missing_colons</c:v>
                </c:pt>
                <c:pt idx="15">
                  <c:v>misused_equal</c:v>
                </c:pt>
                <c:pt idx="16">
                  <c:v>operation_error</c:v>
                </c:pt>
                <c:pt idx="17">
                  <c:v>unclosed_parentheses</c:v>
                </c:pt>
                <c:pt idx="18">
                  <c:v>unclosed_string</c:v>
                </c:pt>
                <c:pt idx="19">
                  <c:v>undefined_methods</c:v>
                </c:pt>
                <c:pt idx="20">
                  <c:v>undefined_objects</c:v>
                </c:pt>
              </c:strCache>
            </c:strRef>
          </c:cat>
          <c:val>
            <c:numRef>
              <c:f>Sheet1!$D$29:$X$29</c:f>
              <c:numCache>
                <c:formatCode>General</c:formatCode>
                <c:ptCount val="21"/>
                <c:pt idx="0">
                  <c:v>0.852941176470588</c:v>
                </c:pt>
                <c:pt idx="1">
                  <c:v>0.882352941176471</c:v>
                </c:pt>
                <c:pt idx="2">
                  <c:v>0.65625</c:v>
                </c:pt>
                <c:pt idx="3">
                  <c:v>0.681818181818182</c:v>
                </c:pt>
                <c:pt idx="4">
                  <c:v>0.592592592592593</c:v>
                </c:pt>
                <c:pt idx="5">
                  <c:v>0.705882352941177</c:v>
                </c:pt>
                <c:pt idx="6">
                  <c:v>0.735294117647059</c:v>
                </c:pt>
                <c:pt idx="7">
                  <c:v>0.558823529411765</c:v>
                </c:pt>
                <c:pt idx="8">
                  <c:v>0.735294117647059</c:v>
                </c:pt>
                <c:pt idx="9">
                  <c:v>0.484848484848485</c:v>
                </c:pt>
                <c:pt idx="10">
                  <c:v>0.75</c:v>
                </c:pt>
                <c:pt idx="11">
                  <c:v>0.941176470588235</c:v>
                </c:pt>
                <c:pt idx="12">
                  <c:v>0.852941176470588</c:v>
                </c:pt>
                <c:pt idx="13">
                  <c:v>0.852941176470588</c:v>
                </c:pt>
                <c:pt idx="14">
                  <c:v>0.941176470588235</c:v>
                </c:pt>
                <c:pt idx="15">
                  <c:v>0.882352941176471</c:v>
                </c:pt>
                <c:pt idx="16">
                  <c:v>0.588235294117647</c:v>
                </c:pt>
                <c:pt idx="17">
                  <c:v>0.911764705882353</c:v>
                </c:pt>
                <c:pt idx="18">
                  <c:v>0.852941176470588</c:v>
                </c:pt>
                <c:pt idx="19">
                  <c:v>0.911764705882353</c:v>
                </c:pt>
                <c:pt idx="20">
                  <c:v>0.794117647058823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287253"/>
        <c:axId val="294901096"/>
      </c:barChart>
      <c:catAx>
        <c:axId val="1712872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294901096"/>
        <c:crosses val="autoZero"/>
        <c:auto val="1"/>
        <c:lblAlgn val="ctr"/>
        <c:lblOffset val="100"/>
        <c:noMultiLvlLbl val="0"/>
      </c:catAx>
      <c:valAx>
        <c:axId val="2949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872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271145</xdr:colOff>
      <xdr:row>3</xdr:row>
      <xdr:rowOff>161290</xdr:rowOff>
    </xdr:from>
    <xdr:to>
      <xdr:col>53</xdr:col>
      <xdr:colOff>140970</xdr:colOff>
      <xdr:row>38</xdr:row>
      <xdr:rowOff>82550</xdr:rowOff>
    </xdr:to>
    <xdr:graphicFrame>
      <xdr:nvGraphicFramePr>
        <xdr:cNvPr id="2" name="图表 1"/>
        <xdr:cNvGraphicFramePr/>
      </xdr:nvGraphicFramePr>
      <xdr:xfrm>
        <a:off x="22437725" y="687070"/>
        <a:ext cx="15109825" cy="8211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404495</xdr:colOff>
      <xdr:row>36</xdr:row>
      <xdr:rowOff>173990</xdr:rowOff>
    </xdr:from>
    <xdr:to>
      <xdr:col>21</xdr:col>
      <xdr:colOff>302895</xdr:colOff>
      <xdr:row>71</xdr:row>
      <xdr:rowOff>78740</xdr:rowOff>
    </xdr:to>
    <xdr:graphicFrame>
      <xdr:nvGraphicFramePr>
        <xdr:cNvPr id="3" name="图表 2"/>
        <xdr:cNvGraphicFramePr/>
      </xdr:nvGraphicFramePr>
      <xdr:xfrm>
        <a:off x="3117215" y="8639810"/>
        <a:ext cx="14262100" cy="603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"/>
  <sheetViews>
    <sheetView zoomScale="85" zoomScaleNormal="85" topLeftCell="A31" workbookViewId="0">
      <selection activeCell="N32" sqref="N32"/>
    </sheetView>
  </sheetViews>
  <sheetFormatPr defaultColWidth="9" defaultRowHeight="13.8"/>
  <cols>
    <col min="1" max="1" width="8.66666666666667" style="1"/>
  </cols>
  <sheetData>
    <row r="1" s="1" customFormat="1" ht="55.2" spans="1:2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</row>
    <row r="2" ht="82.8" spans="1:23">
      <c r="A2" s="34" t="s">
        <v>23</v>
      </c>
      <c r="B2" s="35" t="s">
        <v>24</v>
      </c>
      <c r="C2" s="36" t="s">
        <v>25</v>
      </c>
      <c r="D2" s="36" t="s">
        <v>26</v>
      </c>
      <c r="E2" s="36" t="s">
        <v>27</v>
      </c>
      <c r="F2" s="36" t="s">
        <v>27</v>
      </c>
      <c r="G2" s="35" t="s">
        <v>24</v>
      </c>
      <c r="H2" s="36" t="s">
        <v>27</v>
      </c>
      <c r="I2" s="36" t="s">
        <v>26</v>
      </c>
      <c r="J2" s="36" t="s">
        <v>26</v>
      </c>
      <c r="K2" s="36" t="s">
        <v>27</v>
      </c>
      <c r="L2" s="36" t="s">
        <v>27</v>
      </c>
      <c r="M2" s="36" t="s">
        <v>27</v>
      </c>
      <c r="N2" s="36" t="s">
        <v>26</v>
      </c>
      <c r="O2" s="36" t="s">
        <v>26</v>
      </c>
      <c r="P2" s="36" t="s">
        <v>26</v>
      </c>
      <c r="Q2" s="36" t="s">
        <v>26</v>
      </c>
      <c r="R2" s="36" t="s">
        <v>25</v>
      </c>
      <c r="S2" s="36" t="s">
        <v>27</v>
      </c>
      <c r="T2" s="36" t="s">
        <v>26</v>
      </c>
      <c r="U2" s="36" t="s">
        <v>26</v>
      </c>
      <c r="V2" s="36" t="s">
        <v>26</v>
      </c>
      <c r="W2" s="36" t="s">
        <v>26</v>
      </c>
    </row>
    <row r="3" ht="110.4" spans="1:23">
      <c r="A3" s="34" t="s">
        <v>28</v>
      </c>
      <c r="B3" s="35" t="s">
        <v>24</v>
      </c>
      <c r="C3" s="36" t="s">
        <v>25</v>
      </c>
      <c r="D3" s="36" t="s">
        <v>25</v>
      </c>
      <c r="E3" s="37" t="s">
        <v>29</v>
      </c>
      <c r="F3" s="36" t="s">
        <v>27</v>
      </c>
      <c r="G3" s="36" t="s">
        <v>25</v>
      </c>
      <c r="H3" s="36" t="s">
        <v>25</v>
      </c>
      <c r="I3" s="36" t="s">
        <v>26</v>
      </c>
      <c r="J3" s="36" t="s">
        <v>26</v>
      </c>
      <c r="K3" s="36" t="s">
        <v>26</v>
      </c>
      <c r="L3" s="36" t="s">
        <v>27</v>
      </c>
      <c r="M3" s="36" t="s">
        <v>27</v>
      </c>
      <c r="N3" s="36" t="s">
        <v>26</v>
      </c>
      <c r="O3" s="36" t="s">
        <v>26</v>
      </c>
      <c r="P3" s="36" t="s">
        <v>26</v>
      </c>
      <c r="Q3" s="36" t="s">
        <v>26</v>
      </c>
      <c r="R3" s="36" t="s">
        <v>27</v>
      </c>
      <c r="S3" s="36" t="s">
        <v>25</v>
      </c>
      <c r="T3" s="36" t="s">
        <v>26</v>
      </c>
      <c r="U3" s="36" t="s">
        <v>26</v>
      </c>
      <c r="V3" s="36" t="s">
        <v>26</v>
      </c>
      <c r="W3" s="36" t="s">
        <v>26</v>
      </c>
    </row>
    <row r="4" ht="110.4" spans="1:23">
      <c r="A4" s="34" t="s">
        <v>30</v>
      </c>
      <c r="B4" s="35" t="s">
        <v>24</v>
      </c>
      <c r="C4" s="36" t="s">
        <v>25</v>
      </c>
      <c r="D4" s="36" t="s">
        <v>27</v>
      </c>
      <c r="E4" s="36" t="s">
        <v>27</v>
      </c>
      <c r="F4" s="36" t="s">
        <v>27</v>
      </c>
      <c r="G4" s="36" t="s">
        <v>25</v>
      </c>
      <c r="H4" s="36" t="s">
        <v>27</v>
      </c>
      <c r="I4" s="36" t="s">
        <v>26</v>
      </c>
      <c r="J4" s="36" t="s">
        <v>26</v>
      </c>
      <c r="K4" s="36" t="s">
        <v>27</v>
      </c>
      <c r="L4" s="36" t="s">
        <v>27</v>
      </c>
      <c r="M4" s="36" t="s">
        <v>27</v>
      </c>
      <c r="N4" s="36" t="s">
        <v>26</v>
      </c>
      <c r="O4" s="36" t="s">
        <v>26</v>
      </c>
      <c r="P4" s="36" t="s">
        <v>27</v>
      </c>
      <c r="Q4" s="36" t="s">
        <v>26</v>
      </c>
      <c r="R4" s="36" t="s">
        <v>27</v>
      </c>
      <c r="S4" s="36" t="s">
        <v>27</v>
      </c>
      <c r="T4" s="36" t="s">
        <v>26</v>
      </c>
      <c r="U4" s="36" t="s">
        <v>26</v>
      </c>
      <c r="V4" s="36" t="s">
        <v>26</v>
      </c>
      <c r="W4" s="36" t="s">
        <v>26</v>
      </c>
    </row>
    <row r="5" ht="110.4" spans="1:23">
      <c r="A5" s="34" t="s">
        <v>31</v>
      </c>
      <c r="B5" s="35" t="s">
        <v>24</v>
      </c>
      <c r="C5" s="36" t="s">
        <v>27</v>
      </c>
      <c r="D5" s="36" t="s">
        <v>27</v>
      </c>
      <c r="E5" s="36" t="s">
        <v>27</v>
      </c>
      <c r="F5" s="38" t="s">
        <v>32</v>
      </c>
      <c r="G5" s="36" t="s">
        <v>25</v>
      </c>
      <c r="H5" s="36" t="s">
        <v>27</v>
      </c>
      <c r="I5" s="36" t="s">
        <v>26</v>
      </c>
      <c r="J5" s="36" t="s">
        <v>26</v>
      </c>
      <c r="K5" s="36" t="s">
        <v>27</v>
      </c>
      <c r="L5" s="36" t="s">
        <v>27</v>
      </c>
      <c r="M5" s="36" t="s">
        <v>27</v>
      </c>
      <c r="N5" s="36" t="s">
        <v>26</v>
      </c>
      <c r="O5" s="36" t="s">
        <v>26</v>
      </c>
      <c r="P5" s="36" t="s">
        <v>26</v>
      </c>
      <c r="Q5" s="36" t="s">
        <v>26</v>
      </c>
      <c r="R5" s="36" t="s">
        <v>26</v>
      </c>
      <c r="S5" s="36" t="s">
        <v>27</v>
      </c>
      <c r="T5" s="36" t="s">
        <v>26</v>
      </c>
      <c r="U5" s="36" t="s">
        <v>26</v>
      </c>
      <c r="V5" s="36" t="s">
        <v>26</v>
      </c>
      <c r="W5" s="36" t="s">
        <v>26</v>
      </c>
    </row>
    <row r="6" ht="124.2" spans="1:23">
      <c r="A6" s="34" t="s">
        <v>33</v>
      </c>
      <c r="B6" s="35" t="s">
        <v>24</v>
      </c>
      <c r="C6" s="36" t="s">
        <v>25</v>
      </c>
      <c r="D6" s="36" t="s">
        <v>27</v>
      </c>
      <c r="E6" s="36" t="s">
        <v>25</v>
      </c>
      <c r="F6" s="36" t="s">
        <v>25</v>
      </c>
      <c r="G6" s="36" t="s">
        <v>25</v>
      </c>
      <c r="H6" s="36" t="s">
        <v>27</v>
      </c>
      <c r="I6" s="36" t="s">
        <v>26</v>
      </c>
      <c r="J6" s="36" t="s">
        <v>26</v>
      </c>
      <c r="K6" s="36" t="s">
        <v>27</v>
      </c>
      <c r="L6" s="36" t="s">
        <v>27</v>
      </c>
      <c r="M6" s="36" t="s">
        <v>27</v>
      </c>
      <c r="N6" s="36" t="s">
        <v>26</v>
      </c>
      <c r="O6" s="36" t="s">
        <v>26</v>
      </c>
      <c r="P6" s="36" t="s">
        <v>27</v>
      </c>
      <c r="Q6" s="36" t="s">
        <v>26</v>
      </c>
      <c r="R6" s="36" t="s">
        <v>27</v>
      </c>
      <c r="S6" s="36" t="s">
        <v>27</v>
      </c>
      <c r="T6" s="36" t="s">
        <v>26</v>
      </c>
      <c r="U6" s="36" t="s">
        <v>26</v>
      </c>
      <c r="V6" s="36" t="s">
        <v>26</v>
      </c>
      <c r="W6" s="36" t="s">
        <v>26</v>
      </c>
    </row>
    <row r="7" ht="110.4" spans="1:23">
      <c r="A7" s="34" t="s">
        <v>34</v>
      </c>
      <c r="B7" s="35" t="s">
        <v>24</v>
      </c>
      <c r="C7" s="36" t="s">
        <v>25</v>
      </c>
      <c r="D7" s="36" t="s">
        <v>27</v>
      </c>
      <c r="E7" s="36" t="s">
        <v>27</v>
      </c>
      <c r="F7" s="36" t="s">
        <v>27</v>
      </c>
      <c r="G7" s="36" t="s">
        <v>25</v>
      </c>
      <c r="H7" s="36" t="s">
        <v>27</v>
      </c>
      <c r="I7" s="36" t="s">
        <v>26</v>
      </c>
      <c r="J7" s="36" t="s">
        <v>26</v>
      </c>
      <c r="K7" s="36" t="s">
        <v>27</v>
      </c>
      <c r="L7" s="36" t="s">
        <v>27</v>
      </c>
      <c r="M7" s="36" t="s">
        <v>27</v>
      </c>
      <c r="N7" s="36" t="s">
        <v>26</v>
      </c>
      <c r="O7" s="36" t="s">
        <v>26</v>
      </c>
      <c r="P7" s="36" t="s">
        <v>27</v>
      </c>
      <c r="Q7" s="36" t="s">
        <v>26</v>
      </c>
      <c r="R7" s="36" t="s">
        <v>25</v>
      </c>
      <c r="S7" s="36" t="s">
        <v>27</v>
      </c>
      <c r="T7" s="36" t="s">
        <v>26</v>
      </c>
      <c r="U7" s="36" t="s">
        <v>26</v>
      </c>
      <c r="V7" s="36" t="s">
        <v>26</v>
      </c>
      <c r="W7" s="36" t="s">
        <v>26</v>
      </c>
    </row>
    <row r="8" ht="124.2" spans="1:23">
      <c r="A8" s="34" t="s">
        <v>35</v>
      </c>
      <c r="B8" s="35" t="s">
        <v>24</v>
      </c>
      <c r="C8" s="36" t="s">
        <v>25</v>
      </c>
      <c r="D8" s="36" t="s">
        <v>27</v>
      </c>
      <c r="E8" s="36" t="s">
        <v>27</v>
      </c>
      <c r="F8" s="38" t="s">
        <v>36</v>
      </c>
      <c r="G8" s="36" t="s">
        <v>25</v>
      </c>
      <c r="H8" s="36" t="s">
        <v>27</v>
      </c>
      <c r="I8" s="36" t="s">
        <v>26</v>
      </c>
      <c r="J8" s="36" t="s">
        <v>27</v>
      </c>
      <c r="K8" s="36" t="s">
        <v>27</v>
      </c>
      <c r="L8" s="36" t="s">
        <v>27</v>
      </c>
      <c r="M8" s="36" t="s">
        <v>27</v>
      </c>
      <c r="N8" s="36" t="s">
        <v>26</v>
      </c>
      <c r="O8" s="36" t="s">
        <v>26</v>
      </c>
      <c r="P8" s="36" t="s">
        <v>27</v>
      </c>
      <c r="Q8" s="36" t="s">
        <v>26</v>
      </c>
      <c r="R8" s="36" t="s">
        <v>25</v>
      </c>
      <c r="S8" s="36" t="s">
        <v>27</v>
      </c>
      <c r="T8" s="36" t="s">
        <v>26</v>
      </c>
      <c r="U8" s="36" t="s">
        <v>26</v>
      </c>
      <c r="V8" s="36" t="s">
        <v>26</v>
      </c>
      <c r="W8" s="36" t="s">
        <v>26</v>
      </c>
    </row>
    <row r="9" ht="110.4" spans="1:23">
      <c r="A9" s="34" t="s">
        <v>37</v>
      </c>
      <c r="B9" s="36" t="s">
        <v>26</v>
      </c>
      <c r="C9" s="36" t="s">
        <v>25</v>
      </c>
      <c r="D9" s="36" t="s">
        <v>27</v>
      </c>
      <c r="E9" s="36" t="s">
        <v>27</v>
      </c>
      <c r="F9" s="36" t="s">
        <v>27</v>
      </c>
      <c r="G9" s="36" t="s">
        <v>25</v>
      </c>
      <c r="H9" s="36" t="s">
        <v>27</v>
      </c>
      <c r="I9" s="36" t="s">
        <v>26</v>
      </c>
      <c r="J9" s="36" t="s">
        <v>26</v>
      </c>
      <c r="K9" s="36" t="s">
        <v>27</v>
      </c>
      <c r="L9" s="36" t="s">
        <v>27</v>
      </c>
      <c r="M9" s="36" t="s">
        <v>25</v>
      </c>
      <c r="N9" s="36" t="s">
        <v>26</v>
      </c>
      <c r="O9" s="36" t="s">
        <v>26</v>
      </c>
      <c r="P9" s="36" t="s">
        <v>27</v>
      </c>
      <c r="Q9" s="36" t="s">
        <v>26</v>
      </c>
      <c r="R9" s="36" t="s">
        <v>27</v>
      </c>
      <c r="S9" s="36" t="s">
        <v>27</v>
      </c>
      <c r="T9" s="36" t="s">
        <v>26</v>
      </c>
      <c r="U9" s="36" t="s">
        <v>26</v>
      </c>
      <c r="V9" s="36" t="s">
        <v>26</v>
      </c>
      <c r="W9" s="36" t="s">
        <v>26</v>
      </c>
    </row>
    <row r="10" ht="124.2" spans="1:23">
      <c r="A10" s="34" t="s">
        <v>38</v>
      </c>
      <c r="B10" s="35" t="s">
        <v>24</v>
      </c>
      <c r="C10" s="36" t="s">
        <v>25</v>
      </c>
      <c r="D10" s="36" t="s">
        <v>27</v>
      </c>
      <c r="E10" s="36" t="s">
        <v>27</v>
      </c>
      <c r="F10" s="36" t="s">
        <v>27</v>
      </c>
      <c r="G10" s="36" t="s">
        <v>25</v>
      </c>
      <c r="H10" s="36" t="s">
        <v>27</v>
      </c>
      <c r="I10" s="36" t="s">
        <v>26</v>
      </c>
      <c r="J10" s="36" t="s">
        <v>26</v>
      </c>
      <c r="K10" s="36" t="s">
        <v>27</v>
      </c>
      <c r="L10" s="36" t="s">
        <v>27</v>
      </c>
      <c r="M10" s="36" t="s">
        <v>25</v>
      </c>
      <c r="N10" s="36" t="s">
        <v>26</v>
      </c>
      <c r="O10" s="36" t="s">
        <v>26</v>
      </c>
      <c r="P10" s="36" t="s">
        <v>27</v>
      </c>
      <c r="Q10" s="36" t="s">
        <v>26</v>
      </c>
      <c r="R10" s="36" t="s">
        <v>27</v>
      </c>
      <c r="S10" s="36" t="s">
        <v>27</v>
      </c>
      <c r="T10" s="36" t="s">
        <v>26</v>
      </c>
      <c r="U10" s="36" t="s">
        <v>26</v>
      </c>
      <c r="V10" s="36" t="s">
        <v>26</v>
      </c>
      <c r="W10" s="36" t="s">
        <v>26</v>
      </c>
    </row>
    <row r="11" ht="110.4" spans="1:23">
      <c r="A11" s="34" t="s">
        <v>39</v>
      </c>
      <c r="B11" s="35" t="s">
        <v>24</v>
      </c>
      <c r="C11" s="36" t="s">
        <v>27</v>
      </c>
      <c r="D11" s="36" t="s">
        <v>27</v>
      </c>
      <c r="E11" s="36" t="s">
        <v>27</v>
      </c>
      <c r="F11" s="36" t="s">
        <v>27</v>
      </c>
      <c r="G11" s="36" t="s">
        <v>25</v>
      </c>
      <c r="H11" s="36" t="s">
        <v>27</v>
      </c>
      <c r="I11" s="36" t="s">
        <v>26</v>
      </c>
      <c r="J11" s="36" t="s">
        <v>26</v>
      </c>
      <c r="K11" s="36" t="s">
        <v>27</v>
      </c>
      <c r="L11" s="36" t="s">
        <v>27</v>
      </c>
      <c r="M11" s="36" t="s">
        <v>27</v>
      </c>
      <c r="N11" s="36" t="s">
        <v>26</v>
      </c>
      <c r="O11" s="36" t="s">
        <v>26</v>
      </c>
      <c r="P11" s="36" t="s">
        <v>27</v>
      </c>
      <c r="Q11" s="36" t="s">
        <v>26</v>
      </c>
      <c r="R11" s="36" t="s">
        <v>27</v>
      </c>
      <c r="S11" s="36" t="s">
        <v>27</v>
      </c>
      <c r="T11" s="36" t="s">
        <v>26</v>
      </c>
      <c r="U11" s="36" t="s">
        <v>26</v>
      </c>
      <c r="V11" s="36" t="s">
        <v>26</v>
      </c>
      <c r="W11" s="36" t="s">
        <v>26</v>
      </c>
    </row>
    <row r="12" ht="110.4" spans="1:23">
      <c r="A12" s="34" t="s">
        <v>40</v>
      </c>
      <c r="B12" s="35" t="s">
        <v>24</v>
      </c>
      <c r="C12" s="36" t="s">
        <v>25</v>
      </c>
      <c r="D12" s="36" t="s">
        <v>27</v>
      </c>
      <c r="E12" s="36" t="s">
        <v>27</v>
      </c>
      <c r="F12" s="36" t="s">
        <v>27</v>
      </c>
      <c r="G12" s="37" t="s">
        <v>29</v>
      </c>
      <c r="H12" s="36" t="s">
        <v>27</v>
      </c>
      <c r="I12" s="36" t="s">
        <v>26</v>
      </c>
      <c r="J12" s="36" t="s">
        <v>26</v>
      </c>
      <c r="K12" s="36" t="s">
        <v>27</v>
      </c>
      <c r="L12" s="36" t="s">
        <v>27</v>
      </c>
      <c r="M12" s="36" t="s">
        <v>27</v>
      </c>
      <c r="N12" s="36" t="s">
        <v>26</v>
      </c>
      <c r="O12" s="36" t="s">
        <v>26</v>
      </c>
      <c r="P12" s="36" t="s">
        <v>27</v>
      </c>
      <c r="Q12" s="36" t="s">
        <v>26</v>
      </c>
      <c r="R12" s="36" t="s">
        <v>27</v>
      </c>
      <c r="S12" s="36" t="s">
        <v>27</v>
      </c>
      <c r="T12" s="36" t="s">
        <v>26</v>
      </c>
      <c r="U12" s="36" t="s">
        <v>26</v>
      </c>
      <c r="V12" s="36" t="s">
        <v>26</v>
      </c>
      <c r="W12" s="36" t="s">
        <v>26</v>
      </c>
    </row>
    <row r="13" ht="110.4" spans="1:23">
      <c r="A13" s="34" t="s">
        <v>41</v>
      </c>
      <c r="B13" s="36" t="s">
        <v>26</v>
      </c>
      <c r="C13" s="36" t="s">
        <v>25</v>
      </c>
      <c r="D13" s="36" t="s">
        <v>27</v>
      </c>
      <c r="E13" s="36" t="s">
        <v>27</v>
      </c>
      <c r="F13" s="36" t="s">
        <v>27</v>
      </c>
      <c r="G13" s="36" t="s">
        <v>27</v>
      </c>
      <c r="H13" s="36" t="s">
        <v>27</v>
      </c>
      <c r="I13" s="36" t="s">
        <v>26</v>
      </c>
      <c r="J13" s="36" t="s">
        <v>26</v>
      </c>
      <c r="K13" s="36" t="s">
        <v>27</v>
      </c>
      <c r="L13" s="36" t="s">
        <v>27</v>
      </c>
      <c r="M13" s="36" t="s">
        <v>27</v>
      </c>
      <c r="N13" s="36" t="s">
        <v>26</v>
      </c>
      <c r="O13" s="36" t="s">
        <v>26</v>
      </c>
      <c r="P13" s="36" t="s">
        <v>27</v>
      </c>
      <c r="Q13" s="36" t="s">
        <v>26</v>
      </c>
      <c r="R13" s="38" t="s">
        <v>32</v>
      </c>
      <c r="S13" s="36" t="s">
        <v>27</v>
      </c>
      <c r="T13" s="36" t="s">
        <v>26</v>
      </c>
      <c r="U13" s="36" t="s">
        <v>26</v>
      </c>
      <c r="V13" s="36" t="s">
        <v>26</v>
      </c>
      <c r="W13" s="36" t="s">
        <v>26</v>
      </c>
    </row>
    <row r="14" ht="110.4" spans="1:23">
      <c r="A14" s="34" t="s">
        <v>42</v>
      </c>
      <c r="B14" s="36" t="s">
        <v>26</v>
      </c>
      <c r="C14" s="36" t="s">
        <v>27</v>
      </c>
      <c r="D14" s="36" t="s">
        <v>27</v>
      </c>
      <c r="E14" s="36" t="s">
        <v>27</v>
      </c>
      <c r="F14" s="38" t="s">
        <v>32</v>
      </c>
      <c r="G14" s="37" t="s">
        <v>29</v>
      </c>
      <c r="H14" s="36" t="s">
        <v>27</v>
      </c>
      <c r="I14" s="36" t="s">
        <v>26</v>
      </c>
      <c r="J14" s="36" t="s">
        <v>26</v>
      </c>
      <c r="K14" s="36" t="s">
        <v>26</v>
      </c>
      <c r="L14" s="36" t="s">
        <v>27</v>
      </c>
      <c r="M14" s="36" t="s">
        <v>27</v>
      </c>
      <c r="N14" s="36" t="s">
        <v>26</v>
      </c>
      <c r="O14" s="36" t="s">
        <v>26</v>
      </c>
      <c r="P14" s="36" t="s">
        <v>27</v>
      </c>
      <c r="Q14" s="36" t="s">
        <v>26</v>
      </c>
      <c r="R14" s="36" t="s">
        <v>26</v>
      </c>
      <c r="S14" s="36" t="s">
        <v>27</v>
      </c>
      <c r="T14" s="36" t="s">
        <v>26</v>
      </c>
      <c r="U14" s="36" t="s">
        <v>26</v>
      </c>
      <c r="V14" s="36" t="s">
        <v>26</v>
      </c>
      <c r="W14" s="36" t="s">
        <v>26</v>
      </c>
    </row>
    <row r="15" ht="138" spans="1:23">
      <c r="A15" s="34" t="s">
        <v>43</v>
      </c>
      <c r="B15" s="35" t="s">
        <v>24</v>
      </c>
      <c r="C15" s="36" t="s">
        <v>25</v>
      </c>
      <c r="D15" s="38" t="s">
        <v>36</v>
      </c>
      <c r="E15" s="36" t="s">
        <v>27</v>
      </c>
      <c r="F15" s="36" t="s">
        <v>27</v>
      </c>
      <c r="G15" s="36" t="s">
        <v>25</v>
      </c>
      <c r="H15" s="36" t="s">
        <v>26</v>
      </c>
      <c r="I15" s="36" t="s">
        <v>26</v>
      </c>
      <c r="J15" s="36" t="s">
        <v>26</v>
      </c>
      <c r="K15" s="36" t="s">
        <v>27</v>
      </c>
      <c r="L15" s="36" t="s">
        <v>27</v>
      </c>
      <c r="M15" s="36" t="s">
        <v>26</v>
      </c>
      <c r="N15" s="36" t="s">
        <v>26</v>
      </c>
      <c r="O15" s="36" t="s">
        <v>26</v>
      </c>
      <c r="P15" s="36" t="s">
        <v>27</v>
      </c>
      <c r="Q15" s="36" t="s">
        <v>26</v>
      </c>
      <c r="R15" s="36" t="s">
        <v>27</v>
      </c>
      <c r="S15" s="36" t="s">
        <v>27</v>
      </c>
      <c r="T15" s="36" t="s">
        <v>26</v>
      </c>
      <c r="U15" s="36" t="s">
        <v>26</v>
      </c>
      <c r="V15" s="36" t="s">
        <v>26</v>
      </c>
      <c r="W15" s="36" t="s">
        <v>26</v>
      </c>
    </row>
    <row r="16" ht="165.6" spans="1:23">
      <c r="A16" s="34" t="s">
        <v>44</v>
      </c>
      <c r="B16" s="35" t="s">
        <v>24</v>
      </c>
      <c r="C16" s="36" t="s">
        <v>27</v>
      </c>
      <c r="D16" s="36" t="s">
        <v>27</v>
      </c>
      <c r="E16" s="36" t="s">
        <v>27</v>
      </c>
      <c r="F16" s="36" t="s">
        <v>27</v>
      </c>
      <c r="G16" s="36" t="s">
        <v>25</v>
      </c>
      <c r="H16" s="36" t="s">
        <v>27</v>
      </c>
      <c r="I16" s="36" t="s">
        <v>26</v>
      </c>
      <c r="J16" s="36" t="s">
        <v>26</v>
      </c>
      <c r="K16" s="36" t="s">
        <v>27</v>
      </c>
      <c r="L16" s="36" t="s">
        <v>27</v>
      </c>
      <c r="M16" s="36" t="s">
        <v>27</v>
      </c>
      <c r="N16" s="36" t="s">
        <v>26</v>
      </c>
      <c r="O16" s="36" t="s">
        <v>26</v>
      </c>
      <c r="P16" s="36" t="s">
        <v>27</v>
      </c>
      <c r="Q16" s="36" t="s">
        <v>26</v>
      </c>
      <c r="R16" s="36" t="s">
        <v>27</v>
      </c>
      <c r="S16" s="36" t="s">
        <v>27</v>
      </c>
      <c r="T16" s="36" t="s">
        <v>26</v>
      </c>
      <c r="U16" s="36" t="s">
        <v>26</v>
      </c>
      <c r="V16" s="36" t="s">
        <v>26</v>
      </c>
      <c r="W16" s="36" t="s">
        <v>26</v>
      </c>
    </row>
    <row r="17" ht="82.8" spans="1:23">
      <c r="A17" s="34" t="s">
        <v>45</v>
      </c>
      <c r="B17" s="35" t="s">
        <v>24</v>
      </c>
      <c r="C17" s="36" t="s">
        <v>25</v>
      </c>
      <c r="D17" s="36" t="s">
        <v>26</v>
      </c>
      <c r="E17" s="36" t="s">
        <v>26</v>
      </c>
      <c r="F17" s="36" t="s">
        <v>27</v>
      </c>
      <c r="G17" s="38" t="s">
        <v>32</v>
      </c>
      <c r="H17" s="36" t="s">
        <v>27</v>
      </c>
      <c r="I17" s="36" t="s">
        <v>26</v>
      </c>
      <c r="J17" s="36" t="s">
        <v>26</v>
      </c>
      <c r="K17" s="36" t="s">
        <v>27</v>
      </c>
      <c r="L17" s="36" t="s">
        <v>27</v>
      </c>
      <c r="M17" s="36" t="s">
        <v>27</v>
      </c>
      <c r="N17" s="36" t="s">
        <v>26</v>
      </c>
      <c r="O17" s="36" t="s">
        <v>26</v>
      </c>
      <c r="P17" s="36" t="s">
        <v>26</v>
      </c>
      <c r="Q17" s="36" t="s">
        <v>26</v>
      </c>
      <c r="R17" s="36" t="s">
        <v>27</v>
      </c>
      <c r="S17" s="36" t="s">
        <v>27</v>
      </c>
      <c r="T17" s="36" t="s">
        <v>26</v>
      </c>
      <c r="U17" s="36" t="s">
        <v>26</v>
      </c>
      <c r="V17" s="36" t="s">
        <v>26</v>
      </c>
      <c r="W17" s="36" t="s">
        <v>26</v>
      </c>
    </row>
    <row r="18" ht="82.8" spans="1:23">
      <c r="A18" s="34" t="s">
        <v>46</v>
      </c>
      <c r="B18" s="35" t="s">
        <v>24</v>
      </c>
      <c r="C18" s="36" t="s">
        <v>25</v>
      </c>
      <c r="D18" s="36" t="s">
        <v>26</v>
      </c>
      <c r="E18" s="37" t="s">
        <v>29</v>
      </c>
      <c r="F18" s="36" t="s">
        <v>25</v>
      </c>
      <c r="G18" s="36" t="s">
        <v>25</v>
      </c>
      <c r="H18" s="36" t="s">
        <v>27</v>
      </c>
      <c r="I18" s="36" t="s">
        <v>26</v>
      </c>
      <c r="J18" s="36" t="s">
        <v>26</v>
      </c>
      <c r="K18" s="36" t="s">
        <v>27</v>
      </c>
      <c r="L18" s="36" t="s">
        <v>27</v>
      </c>
      <c r="M18" s="36" t="s">
        <v>27</v>
      </c>
      <c r="N18" s="36" t="s">
        <v>26</v>
      </c>
      <c r="O18" s="36" t="s">
        <v>26</v>
      </c>
      <c r="P18" s="36" t="s">
        <v>26</v>
      </c>
      <c r="Q18" s="36" t="s">
        <v>26</v>
      </c>
      <c r="R18" s="36" t="s">
        <v>27</v>
      </c>
      <c r="S18" s="36" t="s">
        <v>27</v>
      </c>
      <c r="T18" s="36" t="s">
        <v>26</v>
      </c>
      <c r="U18" s="36" t="s">
        <v>26</v>
      </c>
      <c r="V18" s="36" t="s">
        <v>26</v>
      </c>
      <c r="W18" s="36" t="s">
        <v>26</v>
      </c>
    </row>
    <row r="19" ht="82.8" spans="1:23">
      <c r="A19" s="34" t="s">
        <v>47</v>
      </c>
      <c r="B19" s="36" t="s">
        <v>25</v>
      </c>
      <c r="C19" s="36" t="s">
        <v>25</v>
      </c>
      <c r="D19" s="36" t="s">
        <v>27</v>
      </c>
      <c r="E19" s="37" t="s">
        <v>29</v>
      </c>
      <c r="F19" s="36" t="s">
        <v>27</v>
      </c>
      <c r="G19" s="36" t="s">
        <v>25</v>
      </c>
      <c r="H19" s="36" t="s">
        <v>27</v>
      </c>
      <c r="I19" s="36" t="s">
        <v>26</v>
      </c>
      <c r="J19" s="36" t="s">
        <v>26</v>
      </c>
      <c r="K19" s="36" t="s">
        <v>27</v>
      </c>
      <c r="L19" s="36" t="s">
        <v>27</v>
      </c>
      <c r="M19" s="37" t="s">
        <v>29</v>
      </c>
      <c r="N19" s="36" t="s">
        <v>26</v>
      </c>
      <c r="O19" s="36" t="s">
        <v>26</v>
      </c>
      <c r="P19" s="36" t="s">
        <v>27</v>
      </c>
      <c r="Q19" s="36" t="s">
        <v>26</v>
      </c>
      <c r="R19" s="36" t="s">
        <v>27</v>
      </c>
      <c r="S19" s="36" t="s">
        <v>27</v>
      </c>
      <c r="T19" s="36" t="s">
        <v>26</v>
      </c>
      <c r="U19" s="36" t="s">
        <v>26</v>
      </c>
      <c r="V19" s="36" t="s">
        <v>26</v>
      </c>
      <c r="W19" s="36" t="s">
        <v>26</v>
      </c>
    </row>
    <row r="20" ht="82.8" spans="1:23">
      <c r="A20" s="34" t="s">
        <v>48</v>
      </c>
      <c r="B20" s="36" t="s">
        <v>25</v>
      </c>
      <c r="C20" s="36" t="s">
        <v>26</v>
      </c>
      <c r="D20" s="36" t="s">
        <v>27</v>
      </c>
      <c r="E20" s="37" t="s">
        <v>29</v>
      </c>
      <c r="F20" s="36" t="s">
        <v>26</v>
      </c>
      <c r="G20" s="36" t="s">
        <v>25</v>
      </c>
      <c r="H20" s="36" t="s">
        <v>27</v>
      </c>
      <c r="I20" s="36" t="s">
        <v>26</v>
      </c>
      <c r="J20" s="36" t="s">
        <v>26</v>
      </c>
      <c r="K20" s="36" t="s">
        <v>26</v>
      </c>
      <c r="L20" s="36" t="s">
        <v>27</v>
      </c>
      <c r="M20" s="36" t="s">
        <v>26</v>
      </c>
      <c r="N20" s="36" t="s">
        <v>26</v>
      </c>
      <c r="O20" s="36" t="s">
        <v>26</v>
      </c>
      <c r="P20" s="36" t="s">
        <v>26</v>
      </c>
      <c r="Q20" s="36" t="s">
        <v>26</v>
      </c>
      <c r="R20" s="36" t="s">
        <v>26</v>
      </c>
      <c r="S20" s="36" t="s">
        <v>27</v>
      </c>
      <c r="T20" s="36" t="s">
        <v>26</v>
      </c>
      <c r="U20" s="36" t="s">
        <v>26</v>
      </c>
      <c r="V20" s="36" t="s">
        <v>26</v>
      </c>
      <c r="W20" s="36" t="s">
        <v>27</v>
      </c>
    </row>
    <row r="21" ht="82.8" spans="1:23">
      <c r="A21" s="34" t="s">
        <v>49</v>
      </c>
      <c r="B21" s="36" t="s">
        <v>27</v>
      </c>
      <c r="C21" s="36" t="s">
        <v>25</v>
      </c>
      <c r="D21" s="36" t="s">
        <v>27</v>
      </c>
      <c r="E21" s="36" t="s">
        <v>27</v>
      </c>
      <c r="F21" s="36" t="s">
        <v>27</v>
      </c>
      <c r="G21" s="36" t="s">
        <v>25</v>
      </c>
      <c r="H21" s="36" t="s">
        <v>27</v>
      </c>
      <c r="I21" s="36" t="s">
        <v>26</v>
      </c>
      <c r="J21" s="35" t="s">
        <v>50</v>
      </c>
      <c r="K21" s="36" t="s">
        <v>27</v>
      </c>
      <c r="L21" s="36" t="s">
        <v>26</v>
      </c>
      <c r="M21" s="37" t="s">
        <v>29</v>
      </c>
      <c r="N21" s="36" t="s">
        <v>26</v>
      </c>
      <c r="O21" s="36" t="s">
        <v>26</v>
      </c>
      <c r="P21" s="36" t="s">
        <v>26</v>
      </c>
      <c r="Q21" s="36" t="s">
        <v>26</v>
      </c>
      <c r="R21" s="36" t="s">
        <v>27</v>
      </c>
      <c r="S21" s="36" t="s">
        <v>27</v>
      </c>
      <c r="T21" s="36" t="s">
        <v>26</v>
      </c>
      <c r="U21" s="36" t="s">
        <v>26</v>
      </c>
      <c r="V21" s="36" t="s">
        <v>26</v>
      </c>
      <c r="W21" s="36" t="s">
        <v>26</v>
      </c>
    </row>
    <row r="22" ht="82.8" spans="1:23">
      <c r="A22" s="34" t="s">
        <v>51</v>
      </c>
      <c r="B22" s="36" t="s">
        <v>26</v>
      </c>
      <c r="C22" s="36" t="s">
        <v>25</v>
      </c>
      <c r="D22" s="36" t="s">
        <v>27</v>
      </c>
      <c r="E22" s="36" t="s">
        <v>27</v>
      </c>
      <c r="F22" s="36" t="s">
        <v>27</v>
      </c>
      <c r="G22" s="36" t="s">
        <v>25</v>
      </c>
      <c r="H22" s="36" t="s">
        <v>25</v>
      </c>
      <c r="I22" s="36" t="s">
        <v>26</v>
      </c>
      <c r="J22" s="36" t="s">
        <v>26</v>
      </c>
      <c r="K22" s="36" t="s">
        <v>27</v>
      </c>
      <c r="L22" s="36" t="s">
        <v>25</v>
      </c>
      <c r="M22" s="36" t="s">
        <v>27</v>
      </c>
      <c r="N22" s="36" t="s">
        <v>26</v>
      </c>
      <c r="O22" s="36" t="s">
        <v>26</v>
      </c>
      <c r="P22" s="36" t="s">
        <v>26</v>
      </c>
      <c r="Q22" s="36" t="s">
        <v>26</v>
      </c>
      <c r="R22" s="36" t="s">
        <v>25</v>
      </c>
      <c r="S22" s="36" t="s">
        <v>25</v>
      </c>
      <c r="T22" s="36" t="s">
        <v>26</v>
      </c>
      <c r="U22" s="36" t="s">
        <v>26</v>
      </c>
      <c r="V22" s="36" t="s">
        <v>26</v>
      </c>
      <c r="W22" s="36" t="s">
        <v>26</v>
      </c>
    </row>
    <row r="23" ht="82.8" spans="1:23">
      <c r="A23" s="34" t="s">
        <v>52</v>
      </c>
      <c r="B23" s="36" t="s">
        <v>26</v>
      </c>
      <c r="C23" s="36" t="s">
        <v>25</v>
      </c>
      <c r="D23" s="36" t="s">
        <v>26</v>
      </c>
      <c r="E23" s="36" t="s">
        <v>27</v>
      </c>
      <c r="F23" s="38" t="s">
        <v>32</v>
      </c>
      <c r="G23" s="38" t="s">
        <v>32</v>
      </c>
      <c r="H23" s="36" t="s">
        <v>27</v>
      </c>
      <c r="I23" s="36" t="s">
        <v>26</v>
      </c>
      <c r="J23" s="36" t="s">
        <v>26</v>
      </c>
      <c r="K23" s="38" t="s">
        <v>32</v>
      </c>
      <c r="L23" s="38" t="s">
        <v>32</v>
      </c>
      <c r="M23" s="36" t="s">
        <v>27</v>
      </c>
      <c r="N23" s="36" t="s">
        <v>26</v>
      </c>
      <c r="O23" s="36" t="s">
        <v>26</v>
      </c>
      <c r="P23" s="36" t="s">
        <v>27</v>
      </c>
      <c r="Q23" s="36" t="s">
        <v>26</v>
      </c>
      <c r="R23" s="36" t="s">
        <v>27</v>
      </c>
      <c r="S23" s="36" t="s">
        <v>27</v>
      </c>
      <c r="T23" s="36" t="s">
        <v>26</v>
      </c>
      <c r="U23" s="36" t="s">
        <v>26</v>
      </c>
      <c r="V23" s="36" t="s">
        <v>26</v>
      </c>
      <c r="W23" s="36" t="s">
        <v>26</v>
      </c>
    </row>
    <row r="24" ht="96.6" spans="1:23">
      <c r="A24" s="34" t="s">
        <v>53</v>
      </c>
      <c r="B24" s="35" t="s">
        <v>24</v>
      </c>
      <c r="C24" s="36" t="s">
        <v>27</v>
      </c>
      <c r="D24" s="36" t="s">
        <v>27</v>
      </c>
      <c r="E24" s="36" t="s">
        <v>27</v>
      </c>
      <c r="F24" s="36" t="s">
        <v>27</v>
      </c>
      <c r="G24" s="35" t="s">
        <v>24</v>
      </c>
      <c r="H24" s="38" t="s">
        <v>36</v>
      </c>
      <c r="I24" s="36" t="s">
        <v>26</v>
      </c>
      <c r="J24" s="36" t="s">
        <v>26</v>
      </c>
      <c r="K24" s="36" t="s">
        <v>27</v>
      </c>
      <c r="L24" s="36" t="s">
        <v>27</v>
      </c>
      <c r="M24" s="36" t="s">
        <v>27</v>
      </c>
      <c r="N24" s="36" t="s">
        <v>26</v>
      </c>
      <c r="O24" s="36" t="s">
        <v>26</v>
      </c>
      <c r="P24" s="36" t="s">
        <v>26</v>
      </c>
      <c r="Q24" s="36" t="s">
        <v>26</v>
      </c>
      <c r="R24" s="36" t="s">
        <v>25</v>
      </c>
      <c r="S24" s="36" t="s">
        <v>27</v>
      </c>
      <c r="T24" s="36" t="s">
        <v>26</v>
      </c>
      <c r="U24" s="36" t="s">
        <v>26</v>
      </c>
      <c r="V24" s="36" t="s">
        <v>26</v>
      </c>
      <c r="W24" s="36" t="s">
        <v>26</v>
      </c>
    </row>
    <row r="25" ht="82.8" spans="1:23">
      <c r="A25" s="34" t="s">
        <v>54</v>
      </c>
      <c r="B25" s="35" t="s">
        <v>24</v>
      </c>
      <c r="C25" s="36" t="s">
        <v>25</v>
      </c>
      <c r="D25" s="37" t="s">
        <v>29</v>
      </c>
      <c r="E25" s="37" t="s">
        <v>29</v>
      </c>
      <c r="F25" s="37" t="s">
        <v>29</v>
      </c>
      <c r="G25" s="38" t="s">
        <v>55</v>
      </c>
      <c r="H25" s="36" t="s">
        <v>27</v>
      </c>
      <c r="I25" s="36" t="s">
        <v>26</v>
      </c>
      <c r="J25" s="36" t="s">
        <v>26</v>
      </c>
      <c r="K25" s="36" t="s">
        <v>27</v>
      </c>
      <c r="L25" s="36" t="s">
        <v>27</v>
      </c>
      <c r="M25" s="36" t="s">
        <v>27</v>
      </c>
      <c r="N25" s="36" t="s">
        <v>26</v>
      </c>
      <c r="O25" s="36" t="s">
        <v>26</v>
      </c>
      <c r="P25" s="36" t="s">
        <v>26</v>
      </c>
      <c r="Q25" s="36" t="s">
        <v>26</v>
      </c>
      <c r="R25" s="36" t="s">
        <v>27</v>
      </c>
      <c r="S25" s="36" t="s">
        <v>27</v>
      </c>
      <c r="T25" s="36" t="s">
        <v>26</v>
      </c>
      <c r="U25" s="36" t="s">
        <v>26</v>
      </c>
      <c r="V25" s="36" t="s">
        <v>26</v>
      </c>
      <c r="W25" s="36" t="s">
        <v>26</v>
      </c>
    </row>
    <row r="26" ht="82.8" spans="1:23">
      <c r="A26" s="34" t="s">
        <v>56</v>
      </c>
      <c r="B26" s="35" t="s">
        <v>24</v>
      </c>
      <c r="C26" s="36" t="s">
        <v>25</v>
      </c>
      <c r="D26" s="36" t="s">
        <v>27</v>
      </c>
      <c r="E26" s="37" t="s">
        <v>29</v>
      </c>
      <c r="F26" s="37" t="s">
        <v>29</v>
      </c>
      <c r="G26" s="36" t="s">
        <v>27</v>
      </c>
      <c r="H26" s="36" t="s">
        <v>27</v>
      </c>
      <c r="I26" s="36" t="s">
        <v>26</v>
      </c>
      <c r="J26" s="36" t="s">
        <v>26</v>
      </c>
      <c r="K26" s="36" t="s">
        <v>27</v>
      </c>
      <c r="L26" s="36" t="s">
        <v>27</v>
      </c>
      <c r="M26" s="36" t="s">
        <v>25</v>
      </c>
      <c r="N26" s="36" t="s">
        <v>26</v>
      </c>
      <c r="O26" s="36" t="s">
        <v>26</v>
      </c>
      <c r="P26" s="36" t="s">
        <v>26</v>
      </c>
      <c r="Q26" s="36" t="s">
        <v>26</v>
      </c>
      <c r="R26" s="36" t="s">
        <v>27</v>
      </c>
      <c r="S26" s="36" t="s">
        <v>27</v>
      </c>
      <c r="T26" s="36" t="s">
        <v>26</v>
      </c>
      <c r="U26" s="36" t="s">
        <v>26</v>
      </c>
      <c r="V26" s="36" t="s">
        <v>26</v>
      </c>
      <c r="W26" s="36" t="s">
        <v>26</v>
      </c>
    </row>
    <row r="27" ht="82.8" spans="1:23">
      <c r="A27" s="34" t="s">
        <v>57</v>
      </c>
      <c r="B27" s="35" t="s">
        <v>24</v>
      </c>
      <c r="C27" s="36" t="s">
        <v>25</v>
      </c>
      <c r="D27" s="36" t="s">
        <v>27</v>
      </c>
      <c r="E27" s="36" t="s">
        <v>27</v>
      </c>
      <c r="F27" s="36" t="s">
        <v>25</v>
      </c>
      <c r="G27" s="36" t="s">
        <v>27</v>
      </c>
      <c r="H27" s="36" t="s">
        <v>27</v>
      </c>
      <c r="I27" s="36" t="s">
        <v>26</v>
      </c>
      <c r="J27" s="36" t="s">
        <v>26</v>
      </c>
      <c r="K27" s="36" t="s">
        <v>27</v>
      </c>
      <c r="L27" s="36" t="s">
        <v>26</v>
      </c>
      <c r="M27" s="36" t="s">
        <v>25</v>
      </c>
      <c r="N27" s="36" t="s">
        <v>26</v>
      </c>
      <c r="O27" s="36" t="s">
        <v>26</v>
      </c>
      <c r="P27" s="36" t="s">
        <v>26</v>
      </c>
      <c r="Q27" s="36" t="s">
        <v>26</v>
      </c>
      <c r="R27" s="36" t="s">
        <v>27</v>
      </c>
      <c r="S27" s="36" t="s">
        <v>27</v>
      </c>
      <c r="T27" s="36" t="s">
        <v>26</v>
      </c>
      <c r="U27" s="36" t="s">
        <v>26</v>
      </c>
      <c r="V27" s="36" t="s">
        <v>26</v>
      </c>
      <c r="W27" s="36" t="s">
        <v>26</v>
      </c>
    </row>
    <row r="28" ht="82.8" spans="1:23">
      <c r="A28" s="34" t="s">
        <v>58</v>
      </c>
      <c r="B28" s="35" t="s">
        <v>24</v>
      </c>
      <c r="C28" s="36" t="s">
        <v>25</v>
      </c>
      <c r="D28" s="36" t="s">
        <v>26</v>
      </c>
      <c r="E28" s="37" t="s">
        <v>29</v>
      </c>
      <c r="F28" s="37" t="s">
        <v>29</v>
      </c>
      <c r="G28" s="36" t="s">
        <v>27</v>
      </c>
      <c r="H28" s="36" t="s">
        <v>27</v>
      </c>
      <c r="I28" s="36" t="s">
        <v>26</v>
      </c>
      <c r="J28" s="36" t="s">
        <v>26</v>
      </c>
      <c r="K28" s="36" t="s">
        <v>27</v>
      </c>
      <c r="L28" s="36" t="s">
        <v>27</v>
      </c>
      <c r="M28" s="36" t="s">
        <v>27</v>
      </c>
      <c r="N28" s="36" t="s">
        <v>26</v>
      </c>
      <c r="O28" s="36" t="s">
        <v>26</v>
      </c>
      <c r="P28" s="36" t="s">
        <v>26</v>
      </c>
      <c r="Q28" s="36" t="s">
        <v>26</v>
      </c>
      <c r="R28" s="36" t="s">
        <v>27</v>
      </c>
      <c r="S28" s="36" t="s">
        <v>27</v>
      </c>
      <c r="T28" s="36" t="s">
        <v>26</v>
      </c>
      <c r="U28" s="36" t="s">
        <v>26</v>
      </c>
      <c r="V28" s="36" t="s">
        <v>26</v>
      </c>
      <c r="W28" s="36" t="s">
        <v>26</v>
      </c>
    </row>
    <row r="29" ht="96.6" spans="1:23">
      <c r="A29" s="34" t="s">
        <v>59</v>
      </c>
      <c r="B29" s="35" t="s">
        <v>24</v>
      </c>
      <c r="C29" s="36" t="s">
        <v>25</v>
      </c>
      <c r="D29" s="36" t="s">
        <v>26</v>
      </c>
      <c r="E29" s="36" t="s">
        <v>27</v>
      </c>
      <c r="F29" s="38" t="s">
        <v>32</v>
      </c>
      <c r="G29" s="36" t="s">
        <v>25</v>
      </c>
      <c r="H29" s="36" t="s">
        <v>25</v>
      </c>
      <c r="I29" s="36" t="s">
        <v>26</v>
      </c>
      <c r="J29" s="36" t="s">
        <v>26</v>
      </c>
      <c r="K29" s="36" t="s">
        <v>27</v>
      </c>
      <c r="L29" s="38" t="s">
        <v>36</v>
      </c>
      <c r="M29" s="36" t="s">
        <v>27</v>
      </c>
      <c r="N29" s="36" t="s">
        <v>26</v>
      </c>
      <c r="O29" s="36" t="s">
        <v>26</v>
      </c>
      <c r="P29" s="36" t="s">
        <v>27</v>
      </c>
      <c r="Q29" s="36" t="s">
        <v>26</v>
      </c>
      <c r="R29" s="36" t="s">
        <v>27</v>
      </c>
      <c r="S29" s="36" t="s">
        <v>27</v>
      </c>
      <c r="T29" s="36" t="s">
        <v>26</v>
      </c>
      <c r="U29" s="36" t="s">
        <v>26</v>
      </c>
      <c r="V29" s="36" t="s">
        <v>26</v>
      </c>
      <c r="W29" s="36" t="s">
        <v>26</v>
      </c>
    </row>
    <row r="30" ht="96.6" spans="1:23">
      <c r="A30" s="34" t="s">
        <v>60</v>
      </c>
      <c r="B30" s="35" t="s">
        <v>24</v>
      </c>
      <c r="C30" s="36" t="s">
        <v>25</v>
      </c>
      <c r="D30" s="38" t="s">
        <v>36</v>
      </c>
      <c r="E30" s="36" t="s">
        <v>27</v>
      </c>
      <c r="F30" s="36" t="s">
        <v>27</v>
      </c>
      <c r="G30" s="36" t="s">
        <v>26</v>
      </c>
      <c r="H30" s="36" t="s">
        <v>27</v>
      </c>
      <c r="I30" s="36" t="s">
        <v>26</v>
      </c>
      <c r="J30" s="36" t="s">
        <v>26</v>
      </c>
      <c r="K30" s="36" t="s">
        <v>26</v>
      </c>
      <c r="L30" s="36" t="s">
        <v>27</v>
      </c>
      <c r="M30" s="36" t="s">
        <v>27</v>
      </c>
      <c r="N30" s="36" t="s">
        <v>26</v>
      </c>
      <c r="O30" s="36" t="s">
        <v>26</v>
      </c>
      <c r="P30" s="36" t="s">
        <v>27</v>
      </c>
      <c r="Q30" s="36" t="s">
        <v>26</v>
      </c>
      <c r="R30" s="36" t="s">
        <v>27</v>
      </c>
      <c r="S30" s="36" t="s">
        <v>27</v>
      </c>
      <c r="T30" s="36" t="s">
        <v>26</v>
      </c>
      <c r="U30" s="36" t="s">
        <v>26</v>
      </c>
      <c r="V30" s="36" t="s">
        <v>26</v>
      </c>
      <c r="W30" s="36" t="s">
        <v>26</v>
      </c>
    </row>
    <row r="31" ht="82.8" spans="1:23">
      <c r="A31" s="34" t="s">
        <v>61</v>
      </c>
      <c r="B31" s="35" t="s">
        <v>24</v>
      </c>
      <c r="C31" s="36" t="s">
        <v>25</v>
      </c>
      <c r="D31" s="36" t="s">
        <v>26</v>
      </c>
      <c r="E31" s="36" t="s">
        <v>27</v>
      </c>
      <c r="F31" s="38" t="s">
        <v>32</v>
      </c>
      <c r="G31" s="36" t="s">
        <v>25</v>
      </c>
      <c r="H31" s="36" t="s">
        <v>27</v>
      </c>
      <c r="I31" s="36" t="s">
        <v>26</v>
      </c>
      <c r="J31" s="36" t="s">
        <v>26</v>
      </c>
      <c r="K31" s="36" t="s">
        <v>27</v>
      </c>
      <c r="L31" s="36" t="s">
        <v>27</v>
      </c>
      <c r="M31" s="36" t="s">
        <v>27</v>
      </c>
      <c r="N31" s="36" t="s">
        <v>26</v>
      </c>
      <c r="O31" s="35" t="s">
        <v>50</v>
      </c>
      <c r="P31" s="36" t="s">
        <v>27</v>
      </c>
      <c r="Q31" s="36" t="s">
        <v>26</v>
      </c>
      <c r="R31" s="36" t="s">
        <v>27</v>
      </c>
      <c r="S31" s="36" t="s">
        <v>27</v>
      </c>
      <c r="T31" s="36" t="s">
        <v>26</v>
      </c>
      <c r="U31" s="36" t="s">
        <v>26</v>
      </c>
      <c r="V31" s="36" t="s">
        <v>26</v>
      </c>
      <c r="W31" s="36" t="s">
        <v>26</v>
      </c>
    </row>
    <row r="32" ht="96.6" spans="1:23">
      <c r="A32" s="34" t="s">
        <v>62</v>
      </c>
      <c r="B32" s="37" t="s">
        <v>29</v>
      </c>
      <c r="C32" s="36" t="s">
        <v>25</v>
      </c>
      <c r="D32" s="36" t="s">
        <v>26</v>
      </c>
      <c r="E32" s="37" t="s">
        <v>29</v>
      </c>
      <c r="F32" s="36" t="s">
        <v>27</v>
      </c>
      <c r="G32" s="38" t="s">
        <v>36</v>
      </c>
      <c r="H32" s="36" t="s">
        <v>25</v>
      </c>
      <c r="I32" s="36" t="s">
        <v>26</v>
      </c>
      <c r="J32" s="36" t="s">
        <v>26</v>
      </c>
      <c r="K32" s="36" t="s">
        <v>27</v>
      </c>
      <c r="L32" s="36" t="s">
        <v>27</v>
      </c>
      <c r="M32" s="36" t="s">
        <v>27</v>
      </c>
      <c r="N32" s="36" t="s">
        <v>26</v>
      </c>
      <c r="O32" s="36" t="s">
        <v>26</v>
      </c>
      <c r="P32" s="36" t="s">
        <v>26</v>
      </c>
      <c r="Q32" s="36" t="s">
        <v>26</v>
      </c>
      <c r="R32" s="37" t="s">
        <v>29</v>
      </c>
      <c r="S32" s="36" t="s">
        <v>27</v>
      </c>
      <c r="T32" s="36" t="s">
        <v>26</v>
      </c>
      <c r="U32" s="36" t="s">
        <v>26</v>
      </c>
      <c r="V32" s="36" t="s">
        <v>26</v>
      </c>
      <c r="W32" s="36" t="s">
        <v>26</v>
      </c>
    </row>
    <row r="33" ht="82.8" spans="1:23">
      <c r="A33" s="34" t="s">
        <v>63</v>
      </c>
      <c r="B33" s="35" t="s">
        <v>24</v>
      </c>
      <c r="C33" s="36" t="s">
        <v>25</v>
      </c>
      <c r="D33" s="36" t="s">
        <v>26</v>
      </c>
      <c r="E33" s="36" t="s">
        <v>27</v>
      </c>
      <c r="F33" s="36" t="s">
        <v>27</v>
      </c>
      <c r="G33" s="36" t="s">
        <v>26</v>
      </c>
      <c r="H33" s="36" t="s">
        <v>27</v>
      </c>
      <c r="I33" s="36" t="s">
        <v>26</v>
      </c>
      <c r="J33" s="36" t="s">
        <v>26</v>
      </c>
      <c r="K33" s="36" t="s">
        <v>27</v>
      </c>
      <c r="L33" s="36" t="s">
        <v>27</v>
      </c>
      <c r="M33" s="36" t="s">
        <v>27</v>
      </c>
      <c r="N33" s="36" t="s">
        <v>26</v>
      </c>
      <c r="O33" s="36" t="s">
        <v>26</v>
      </c>
      <c r="P33" s="36" t="s">
        <v>26</v>
      </c>
      <c r="Q33" s="36" t="s">
        <v>26</v>
      </c>
      <c r="R33" s="36" t="s">
        <v>27</v>
      </c>
      <c r="S33" s="36" t="s">
        <v>27</v>
      </c>
      <c r="T33" s="36" t="s">
        <v>26</v>
      </c>
      <c r="U33" s="36" t="s">
        <v>26</v>
      </c>
      <c r="V33" s="36" t="s">
        <v>26</v>
      </c>
      <c r="W33" s="36" t="s">
        <v>26</v>
      </c>
    </row>
    <row r="34" ht="82.8" spans="1:23">
      <c r="A34" s="34" t="s">
        <v>64</v>
      </c>
      <c r="B34" s="35" t="s">
        <v>24</v>
      </c>
      <c r="C34" s="36" t="s">
        <v>25</v>
      </c>
      <c r="D34" s="36" t="s">
        <v>26</v>
      </c>
      <c r="E34" s="36" t="s">
        <v>27</v>
      </c>
      <c r="F34" s="36" t="s">
        <v>27</v>
      </c>
      <c r="G34" s="36" t="s">
        <v>26</v>
      </c>
      <c r="H34" s="36" t="s">
        <v>25</v>
      </c>
      <c r="I34" s="36" t="s">
        <v>26</v>
      </c>
      <c r="J34" s="36" t="s">
        <v>26</v>
      </c>
      <c r="K34" s="36" t="s">
        <v>27</v>
      </c>
      <c r="L34" s="36" t="s">
        <v>27</v>
      </c>
      <c r="M34" s="36" t="s">
        <v>27</v>
      </c>
      <c r="N34" s="36" t="s">
        <v>26</v>
      </c>
      <c r="O34" s="36" t="s">
        <v>26</v>
      </c>
      <c r="P34" s="36" t="s">
        <v>27</v>
      </c>
      <c r="Q34" s="36" t="s">
        <v>26</v>
      </c>
      <c r="R34" s="36" t="s">
        <v>26</v>
      </c>
      <c r="S34" s="36" t="s">
        <v>27</v>
      </c>
      <c r="T34" s="36" t="s">
        <v>26</v>
      </c>
      <c r="U34" s="36" t="s">
        <v>26</v>
      </c>
      <c r="V34" s="36" t="s">
        <v>26</v>
      </c>
      <c r="W34" s="36" t="s">
        <v>26</v>
      </c>
    </row>
    <row r="35" ht="96.6" spans="1:23">
      <c r="A35" s="34" t="s">
        <v>65</v>
      </c>
      <c r="B35" s="36" t="s">
        <v>26</v>
      </c>
      <c r="C35" s="36" t="s">
        <v>25</v>
      </c>
      <c r="D35" s="36" t="s">
        <v>26</v>
      </c>
      <c r="E35" s="36" t="s">
        <v>27</v>
      </c>
      <c r="F35" s="38" t="s">
        <v>32</v>
      </c>
      <c r="G35" s="38" t="s">
        <v>32</v>
      </c>
      <c r="H35" s="38" t="s">
        <v>36</v>
      </c>
      <c r="I35" s="36" t="s">
        <v>26</v>
      </c>
      <c r="J35" s="36" t="s">
        <v>26</v>
      </c>
      <c r="K35" s="36" t="s">
        <v>27</v>
      </c>
      <c r="L35" s="38" t="s">
        <v>32</v>
      </c>
      <c r="M35" s="36" t="s">
        <v>27</v>
      </c>
      <c r="N35" s="36" t="s">
        <v>26</v>
      </c>
      <c r="O35" s="36" t="s">
        <v>26</v>
      </c>
      <c r="P35" s="36" t="s">
        <v>26</v>
      </c>
      <c r="Q35" s="36" t="s">
        <v>26</v>
      </c>
      <c r="R35" s="36" t="s">
        <v>27</v>
      </c>
      <c r="S35" s="36" t="s">
        <v>27</v>
      </c>
      <c r="T35" s="36" t="s">
        <v>26</v>
      </c>
      <c r="U35" s="36" t="s">
        <v>26</v>
      </c>
      <c r="V35" s="36" t="s">
        <v>26</v>
      </c>
      <c r="W35" s="36" t="s">
        <v>26</v>
      </c>
    </row>
    <row r="36" ht="82.8" spans="1:23">
      <c r="A36" s="34" t="s">
        <v>66</v>
      </c>
      <c r="B36" s="35" t="s">
        <v>24</v>
      </c>
      <c r="C36" s="36" t="s">
        <v>27</v>
      </c>
      <c r="D36" s="36" t="s">
        <v>27</v>
      </c>
      <c r="E36" s="36" t="s">
        <v>27</v>
      </c>
      <c r="F36" s="38" t="s">
        <v>55</v>
      </c>
      <c r="G36" s="36" t="s">
        <v>25</v>
      </c>
      <c r="H36" s="36" t="s">
        <v>27</v>
      </c>
      <c r="I36" s="36" t="s">
        <v>26</v>
      </c>
      <c r="J36" s="36" t="s">
        <v>26</v>
      </c>
      <c r="K36" s="36" t="s">
        <v>27</v>
      </c>
      <c r="L36" s="38" t="s">
        <v>55</v>
      </c>
      <c r="M36" s="38" t="s">
        <v>55</v>
      </c>
      <c r="N36" s="36" t="s">
        <v>27</v>
      </c>
      <c r="O36" s="36" t="s">
        <v>26</v>
      </c>
      <c r="P36" s="36" t="s">
        <v>26</v>
      </c>
      <c r="Q36" s="36" t="s">
        <v>26</v>
      </c>
      <c r="R36" s="36" t="s">
        <v>26</v>
      </c>
      <c r="S36" s="36" t="s">
        <v>26</v>
      </c>
      <c r="T36" s="36" t="s">
        <v>26</v>
      </c>
      <c r="U36" s="36" t="s">
        <v>26</v>
      </c>
      <c r="V36" s="36" t="s">
        <v>26</v>
      </c>
      <c r="W36" s="36" t="s">
        <v>26</v>
      </c>
    </row>
    <row r="37" ht="82.8" spans="1:23">
      <c r="A37" s="34" t="s">
        <v>67</v>
      </c>
      <c r="B37" s="35" t="s">
        <v>24</v>
      </c>
      <c r="C37" s="36" t="s">
        <v>25</v>
      </c>
      <c r="D37" s="36" t="s">
        <v>27</v>
      </c>
      <c r="E37" s="37" t="s">
        <v>29</v>
      </c>
      <c r="F37" s="37" t="s">
        <v>29</v>
      </c>
      <c r="G37" s="35" t="s">
        <v>24</v>
      </c>
      <c r="H37" s="36" t="s">
        <v>27</v>
      </c>
      <c r="I37" s="36" t="s">
        <v>26</v>
      </c>
      <c r="J37" s="36" t="s">
        <v>26</v>
      </c>
      <c r="K37" s="36" t="s">
        <v>27</v>
      </c>
      <c r="L37" s="36" t="s">
        <v>26</v>
      </c>
      <c r="M37" s="36" t="s">
        <v>27</v>
      </c>
      <c r="N37" s="36" t="s">
        <v>26</v>
      </c>
      <c r="O37" s="36" t="s">
        <v>26</v>
      </c>
      <c r="P37" s="36" t="s">
        <v>26</v>
      </c>
      <c r="Q37" s="36" t="s">
        <v>26</v>
      </c>
      <c r="R37" s="36" t="s">
        <v>26</v>
      </c>
      <c r="S37" s="36" t="s">
        <v>27</v>
      </c>
      <c r="T37" s="36" t="s">
        <v>26</v>
      </c>
      <c r="U37" s="36" t="s">
        <v>26</v>
      </c>
      <c r="V37" s="36" t="s">
        <v>26</v>
      </c>
      <c r="W37" s="36" t="s">
        <v>26</v>
      </c>
    </row>
    <row r="38" ht="82.8" spans="1:23">
      <c r="A38" s="34" t="s">
        <v>68</v>
      </c>
      <c r="B38" s="36" t="s">
        <v>27</v>
      </c>
      <c r="C38" s="36" t="s">
        <v>27</v>
      </c>
      <c r="D38" s="36" t="s">
        <v>27</v>
      </c>
      <c r="E38" s="36" t="s">
        <v>27</v>
      </c>
      <c r="F38" s="37" t="s">
        <v>29</v>
      </c>
      <c r="G38" s="36" t="s">
        <v>26</v>
      </c>
      <c r="H38" s="36" t="s">
        <v>27</v>
      </c>
      <c r="I38" s="36" t="s">
        <v>26</v>
      </c>
      <c r="J38" s="36" t="s">
        <v>27</v>
      </c>
      <c r="K38" s="36" t="s">
        <v>27</v>
      </c>
      <c r="L38" s="36" t="s">
        <v>27</v>
      </c>
      <c r="M38" s="36" t="s">
        <v>25</v>
      </c>
      <c r="N38" s="36" t="s">
        <v>26</v>
      </c>
      <c r="O38" s="36" t="s">
        <v>26</v>
      </c>
      <c r="P38" s="36" t="s">
        <v>26</v>
      </c>
      <c r="Q38" s="36" t="s">
        <v>26</v>
      </c>
      <c r="R38" s="36" t="s">
        <v>27</v>
      </c>
      <c r="S38" s="36" t="s">
        <v>27</v>
      </c>
      <c r="T38" s="36" t="s">
        <v>26</v>
      </c>
      <c r="U38" s="36" t="s">
        <v>26</v>
      </c>
      <c r="V38" s="36" t="s">
        <v>26</v>
      </c>
      <c r="W38" s="36" t="s">
        <v>26</v>
      </c>
    </row>
    <row r="39" ht="82.8" spans="1:23">
      <c r="A39" s="34" t="s">
        <v>69</v>
      </c>
      <c r="B39" s="35" t="s">
        <v>24</v>
      </c>
      <c r="C39" s="36" t="s">
        <v>25</v>
      </c>
      <c r="D39" s="36" t="s">
        <v>27</v>
      </c>
      <c r="E39" s="36" t="s">
        <v>27</v>
      </c>
      <c r="F39" s="36" t="s">
        <v>25</v>
      </c>
      <c r="G39" s="37" t="s">
        <v>29</v>
      </c>
      <c r="H39" s="36" t="s">
        <v>27</v>
      </c>
      <c r="I39" s="36" t="s">
        <v>26</v>
      </c>
      <c r="J39" s="36" t="s">
        <v>27</v>
      </c>
      <c r="K39" s="36" t="s">
        <v>26</v>
      </c>
      <c r="L39" s="36" t="s">
        <v>27</v>
      </c>
      <c r="M39" s="36" t="s">
        <v>27</v>
      </c>
      <c r="N39" s="36" t="s">
        <v>26</v>
      </c>
      <c r="O39" s="36" t="s">
        <v>26</v>
      </c>
      <c r="P39" s="36" t="s">
        <v>26</v>
      </c>
      <c r="Q39" s="36" t="s">
        <v>26</v>
      </c>
      <c r="R39" s="36" t="s">
        <v>27</v>
      </c>
      <c r="S39" s="36" t="s">
        <v>27</v>
      </c>
      <c r="T39" s="36" t="s">
        <v>26</v>
      </c>
      <c r="U39" s="36" t="s">
        <v>26</v>
      </c>
      <c r="V39" s="36" t="s">
        <v>26</v>
      </c>
      <c r="W39" s="36" t="s">
        <v>26</v>
      </c>
    </row>
    <row r="40" ht="82.8" spans="1:23">
      <c r="A40" s="34" t="s">
        <v>70</v>
      </c>
      <c r="B40" s="36" t="s">
        <v>25</v>
      </c>
      <c r="C40" s="36" t="s">
        <v>25</v>
      </c>
      <c r="D40" s="36" t="s">
        <v>27</v>
      </c>
      <c r="E40" s="37" t="s">
        <v>29</v>
      </c>
      <c r="F40" s="36" t="s">
        <v>25</v>
      </c>
      <c r="G40" s="37" t="s">
        <v>29</v>
      </c>
      <c r="H40" s="36" t="s">
        <v>27</v>
      </c>
      <c r="I40" s="36" t="s">
        <v>26</v>
      </c>
      <c r="J40" s="36" t="s">
        <v>26</v>
      </c>
      <c r="K40" s="36" t="s">
        <v>27</v>
      </c>
      <c r="L40" s="36" t="s">
        <v>27</v>
      </c>
      <c r="M40" s="36" t="s">
        <v>25</v>
      </c>
      <c r="N40" s="36" t="s">
        <v>26</v>
      </c>
      <c r="O40" s="36" t="s">
        <v>26</v>
      </c>
      <c r="P40" s="36" t="s">
        <v>27</v>
      </c>
      <c r="Q40" s="36" t="s">
        <v>26</v>
      </c>
      <c r="R40" s="36" t="s">
        <v>27</v>
      </c>
      <c r="S40" s="36" t="s">
        <v>27</v>
      </c>
      <c r="T40" s="36" t="s">
        <v>26</v>
      </c>
      <c r="U40" s="36" t="s">
        <v>26</v>
      </c>
      <c r="V40" s="36" t="s">
        <v>26</v>
      </c>
      <c r="W40" s="36" t="s">
        <v>26</v>
      </c>
    </row>
    <row r="41" ht="82.8" spans="1:23">
      <c r="A41" s="34" t="s">
        <v>71</v>
      </c>
      <c r="B41" s="36" t="s">
        <v>25</v>
      </c>
      <c r="C41" s="36" t="s">
        <v>25</v>
      </c>
      <c r="D41" s="36" t="s">
        <v>27</v>
      </c>
      <c r="E41" s="36" t="s">
        <v>27</v>
      </c>
      <c r="F41" s="37" t="s">
        <v>29</v>
      </c>
      <c r="G41" s="36" t="s">
        <v>25</v>
      </c>
      <c r="H41" s="36" t="s">
        <v>27</v>
      </c>
      <c r="I41" s="36" t="s">
        <v>26</v>
      </c>
      <c r="J41" s="36" t="s">
        <v>26</v>
      </c>
      <c r="K41" s="36" t="s">
        <v>27</v>
      </c>
      <c r="L41" s="36" t="s">
        <v>27</v>
      </c>
      <c r="M41" s="36" t="s">
        <v>27</v>
      </c>
      <c r="N41" s="36" t="s">
        <v>26</v>
      </c>
      <c r="O41" s="36" t="s">
        <v>26</v>
      </c>
      <c r="P41" s="36" t="s">
        <v>26</v>
      </c>
      <c r="Q41" s="36" t="s">
        <v>26</v>
      </c>
      <c r="R41" s="36" t="s">
        <v>27</v>
      </c>
      <c r="S41" s="36" t="s">
        <v>27</v>
      </c>
      <c r="T41" s="36" t="s">
        <v>26</v>
      </c>
      <c r="U41" s="36" t="s">
        <v>26</v>
      </c>
      <c r="V41" s="36" t="s">
        <v>26</v>
      </c>
      <c r="W41" s="36" t="s">
        <v>26</v>
      </c>
    </row>
    <row r="42" ht="82.8" spans="1:23">
      <c r="A42" s="34" t="s">
        <v>72</v>
      </c>
      <c r="B42" s="36" t="s">
        <v>27</v>
      </c>
      <c r="C42" s="36" t="s">
        <v>25</v>
      </c>
      <c r="D42" s="36" t="s">
        <v>26</v>
      </c>
      <c r="E42" s="37" t="s">
        <v>29</v>
      </c>
      <c r="F42" s="36" t="s">
        <v>27</v>
      </c>
      <c r="G42" s="36" t="s">
        <v>25</v>
      </c>
      <c r="H42" s="36" t="s">
        <v>27</v>
      </c>
      <c r="I42" s="36" t="s">
        <v>26</v>
      </c>
      <c r="J42" s="36" t="s">
        <v>26</v>
      </c>
      <c r="K42" s="36" t="s">
        <v>27</v>
      </c>
      <c r="L42" s="36" t="s">
        <v>27</v>
      </c>
      <c r="M42" s="36" t="s">
        <v>27</v>
      </c>
      <c r="N42" s="36" t="s">
        <v>26</v>
      </c>
      <c r="O42" s="36" t="s">
        <v>26</v>
      </c>
      <c r="P42" s="36" t="s">
        <v>27</v>
      </c>
      <c r="Q42" s="36" t="s">
        <v>26</v>
      </c>
      <c r="R42" s="36" t="s">
        <v>27</v>
      </c>
      <c r="S42" s="36" t="s">
        <v>27</v>
      </c>
      <c r="T42" s="36" t="s">
        <v>26</v>
      </c>
      <c r="U42" s="36" t="s">
        <v>26</v>
      </c>
      <c r="V42" s="36" t="s">
        <v>26</v>
      </c>
      <c r="W42" s="36" t="s">
        <v>26</v>
      </c>
    </row>
    <row r="43" ht="82.8" spans="1:23">
      <c r="A43" s="34" t="s">
        <v>73</v>
      </c>
      <c r="B43" s="35" t="s">
        <v>24</v>
      </c>
      <c r="C43" s="36" t="s">
        <v>25</v>
      </c>
      <c r="D43" s="36" t="s">
        <v>26</v>
      </c>
      <c r="E43" s="37" t="s">
        <v>29</v>
      </c>
      <c r="F43" s="37" t="s">
        <v>29</v>
      </c>
      <c r="G43" s="37" t="s">
        <v>29</v>
      </c>
      <c r="H43" s="36" t="s">
        <v>27</v>
      </c>
      <c r="I43" s="36" t="s">
        <v>26</v>
      </c>
      <c r="J43" s="36" t="s">
        <v>26</v>
      </c>
      <c r="K43" s="36" t="s">
        <v>27</v>
      </c>
      <c r="L43" s="36" t="s">
        <v>27</v>
      </c>
      <c r="M43" s="36" t="s">
        <v>26</v>
      </c>
      <c r="N43" s="36" t="s">
        <v>26</v>
      </c>
      <c r="O43" s="36" t="s">
        <v>26</v>
      </c>
      <c r="P43" s="36" t="s">
        <v>26</v>
      </c>
      <c r="Q43" s="36" t="s">
        <v>26</v>
      </c>
      <c r="R43" s="36" t="s">
        <v>27</v>
      </c>
      <c r="S43" s="36" t="s">
        <v>27</v>
      </c>
      <c r="T43" s="36" t="s">
        <v>26</v>
      </c>
      <c r="U43" s="36" t="s">
        <v>26</v>
      </c>
      <c r="V43" s="36" t="s">
        <v>26</v>
      </c>
      <c r="W43" s="36" t="s">
        <v>26</v>
      </c>
    </row>
    <row r="44" ht="82.8" spans="1:23">
      <c r="A44" s="34" t="s">
        <v>74</v>
      </c>
      <c r="B44" s="36" t="s">
        <v>26</v>
      </c>
      <c r="C44" s="36" t="s">
        <v>25</v>
      </c>
      <c r="D44" s="36" t="s">
        <v>26</v>
      </c>
      <c r="E44" s="36" t="s">
        <v>27</v>
      </c>
      <c r="F44" s="36" t="s">
        <v>27</v>
      </c>
      <c r="G44" s="36" t="s">
        <v>26</v>
      </c>
      <c r="H44" s="36" t="s">
        <v>27</v>
      </c>
      <c r="I44" s="36" t="s">
        <v>26</v>
      </c>
      <c r="J44" s="36" t="s">
        <v>26</v>
      </c>
      <c r="K44" s="36" t="s">
        <v>26</v>
      </c>
      <c r="L44" s="36" t="s">
        <v>27</v>
      </c>
      <c r="M44" s="36" t="s">
        <v>27</v>
      </c>
      <c r="N44" s="36" t="s">
        <v>26</v>
      </c>
      <c r="O44" s="36" t="s">
        <v>26</v>
      </c>
      <c r="P44" s="36" t="s">
        <v>27</v>
      </c>
      <c r="Q44" s="36" t="s">
        <v>26</v>
      </c>
      <c r="R44" s="36" t="s">
        <v>27</v>
      </c>
      <c r="S44" s="36" t="s">
        <v>27</v>
      </c>
      <c r="T44" s="36" t="s">
        <v>26</v>
      </c>
      <c r="U44" s="36" t="s">
        <v>26</v>
      </c>
      <c r="V44" s="36" t="s">
        <v>26</v>
      </c>
      <c r="W44" s="36" t="s">
        <v>26</v>
      </c>
    </row>
    <row r="45" ht="82.8" spans="1:23">
      <c r="A45" s="34" t="s">
        <v>75</v>
      </c>
      <c r="B45" s="36" t="s">
        <v>27</v>
      </c>
      <c r="C45" s="36" t="s">
        <v>25</v>
      </c>
      <c r="D45" s="36" t="s">
        <v>26</v>
      </c>
      <c r="E45" s="36" t="s">
        <v>27</v>
      </c>
      <c r="F45" s="36" t="s">
        <v>27</v>
      </c>
      <c r="G45" s="36" t="s">
        <v>26</v>
      </c>
      <c r="H45" s="36" t="s">
        <v>25</v>
      </c>
      <c r="I45" s="36" t="s">
        <v>26</v>
      </c>
      <c r="J45" s="36" t="s">
        <v>26</v>
      </c>
      <c r="K45" s="36" t="s">
        <v>27</v>
      </c>
      <c r="L45" s="36" t="s">
        <v>27</v>
      </c>
      <c r="M45" s="36" t="s">
        <v>27</v>
      </c>
      <c r="N45" s="36" t="s">
        <v>26</v>
      </c>
      <c r="O45" s="36" t="s">
        <v>26</v>
      </c>
      <c r="P45" s="36" t="s">
        <v>27</v>
      </c>
      <c r="Q45" s="36" t="s">
        <v>26</v>
      </c>
      <c r="R45" s="36" t="s">
        <v>27</v>
      </c>
      <c r="S45" s="36" t="s">
        <v>27</v>
      </c>
      <c r="T45" s="36" t="s">
        <v>26</v>
      </c>
      <c r="U45" s="36" t="s">
        <v>26</v>
      </c>
      <c r="V45" s="36" t="s">
        <v>26</v>
      </c>
      <c r="W45" s="36" t="s">
        <v>26</v>
      </c>
    </row>
    <row r="46" ht="82.8" spans="1:23">
      <c r="A46" s="34" t="s">
        <v>76</v>
      </c>
      <c r="B46" s="36" t="s">
        <v>27</v>
      </c>
      <c r="C46" s="36" t="s">
        <v>25</v>
      </c>
      <c r="D46" s="36" t="s">
        <v>27</v>
      </c>
      <c r="E46" s="37" t="s">
        <v>29</v>
      </c>
      <c r="F46" s="36" t="s">
        <v>27</v>
      </c>
      <c r="G46" s="36" t="s">
        <v>26</v>
      </c>
      <c r="H46" s="36" t="s">
        <v>25</v>
      </c>
      <c r="I46" s="36" t="s">
        <v>26</v>
      </c>
      <c r="J46" s="36" t="s">
        <v>26</v>
      </c>
      <c r="K46" s="36" t="s">
        <v>27</v>
      </c>
      <c r="L46" s="36" t="s">
        <v>27</v>
      </c>
      <c r="M46" s="37" t="s">
        <v>29</v>
      </c>
      <c r="N46" s="36" t="s">
        <v>26</v>
      </c>
      <c r="O46" s="36" t="s">
        <v>26</v>
      </c>
      <c r="P46" s="35" t="s">
        <v>24</v>
      </c>
      <c r="Q46" s="36" t="s">
        <v>26</v>
      </c>
      <c r="R46" s="36" t="s">
        <v>27</v>
      </c>
      <c r="S46" s="36" t="s">
        <v>27</v>
      </c>
      <c r="T46" s="36" t="s">
        <v>26</v>
      </c>
      <c r="U46" s="36" t="s">
        <v>26</v>
      </c>
      <c r="V46" s="36" t="s">
        <v>26</v>
      </c>
      <c r="W46" s="36" t="s">
        <v>26</v>
      </c>
    </row>
    <row r="47" ht="82.8" spans="1:23">
      <c r="A47" s="34" t="s">
        <v>77</v>
      </c>
      <c r="B47" s="35" t="s">
        <v>24</v>
      </c>
      <c r="C47" s="36" t="s">
        <v>25</v>
      </c>
      <c r="D47" s="36" t="s">
        <v>27</v>
      </c>
      <c r="E47" s="36" t="s">
        <v>27</v>
      </c>
      <c r="F47" s="36" t="s">
        <v>27</v>
      </c>
      <c r="G47" s="38" t="s">
        <v>32</v>
      </c>
      <c r="H47" s="36" t="s">
        <v>27</v>
      </c>
      <c r="I47" s="36" t="s">
        <v>26</v>
      </c>
      <c r="J47" s="36" t="s">
        <v>26</v>
      </c>
      <c r="K47" s="36" t="s">
        <v>27</v>
      </c>
      <c r="L47" s="36" t="s">
        <v>27</v>
      </c>
      <c r="M47" s="36" t="s">
        <v>27</v>
      </c>
      <c r="N47" s="36" t="s">
        <v>26</v>
      </c>
      <c r="O47" s="36" t="s">
        <v>26</v>
      </c>
      <c r="P47" s="36" t="s">
        <v>27</v>
      </c>
      <c r="Q47" s="36" t="s">
        <v>26</v>
      </c>
      <c r="R47" s="36" t="s">
        <v>27</v>
      </c>
      <c r="S47" s="36" t="s">
        <v>27</v>
      </c>
      <c r="T47" s="36" t="s">
        <v>26</v>
      </c>
      <c r="U47" s="36" t="s">
        <v>26</v>
      </c>
      <c r="V47" s="36" t="s">
        <v>26</v>
      </c>
      <c r="W47" s="36" t="s">
        <v>26</v>
      </c>
    </row>
    <row r="48" ht="82.8" spans="1:23">
      <c r="A48" s="34" t="s">
        <v>78</v>
      </c>
      <c r="B48" s="35" t="s">
        <v>24</v>
      </c>
      <c r="C48" s="36" t="s">
        <v>25</v>
      </c>
      <c r="D48" s="36" t="s">
        <v>27</v>
      </c>
      <c r="E48" s="36" t="s">
        <v>27</v>
      </c>
      <c r="F48" s="36" t="s">
        <v>27</v>
      </c>
      <c r="G48" s="38" t="s">
        <v>32</v>
      </c>
      <c r="H48" s="36" t="s">
        <v>27</v>
      </c>
      <c r="I48" s="36" t="s">
        <v>26</v>
      </c>
      <c r="J48" s="36" t="s">
        <v>26</v>
      </c>
      <c r="K48" s="36" t="s">
        <v>27</v>
      </c>
      <c r="L48" s="36" t="s">
        <v>27</v>
      </c>
      <c r="M48" s="36" t="s">
        <v>27</v>
      </c>
      <c r="N48" s="36" t="s">
        <v>26</v>
      </c>
      <c r="O48" s="36" t="s">
        <v>26</v>
      </c>
      <c r="P48" s="36" t="s">
        <v>27</v>
      </c>
      <c r="Q48" s="36" t="s">
        <v>26</v>
      </c>
      <c r="R48" s="36" t="s">
        <v>26</v>
      </c>
      <c r="S48" s="36" t="s">
        <v>27</v>
      </c>
      <c r="T48" s="36" t="s">
        <v>26</v>
      </c>
      <c r="U48" s="36" t="s">
        <v>26</v>
      </c>
      <c r="V48" s="36" t="s">
        <v>26</v>
      </c>
      <c r="W48" s="36" t="s">
        <v>26</v>
      </c>
    </row>
    <row r="49" ht="82.8" spans="1:23">
      <c r="A49" s="34" t="s">
        <v>79</v>
      </c>
      <c r="B49" s="36" t="s">
        <v>27</v>
      </c>
      <c r="C49" s="36" t="s">
        <v>25</v>
      </c>
      <c r="D49" s="36" t="s">
        <v>27</v>
      </c>
      <c r="E49" s="36" t="s">
        <v>27</v>
      </c>
      <c r="F49" s="36" t="s">
        <v>27</v>
      </c>
      <c r="G49" s="38" t="s">
        <v>32</v>
      </c>
      <c r="H49" s="36" t="s">
        <v>27</v>
      </c>
      <c r="I49" s="36" t="s">
        <v>26</v>
      </c>
      <c r="J49" s="36" t="s">
        <v>26</v>
      </c>
      <c r="K49" s="36" t="s">
        <v>27</v>
      </c>
      <c r="L49" s="36" t="s">
        <v>27</v>
      </c>
      <c r="M49" s="36" t="s">
        <v>27</v>
      </c>
      <c r="N49" s="36" t="s">
        <v>26</v>
      </c>
      <c r="O49" s="36" t="s">
        <v>26</v>
      </c>
      <c r="P49" s="36" t="s">
        <v>27</v>
      </c>
      <c r="Q49" s="36" t="s">
        <v>26</v>
      </c>
      <c r="R49" s="36" t="s">
        <v>27</v>
      </c>
      <c r="S49" s="36" t="s">
        <v>27</v>
      </c>
      <c r="T49" s="36" t="s">
        <v>26</v>
      </c>
      <c r="U49" s="36" t="s">
        <v>26</v>
      </c>
      <c r="V49" s="36" t="s">
        <v>26</v>
      </c>
      <c r="W49" s="36" t="s">
        <v>26</v>
      </c>
    </row>
    <row r="50" ht="82.8" spans="1:23">
      <c r="A50" s="34" t="s">
        <v>80</v>
      </c>
      <c r="B50" s="35" t="s">
        <v>24</v>
      </c>
      <c r="C50" s="36" t="s">
        <v>25</v>
      </c>
      <c r="D50" s="37" t="s">
        <v>29</v>
      </c>
      <c r="E50" s="37" t="s">
        <v>29</v>
      </c>
      <c r="F50" s="36" t="s">
        <v>26</v>
      </c>
      <c r="G50" s="36" t="s">
        <v>25</v>
      </c>
      <c r="H50" s="36" t="s">
        <v>27</v>
      </c>
      <c r="I50" s="36" t="s">
        <v>26</v>
      </c>
      <c r="J50" s="36" t="s">
        <v>27</v>
      </c>
      <c r="K50" s="36" t="s">
        <v>27</v>
      </c>
      <c r="L50" s="36" t="s">
        <v>27</v>
      </c>
      <c r="M50" s="36" t="s">
        <v>27</v>
      </c>
      <c r="N50" s="36" t="s">
        <v>26</v>
      </c>
      <c r="O50" s="36" t="s">
        <v>26</v>
      </c>
      <c r="P50" s="36" t="s">
        <v>26</v>
      </c>
      <c r="Q50" s="36" t="s">
        <v>26</v>
      </c>
      <c r="R50" s="36" t="s">
        <v>27</v>
      </c>
      <c r="S50" s="36" t="s">
        <v>27</v>
      </c>
      <c r="T50" s="36" t="s">
        <v>26</v>
      </c>
      <c r="U50" s="36" t="s">
        <v>26</v>
      </c>
      <c r="V50" s="36" t="s">
        <v>26</v>
      </c>
      <c r="W50" s="36" t="s">
        <v>26</v>
      </c>
    </row>
    <row r="51" ht="96.6" spans="1:23">
      <c r="A51" s="34" t="s">
        <v>81</v>
      </c>
      <c r="B51" s="35" t="s">
        <v>24</v>
      </c>
      <c r="C51" s="36" t="s">
        <v>27</v>
      </c>
      <c r="D51" s="36" t="s">
        <v>27</v>
      </c>
      <c r="E51" s="36" t="s">
        <v>27</v>
      </c>
      <c r="F51" s="38" t="s">
        <v>82</v>
      </c>
      <c r="G51" s="37" t="s">
        <v>29</v>
      </c>
      <c r="H51" s="38" t="s">
        <v>36</v>
      </c>
      <c r="I51" s="36" t="s">
        <v>26</v>
      </c>
      <c r="J51" s="36" t="s">
        <v>26</v>
      </c>
      <c r="K51" s="36" t="s">
        <v>27</v>
      </c>
      <c r="L51" s="37" t="s">
        <v>29</v>
      </c>
      <c r="M51" s="36" t="s">
        <v>26</v>
      </c>
      <c r="N51" s="36" t="s">
        <v>26</v>
      </c>
      <c r="O51" s="36" t="s">
        <v>26</v>
      </c>
      <c r="P51" s="36" t="s">
        <v>26</v>
      </c>
      <c r="Q51" s="36" t="s">
        <v>26</v>
      </c>
      <c r="R51" s="36" t="s">
        <v>26</v>
      </c>
      <c r="S51" s="36" t="s">
        <v>27</v>
      </c>
      <c r="T51" s="36" t="s">
        <v>26</v>
      </c>
      <c r="U51" s="36" t="s">
        <v>26</v>
      </c>
      <c r="V51" s="36" t="s">
        <v>26</v>
      </c>
      <c r="W51" s="36" t="s">
        <v>26</v>
      </c>
    </row>
    <row r="52" spans="2:23"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</row>
    <row r="53" spans="2:23">
      <c r="B53" s="35"/>
      <c r="C53" s="36"/>
      <c r="D53" s="36"/>
      <c r="E53" s="39"/>
      <c r="F53" s="36"/>
      <c r="G53" s="39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</row>
    <row r="54" spans="2:23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</sheetData>
  <sortState ref="A3:V35">
    <sortCondition ref="A3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0"/>
  <sheetViews>
    <sheetView zoomScale="55" zoomScaleNormal="55" topLeftCell="A36" workbookViewId="0">
      <selection activeCell="Q55" sqref="Q55"/>
    </sheetView>
  </sheetViews>
  <sheetFormatPr defaultColWidth="9" defaultRowHeight="13.8"/>
  <cols>
    <col min="1" max="1" width="8.66666666666667" style="27"/>
    <col min="2" max="7" width="9.66666666666667" style="28"/>
    <col min="8" max="8" width="9" style="28"/>
    <col min="9" max="22" width="9.66666666666667" style="28"/>
    <col min="23" max="23" width="16.1111111111111" style="28"/>
    <col min="24" max="24" width="18.8240740740741" style="28" customWidth="1"/>
    <col min="25" max="25" width="45.7777777777778" style="28" customWidth="1"/>
    <col min="26" max="26" width="32.2222222222222" style="28" customWidth="1"/>
    <col min="27" max="16384" width="9" style="28"/>
  </cols>
  <sheetData>
    <row r="1" s="27" customFormat="1" ht="41.4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="28" customFormat="1" ht="96.6" spans="1:22">
      <c r="A2" s="1" t="s">
        <v>28</v>
      </c>
      <c r="B2" s="4" t="s">
        <v>83</v>
      </c>
      <c r="C2" s="4" t="s">
        <v>83</v>
      </c>
      <c r="D2" s="4" t="s">
        <v>83</v>
      </c>
      <c r="E2" s="13" t="s">
        <v>29</v>
      </c>
      <c r="F2" s="4" t="s">
        <v>83</v>
      </c>
      <c r="G2" s="6" t="s">
        <v>27</v>
      </c>
      <c r="H2" s="6" t="s">
        <v>26</v>
      </c>
      <c r="I2" s="4" t="s">
        <v>83</v>
      </c>
      <c r="J2" s="4" t="s">
        <v>83</v>
      </c>
      <c r="K2" s="4" t="s">
        <v>83</v>
      </c>
      <c r="L2" s="6" t="s">
        <v>27</v>
      </c>
      <c r="M2" s="4" t="s">
        <v>83</v>
      </c>
      <c r="N2" s="4" t="s">
        <v>83</v>
      </c>
      <c r="O2" s="4" t="s">
        <v>83</v>
      </c>
      <c r="P2" s="4" t="s">
        <v>83</v>
      </c>
      <c r="Q2" s="4" t="s">
        <v>83</v>
      </c>
      <c r="R2" s="6" t="s">
        <v>27</v>
      </c>
      <c r="S2" s="4" t="s">
        <v>83</v>
      </c>
      <c r="T2" s="4" t="s">
        <v>83</v>
      </c>
      <c r="U2" s="4" t="s">
        <v>83</v>
      </c>
      <c r="V2" s="4" t="s">
        <v>83</v>
      </c>
    </row>
    <row r="3" s="28" customFormat="1" ht="96.6" spans="1:22">
      <c r="A3" s="1" t="s">
        <v>30</v>
      </c>
      <c r="B3" s="4" t="s">
        <v>83</v>
      </c>
      <c r="C3" s="4" t="s">
        <v>83</v>
      </c>
      <c r="D3" s="4" t="s">
        <v>83</v>
      </c>
      <c r="E3" s="6" t="s">
        <v>27</v>
      </c>
      <c r="F3" s="4" t="s">
        <v>83</v>
      </c>
      <c r="G3" s="6" t="s">
        <v>26</v>
      </c>
      <c r="H3" s="6" t="s">
        <v>26</v>
      </c>
      <c r="I3" s="4" t="s">
        <v>83</v>
      </c>
      <c r="J3" s="6" t="s">
        <v>27</v>
      </c>
      <c r="K3" s="6" t="s">
        <v>27</v>
      </c>
      <c r="L3" s="4" t="s">
        <v>83</v>
      </c>
      <c r="M3" s="4" t="s">
        <v>83</v>
      </c>
      <c r="N3" s="4" t="s">
        <v>83</v>
      </c>
      <c r="O3" s="6" t="s">
        <v>27</v>
      </c>
      <c r="P3" s="4" t="s">
        <v>83</v>
      </c>
      <c r="Q3" s="4" t="s">
        <v>83</v>
      </c>
      <c r="R3" s="14" t="s">
        <v>50</v>
      </c>
      <c r="S3" s="4" t="s">
        <v>83</v>
      </c>
      <c r="T3" s="4" t="s">
        <v>83</v>
      </c>
      <c r="U3" s="6" t="s">
        <v>26</v>
      </c>
      <c r="V3" s="4" t="s">
        <v>83</v>
      </c>
    </row>
    <row r="4" s="28" customFormat="1" ht="96.6" spans="1:22">
      <c r="A4" s="1" t="s">
        <v>31</v>
      </c>
      <c r="B4" s="4" t="s">
        <v>83</v>
      </c>
      <c r="C4" s="4" t="s">
        <v>83</v>
      </c>
      <c r="D4" s="4" t="s">
        <v>83</v>
      </c>
      <c r="E4" s="6" t="s">
        <v>26</v>
      </c>
      <c r="F4" s="6" t="s">
        <v>26</v>
      </c>
      <c r="G4" s="6" t="s">
        <v>27</v>
      </c>
      <c r="H4" s="6" t="s">
        <v>26</v>
      </c>
      <c r="I4" s="6" t="s">
        <v>26</v>
      </c>
      <c r="J4" s="4" t="s">
        <v>83</v>
      </c>
      <c r="K4" s="6" t="s">
        <v>27</v>
      </c>
      <c r="L4" s="6" t="s">
        <v>27</v>
      </c>
      <c r="M4" s="6" t="s">
        <v>26</v>
      </c>
      <c r="N4" s="4" t="s">
        <v>83</v>
      </c>
      <c r="O4" s="4" t="s">
        <v>83</v>
      </c>
      <c r="P4" s="4" t="s">
        <v>83</v>
      </c>
      <c r="Q4" s="4" t="s">
        <v>83</v>
      </c>
      <c r="R4" s="6" t="s">
        <v>27</v>
      </c>
      <c r="S4" s="4" t="s">
        <v>83</v>
      </c>
      <c r="T4" s="4" t="s">
        <v>83</v>
      </c>
      <c r="U4" s="4" t="s">
        <v>83</v>
      </c>
      <c r="V4" s="6" t="s">
        <v>26</v>
      </c>
    </row>
    <row r="5" s="28" customFormat="1" ht="110.4" spans="1:22">
      <c r="A5" s="1" t="s">
        <v>33</v>
      </c>
      <c r="B5" s="6" t="s">
        <v>25</v>
      </c>
      <c r="C5" s="4" t="s">
        <v>83</v>
      </c>
      <c r="D5" s="6" t="s">
        <v>25</v>
      </c>
      <c r="E5" s="6" t="s">
        <v>25</v>
      </c>
      <c r="F5" s="4" t="s">
        <v>83</v>
      </c>
      <c r="G5" s="6" t="s">
        <v>27</v>
      </c>
      <c r="H5" s="6" t="s">
        <v>26</v>
      </c>
      <c r="I5" s="4" t="s">
        <v>83</v>
      </c>
      <c r="J5" s="4" t="s">
        <v>83</v>
      </c>
      <c r="K5" s="6" t="s">
        <v>25</v>
      </c>
      <c r="L5" s="6" t="s">
        <v>25</v>
      </c>
      <c r="M5" s="4" t="s">
        <v>83</v>
      </c>
      <c r="N5" s="6" t="s">
        <v>26</v>
      </c>
      <c r="O5" s="6" t="s">
        <v>25</v>
      </c>
      <c r="P5" s="4" t="s">
        <v>83</v>
      </c>
      <c r="Q5" s="6" t="s">
        <v>25</v>
      </c>
      <c r="R5" s="6" t="s">
        <v>25</v>
      </c>
      <c r="S5" s="6" t="s">
        <v>25</v>
      </c>
      <c r="T5" s="4" t="s">
        <v>83</v>
      </c>
      <c r="U5" s="6" t="s">
        <v>25</v>
      </c>
      <c r="V5" s="6" t="s">
        <v>25</v>
      </c>
    </row>
    <row r="6" s="28" customFormat="1" ht="110.4" spans="1:22">
      <c r="A6" s="1" t="s">
        <v>34</v>
      </c>
      <c r="B6" s="4" t="s">
        <v>83</v>
      </c>
      <c r="C6" s="4" t="s">
        <v>83</v>
      </c>
      <c r="D6" s="4" t="s">
        <v>83</v>
      </c>
      <c r="E6" s="6" t="s">
        <v>27</v>
      </c>
      <c r="F6" s="4" t="s">
        <v>83</v>
      </c>
      <c r="G6" s="6" t="s">
        <v>27</v>
      </c>
      <c r="H6" s="6" t="s">
        <v>26</v>
      </c>
      <c r="I6" s="6" t="s">
        <v>26</v>
      </c>
      <c r="J6" s="4" t="s">
        <v>83</v>
      </c>
      <c r="K6" s="4" t="s">
        <v>83</v>
      </c>
      <c r="L6" s="6" t="s">
        <v>27</v>
      </c>
      <c r="M6" s="4" t="s">
        <v>83</v>
      </c>
      <c r="N6" s="4" t="s">
        <v>83</v>
      </c>
      <c r="O6" s="4" t="s">
        <v>83</v>
      </c>
      <c r="P6" s="4" t="s">
        <v>83</v>
      </c>
      <c r="Q6" s="4" t="s">
        <v>83</v>
      </c>
      <c r="R6" s="6" t="s">
        <v>27</v>
      </c>
      <c r="S6" s="4" t="s">
        <v>83</v>
      </c>
      <c r="T6" s="4" t="s">
        <v>83</v>
      </c>
      <c r="U6" s="6" t="s">
        <v>26</v>
      </c>
      <c r="V6" s="6" t="s">
        <v>27</v>
      </c>
    </row>
    <row r="7" s="28" customFormat="1" ht="110.4" spans="1:22">
      <c r="A7" s="1" t="s">
        <v>35</v>
      </c>
      <c r="B7" s="6" t="s">
        <v>27</v>
      </c>
      <c r="C7" s="4" t="s">
        <v>83</v>
      </c>
      <c r="D7" s="6" t="s">
        <v>27</v>
      </c>
      <c r="E7" s="6" t="s">
        <v>27</v>
      </c>
      <c r="F7" s="4" t="s">
        <v>83</v>
      </c>
      <c r="G7" s="6" t="s">
        <v>27</v>
      </c>
      <c r="H7" s="6" t="s">
        <v>26</v>
      </c>
      <c r="I7" s="6" t="s">
        <v>27</v>
      </c>
      <c r="J7" s="6" t="s">
        <v>27</v>
      </c>
      <c r="K7" s="6" t="s">
        <v>27</v>
      </c>
      <c r="L7" s="6" t="s">
        <v>27</v>
      </c>
      <c r="M7" s="6" t="s">
        <v>27</v>
      </c>
      <c r="N7" s="6" t="s">
        <v>26</v>
      </c>
      <c r="O7" s="4" t="s">
        <v>83</v>
      </c>
      <c r="P7" s="4" t="s">
        <v>83</v>
      </c>
      <c r="Q7" s="4" t="s">
        <v>83</v>
      </c>
      <c r="R7" s="6" t="s">
        <v>27</v>
      </c>
      <c r="S7" s="4" t="s">
        <v>83</v>
      </c>
      <c r="T7" s="4" t="s">
        <v>83</v>
      </c>
      <c r="U7" s="4" t="s">
        <v>83</v>
      </c>
      <c r="V7" s="6" t="s">
        <v>26</v>
      </c>
    </row>
    <row r="8" s="28" customFormat="1" ht="96.6" spans="1:22">
      <c r="A8" s="1" t="s">
        <v>37</v>
      </c>
      <c r="B8" s="4" t="s">
        <v>83</v>
      </c>
      <c r="C8" s="4" t="s">
        <v>83</v>
      </c>
      <c r="D8" s="4" t="s">
        <v>83</v>
      </c>
      <c r="E8" s="4" t="s">
        <v>83</v>
      </c>
      <c r="F8" s="6" t="s">
        <v>27</v>
      </c>
      <c r="G8" s="4" t="s">
        <v>83</v>
      </c>
      <c r="H8" s="6" t="s">
        <v>26</v>
      </c>
      <c r="I8" s="4" t="s">
        <v>83</v>
      </c>
      <c r="J8" s="6" t="s">
        <v>27</v>
      </c>
      <c r="K8" s="4" t="s">
        <v>83</v>
      </c>
      <c r="L8" s="4" t="s">
        <v>83</v>
      </c>
      <c r="M8" s="14" t="s">
        <v>50</v>
      </c>
      <c r="N8" s="4" t="s">
        <v>83</v>
      </c>
      <c r="O8" s="4" t="s">
        <v>83</v>
      </c>
      <c r="P8" s="4" t="s">
        <v>83</v>
      </c>
      <c r="Q8" s="4" t="s">
        <v>83</v>
      </c>
      <c r="R8" s="6" t="s">
        <v>27</v>
      </c>
      <c r="S8" s="4" t="s">
        <v>83</v>
      </c>
      <c r="T8" s="4" t="s">
        <v>83</v>
      </c>
      <c r="U8" s="4" t="s">
        <v>83</v>
      </c>
      <c r="V8" s="4" t="s">
        <v>83</v>
      </c>
    </row>
    <row r="9" s="28" customFormat="1" ht="110.4" spans="1:22">
      <c r="A9" s="1" t="s">
        <v>38</v>
      </c>
      <c r="B9" s="4" t="s">
        <v>83</v>
      </c>
      <c r="C9" s="6" t="s">
        <v>27</v>
      </c>
      <c r="D9" s="4" t="s">
        <v>83</v>
      </c>
      <c r="E9" s="6" t="s">
        <v>27</v>
      </c>
      <c r="F9" s="6" t="s">
        <v>27</v>
      </c>
      <c r="G9" s="6" t="s">
        <v>27</v>
      </c>
      <c r="H9" s="6" t="s">
        <v>26</v>
      </c>
      <c r="I9" s="4" t="s">
        <v>83</v>
      </c>
      <c r="J9" s="6" t="s">
        <v>27</v>
      </c>
      <c r="K9" s="4" t="s">
        <v>83</v>
      </c>
      <c r="L9" s="4" t="s">
        <v>83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83</v>
      </c>
      <c r="R9" s="6" t="s">
        <v>27</v>
      </c>
      <c r="S9" s="4" t="s">
        <v>83</v>
      </c>
      <c r="T9" s="4" t="s">
        <v>83</v>
      </c>
      <c r="U9" s="4" t="s">
        <v>83</v>
      </c>
      <c r="V9" s="4" t="s">
        <v>83</v>
      </c>
    </row>
    <row r="10" s="28" customFormat="1" ht="110.4" spans="1:22">
      <c r="A10" s="1" t="s">
        <v>39</v>
      </c>
      <c r="B10" s="4" t="s">
        <v>83</v>
      </c>
      <c r="C10" s="4" t="s">
        <v>83</v>
      </c>
      <c r="D10" s="4" t="s">
        <v>83</v>
      </c>
      <c r="E10" s="6" t="s">
        <v>27</v>
      </c>
      <c r="F10" s="6" t="s">
        <v>27</v>
      </c>
      <c r="G10" s="6" t="s">
        <v>27</v>
      </c>
      <c r="H10" s="6" t="s">
        <v>26</v>
      </c>
      <c r="I10" s="4" t="s">
        <v>83</v>
      </c>
      <c r="J10" s="6" t="s">
        <v>27</v>
      </c>
      <c r="K10" s="6" t="s">
        <v>27</v>
      </c>
      <c r="L10" s="6" t="s">
        <v>27</v>
      </c>
      <c r="M10" s="4" t="s">
        <v>83</v>
      </c>
      <c r="N10" s="4" t="s">
        <v>83</v>
      </c>
      <c r="O10" s="4" t="s">
        <v>83</v>
      </c>
      <c r="P10" s="4" t="s">
        <v>83</v>
      </c>
      <c r="Q10" s="4" t="s">
        <v>83</v>
      </c>
      <c r="R10" s="6" t="s">
        <v>27</v>
      </c>
      <c r="S10" s="4" t="s">
        <v>83</v>
      </c>
      <c r="T10" s="4" t="s">
        <v>83</v>
      </c>
      <c r="U10" s="4" t="s">
        <v>83</v>
      </c>
      <c r="V10" s="4" t="s">
        <v>83</v>
      </c>
    </row>
    <row r="11" s="28" customFormat="1" ht="96.6" spans="1:22">
      <c r="A11" s="1" t="s">
        <v>40</v>
      </c>
      <c r="B11" s="6" t="s">
        <v>25</v>
      </c>
      <c r="C11" s="6" t="s">
        <v>27</v>
      </c>
      <c r="D11" s="6" t="s">
        <v>27</v>
      </c>
      <c r="E11" s="6" t="s">
        <v>27</v>
      </c>
      <c r="F11" s="6" t="s">
        <v>27</v>
      </c>
      <c r="G11" s="6" t="s">
        <v>27</v>
      </c>
      <c r="H11" s="6" t="s">
        <v>26</v>
      </c>
      <c r="I11" s="6" t="s">
        <v>26</v>
      </c>
      <c r="J11" s="6" t="s">
        <v>27</v>
      </c>
      <c r="K11" s="6" t="s">
        <v>27</v>
      </c>
      <c r="L11" s="6" t="s">
        <v>27</v>
      </c>
      <c r="M11" s="6" t="s">
        <v>26</v>
      </c>
      <c r="N11" s="6" t="s">
        <v>27</v>
      </c>
      <c r="O11" s="6" t="s">
        <v>27</v>
      </c>
      <c r="P11" s="6" t="s">
        <v>27</v>
      </c>
      <c r="Q11" s="6" t="s">
        <v>27</v>
      </c>
      <c r="R11" s="6" t="s">
        <v>27</v>
      </c>
      <c r="S11" s="6" t="s">
        <v>25</v>
      </c>
      <c r="T11" s="6" t="s">
        <v>27</v>
      </c>
      <c r="U11" s="6" t="s">
        <v>26</v>
      </c>
      <c r="V11" s="6" t="s">
        <v>27</v>
      </c>
    </row>
    <row r="12" s="28" customFormat="1" ht="110.4" spans="1:22">
      <c r="A12" s="1" t="s">
        <v>41</v>
      </c>
      <c r="B12" s="7" t="s">
        <v>32</v>
      </c>
      <c r="C12" s="6" t="s">
        <v>27</v>
      </c>
      <c r="D12" s="6" t="s">
        <v>27</v>
      </c>
      <c r="E12" s="6" t="s">
        <v>27</v>
      </c>
      <c r="F12" s="6" t="s">
        <v>27</v>
      </c>
      <c r="G12" s="6" t="s">
        <v>27</v>
      </c>
      <c r="H12" s="6" t="s">
        <v>26</v>
      </c>
      <c r="I12" s="6" t="s">
        <v>26</v>
      </c>
      <c r="J12" s="6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4" t="s">
        <v>83</v>
      </c>
      <c r="P12" s="6" t="s">
        <v>27</v>
      </c>
      <c r="Q12" s="6" t="s">
        <v>27</v>
      </c>
      <c r="R12" s="6" t="s">
        <v>27</v>
      </c>
      <c r="S12" s="6" t="s">
        <v>27</v>
      </c>
      <c r="T12" s="4" t="s">
        <v>83</v>
      </c>
      <c r="U12" s="6" t="s">
        <v>26</v>
      </c>
      <c r="V12" s="6" t="s">
        <v>27</v>
      </c>
    </row>
    <row r="13" s="28" customFormat="1" ht="96.6" spans="1:22">
      <c r="A13" s="1" t="s">
        <v>42</v>
      </c>
      <c r="B13" s="6" t="s">
        <v>27</v>
      </c>
      <c r="C13" s="6" t="s">
        <v>27</v>
      </c>
      <c r="D13" s="6" t="s">
        <v>27</v>
      </c>
      <c r="E13" s="6" t="s">
        <v>26</v>
      </c>
      <c r="F13" s="6" t="s">
        <v>26</v>
      </c>
      <c r="G13" s="6" t="s">
        <v>27</v>
      </c>
      <c r="H13" s="6" t="s">
        <v>26</v>
      </c>
      <c r="I13" s="6" t="s">
        <v>27</v>
      </c>
      <c r="J13" s="6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6" t="s">
        <v>27</v>
      </c>
      <c r="Q13" s="6" t="s">
        <v>26</v>
      </c>
      <c r="R13" s="6" t="s">
        <v>27</v>
      </c>
      <c r="S13" s="6" t="s">
        <v>27</v>
      </c>
      <c r="T13" s="6" t="s">
        <v>27</v>
      </c>
      <c r="U13" s="6" t="s">
        <v>27</v>
      </c>
      <c r="V13" s="6" t="s">
        <v>27</v>
      </c>
    </row>
    <row r="14" s="28" customFormat="1" ht="124.2" spans="1:22">
      <c r="A14" s="1" t="s">
        <v>43</v>
      </c>
      <c r="B14" s="4" t="s">
        <v>83</v>
      </c>
      <c r="C14" s="4" t="s">
        <v>83</v>
      </c>
      <c r="D14" s="4" t="s">
        <v>83</v>
      </c>
      <c r="E14" s="6" t="s">
        <v>27</v>
      </c>
      <c r="F14" s="4" t="s">
        <v>83</v>
      </c>
      <c r="G14" s="6" t="s">
        <v>27</v>
      </c>
      <c r="H14" s="6" t="s">
        <v>26</v>
      </c>
      <c r="I14" s="4" t="s">
        <v>83</v>
      </c>
      <c r="J14" s="4" t="s">
        <v>83</v>
      </c>
      <c r="K14" s="6" t="s">
        <v>27</v>
      </c>
      <c r="L14" s="4" t="s">
        <v>83</v>
      </c>
      <c r="M14" s="14" t="s">
        <v>50</v>
      </c>
      <c r="N14" s="4" t="s">
        <v>83</v>
      </c>
      <c r="O14" s="4" t="s">
        <v>83</v>
      </c>
      <c r="P14" s="4" t="s">
        <v>83</v>
      </c>
      <c r="Q14" s="4" t="s">
        <v>83</v>
      </c>
      <c r="R14" s="6" t="s">
        <v>27</v>
      </c>
      <c r="S14" s="4" t="s">
        <v>83</v>
      </c>
      <c r="T14" s="4" t="s">
        <v>83</v>
      </c>
      <c r="U14" s="6" t="s">
        <v>26</v>
      </c>
      <c r="V14" s="4" t="s">
        <v>83</v>
      </c>
    </row>
    <row r="15" s="28" customFormat="1" ht="151.8" spans="1:22">
      <c r="A15" s="1" t="s">
        <v>44</v>
      </c>
      <c r="B15" s="4" t="s">
        <v>83</v>
      </c>
      <c r="C15" s="4" t="s">
        <v>83</v>
      </c>
      <c r="D15" s="4" t="s">
        <v>83</v>
      </c>
      <c r="E15" s="4" t="s">
        <v>83</v>
      </c>
      <c r="F15" s="4" t="s">
        <v>83</v>
      </c>
      <c r="G15" s="6" t="s">
        <v>27</v>
      </c>
      <c r="H15" s="6" t="s">
        <v>26</v>
      </c>
      <c r="I15" s="4" t="s">
        <v>83</v>
      </c>
      <c r="J15" s="14" t="s">
        <v>50</v>
      </c>
      <c r="K15" s="6" t="s">
        <v>27</v>
      </c>
      <c r="L15" s="6" t="s">
        <v>27</v>
      </c>
      <c r="M15" s="14" t="s">
        <v>50</v>
      </c>
      <c r="N15" s="4" t="s">
        <v>83</v>
      </c>
      <c r="O15" s="4" t="s">
        <v>83</v>
      </c>
      <c r="P15" s="4" t="s">
        <v>83</v>
      </c>
      <c r="Q15" s="4" t="s">
        <v>83</v>
      </c>
      <c r="R15" s="6" t="s">
        <v>27</v>
      </c>
      <c r="S15" s="4" t="s">
        <v>83</v>
      </c>
      <c r="T15" s="4" t="s">
        <v>83</v>
      </c>
      <c r="U15" s="6" t="s">
        <v>26</v>
      </c>
      <c r="V15" s="4" t="s">
        <v>83</v>
      </c>
    </row>
    <row r="16" s="28" customFormat="1" ht="82.8" spans="1:22">
      <c r="A16" s="1" t="s">
        <v>84</v>
      </c>
      <c r="B16" s="4" t="s">
        <v>83</v>
      </c>
      <c r="C16" s="4" t="s">
        <v>83</v>
      </c>
      <c r="D16" s="4" t="s">
        <v>83</v>
      </c>
      <c r="E16" s="4" t="s">
        <v>83</v>
      </c>
      <c r="F16" s="4" t="s">
        <v>83</v>
      </c>
      <c r="G16" s="7" t="s">
        <v>32</v>
      </c>
      <c r="H16" s="6" t="s">
        <v>26</v>
      </c>
      <c r="I16" s="4" t="s">
        <v>83</v>
      </c>
      <c r="J16" s="4" t="s">
        <v>83</v>
      </c>
      <c r="K16" s="4" t="s">
        <v>83</v>
      </c>
      <c r="L16" s="4" t="s">
        <v>83</v>
      </c>
      <c r="M16" s="4" t="s">
        <v>83</v>
      </c>
      <c r="N16" s="4" t="s">
        <v>83</v>
      </c>
      <c r="O16" s="4" t="s">
        <v>83</v>
      </c>
      <c r="P16" s="4" t="s">
        <v>83</v>
      </c>
      <c r="Q16" s="4" t="s">
        <v>83</v>
      </c>
      <c r="R16" s="4" t="s">
        <v>83</v>
      </c>
      <c r="S16" s="4" t="s">
        <v>83</v>
      </c>
      <c r="T16" s="4" t="s">
        <v>83</v>
      </c>
      <c r="U16" s="6" t="s">
        <v>26</v>
      </c>
      <c r="V16" s="4" t="s">
        <v>83</v>
      </c>
    </row>
    <row r="17" s="28" customFormat="1" ht="82.8" spans="1:22">
      <c r="A17" s="1" t="s">
        <v>85</v>
      </c>
      <c r="B17" s="4" t="s">
        <v>83</v>
      </c>
      <c r="C17" s="4" t="s">
        <v>83</v>
      </c>
      <c r="D17" s="4" t="s">
        <v>83</v>
      </c>
      <c r="E17" s="4" t="s">
        <v>83</v>
      </c>
      <c r="F17" s="4" t="s">
        <v>83</v>
      </c>
      <c r="G17" s="4" t="s">
        <v>83</v>
      </c>
      <c r="H17" s="6" t="s">
        <v>26</v>
      </c>
      <c r="I17" s="6" t="s">
        <v>26</v>
      </c>
      <c r="J17" s="4" t="s">
        <v>83</v>
      </c>
      <c r="K17" s="4" t="s">
        <v>83</v>
      </c>
      <c r="L17" s="4" t="s">
        <v>83</v>
      </c>
      <c r="M17" s="4" t="s">
        <v>83</v>
      </c>
      <c r="N17" s="4" t="s">
        <v>83</v>
      </c>
      <c r="O17" s="4" t="s">
        <v>83</v>
      </c>
      <c r="P17" s="4" t="s">
        <v>83</v>
      </c>
      <c r="Q17" s="4" t="s">
        <v>83</v>
      </c>
      <c r="R17" s="6" t="s">
        <v>27</v>
      </c>
      <c r="S17" s="4" t="s">
        <v>83</v>
      </c>
      <c r="T17" s="4" t="s">
        <v>83</v>
      </c>
      <c r="U17" s="4" t="s">
        <v>83</v>
      </c>
      <c r="V17" s="4" t="s">
        <v>83</v>
      </c>
    </row>
    <row r="18" s="28" customFormat="1" ht="82.8" spans="1:22">
      <c r="A18" s="1" t="s">
        <v>86</v>
      </c>
      <c r="B18" s="7" t="s">
        <v>82</v>
      </c>
      <c r="C18" s="7" t="s">
        <v>36</v>
      </c>
      <c r="D18" s="4" t="s">
        <v>83</v>
      </c>
      <c r="E18" s="6" t="s">
        <v>27</v>
      </c>
      <c r="F18" s="4" t="s">
        <v>83</v>
      </c>
      <c r="G18" s="6" t="s">
        <v>27</v>
      </c>
      <c r="H18" s="6" t="s">
        <v>26</v>
      </c>
      <c r="I18" s="6" t="s">
        <v>27</v>
      </c>
      <c r="J18" s="6" t="s">
        <v>27</v>
      </c>
      <c r="K18" s="4" t="s">
        <v>83</v>
      </c>
      <c r="L18" s="4" t="s">
        <v>83</v>
      </c>
      <c r="M18" s="4" t="s">
        <v>83</v>
      </c>
      <c r="N18" s="7" t="s">
        <v>36</v>
      </c>
      <c r="O18" s="14" t="s">
        <v>87</v>
      </c>
      <c r="P18" s="4" t="s">
        <v>83</v>
      </c>
      <c r="Q18" s="4" t="s">
        <v>83</v>
      </c>
      <c r="R18" s="6" t="s">
        <v>26</v>
      </c>
      <c r="S18" s="4" t="s">
        <v>83</v>
      </c>
      <c r="T18" s="4" t="s">
        <v>83</v>
      </c>
      <c r="U18" s="4" t="s">
        <v>83</v>
      </c>
      <c r="V18" s="4" t="s">
        <v>83</v>
      </c>
    </row>
    <row r="19" s="28" customFormat="1" ht="69" spans="1:22">
      <c r="A19" s="1" t="s">
        <v>88</v>
      </c>
      <c r="B19" s="4" t="s">
        <v>83</v>
      </c>
      <c r="C19" s="4" t="s">
        <v>83</v>
      </c>
      <c r="D19" s="13" t="s">
        <v>29</v>
      </c>
      <c r="E19" s="13" t="s">
        <v>29</v>
      </c>
      <c r="F19" s="6" t="s">
        <v>26</v>
      </c>
      <c r="G19" s="6" t="s">
        <v>26</v>
      </c>
      <c r="H19" s="6" t="s">
        <v>26</v>
      </c>
      <c r="I19" s="6" t="s">
        <v>27</v>
      </c>
      <c r="J19" s="6" t="s">
        <v>27</v>
      </c>
      <c r="K19" s="6" t="s">
        <v>26</v>
      </c>
      <c r="L19" s="6" t="s">
        <v>27</v>
      </c>
      <c r="M19" s="4" t="s">
        <v>83</v>
      </c>
      <c r="N19" s="4" t="s">
        <v>83</v>
      </c>
      <c r="O19" s="4" t="s">
        <v>83</v>
      </c>
      <c r="P19" s="4" t="s">
        <v>83</v>
      </c>
      <c r="Q19" s="4" t="s">
        <v>83</v>
      </c>
      <c r="R19" s="6" t="s">
        <v>26</v>
      </c>
      <c r="S19" s="4" t="s">
        <v>83</v>
      </c>
      <c r="T19" s="4" t="s">
        <v>83</v>
      </c>
      <c r="U19" s="4" t="s">
        <v>83</v>
      </c>
      <c r="V19" s="4" t="s">
        <v>83</v>
      </c>
    </row>
    <row r="20" s="28" customFormat="1" ht="69" spans="1:22">
      <c r="A20" s="1" t="s">
        <v>89</v>
      </c>
      <c r="B20" s="4" t="s">
        <v>83</v>
      </c>
      <c r="C20" s="4" t="s">
        <v>83</v>
      </c>
      <c r="D20" s="4" t="s">
        <v>83</v>
      </c>
      <c r="E20" s="6" t="s">
        <v>27</v>
      </c>
      <c r="F20" s="4" t="s">
        <v>83</v>
      </c>
      <c r="G20" s="4" t="s">
        <v>83</v>
      </c>
      <c r="H20" s="6" t="s">
        <v>26</v>
      </c>
      <c r="I20" s="4" t="s">
        <v>83</v>
      </c>
      <c r="J20" s="4" t="s">
        <v>83</v>
      </c>
      <c r="K20" s="13" t="s">
        <v>29</v>
      </c>
      <c r="L20" s="4" t="s">
        <v>83</v>
      </c>
      <c r="M20" s="4" t="s">
        <v>83</v>
      </c>
      <c r="N20" s="4" t="s">
        <v>83</v>
      </c>
      <c r="O20" s="4" t="s">
        <v>83</v>
      </c>
      <c r="P20" s="4" t="s">
        <v>83</v>
      </c>
      <c r="Q20" s="4" t="s">
        <v>83</v>
      </c>
      <c r="R20" s="7" t="s">
        <v>55</v>
      </c>
      <c r="S20" s="4" t="s">
        <v>83</v>
      </c>
      <c r="T20" s="4" t="s">
        <v>83</v>
      </c>
      <c r="U20" s="4" t="s">
        <v>83</v>
      </c>
      <c r="V20" s="4" t="s">
        <v>83</v>
      </c>
    </row>
    <row r="21" s="28" customFormat="1" ht="69" spans="1:22">
      <c r="A21" s="1" t="s">
        <v>46</v>
      </c>
      <c r="B21" s="13" t="s">
        <v>29</v>
      </c>
      <c r="C21" s="6" t="s">
        <v>25</v>
      </c>
      <c r="D21" s="13" t="s">
        <v>29</v>
      </c>
      <c r="E21" s="13" t="s">
        <v>29</v>
      </c>
      <c r="F21" s="13" t="s">
        <v>29</v>
      </c>
      <c r="G21" s="6" t="s">
        <v>25</v>
      </c>
      <c r="H21" s="6" t="s">
        <v>26</v>
      </c>
      <c r="I21" s="13" t="s">
        <v>29</v>
      </c>
      <c r="J21" s="13" t="s">
        <v>29</v>
      </c>
      <c r="K21" s="13" t="s">
        <v>29</v>
      </c>
      <c r="L21" s="13" t="s">
        <v>29</v>
      </c>
      <c r="M21" s="13" t="s">
        <v>29</v>
      </c>
      <c r="N21" s="6" t="s">
        <v>26</v>
      </c>
      <c r="O21" s="13" t="s">
        <v>29</v>
      </c>
      <c r="P21" s="13" t="s">
        <v>29</v>
      </c>
      <c r="Q21" s="13" t="s">
        <v>29</v>
      </c>
      <c r="R21" s="6" t="s">
        <v>27</v>
      </c>
      <c r="S21" s="13" t="s">
        <v>29</v>
      </c>
      <c r="T21" s="13" t="s">
        <v>29</v>
      </c>
      <c r="U21" s="6" t="s">
        <v>26</v>
      </c>
      <c r="V21" s="13" t="s">
        <v>29</v>
      </c>
    </row>
    <row r="22" s="28" customFormat="1" ht="69" spans="1:22">
      <c r="A22" s="1" t="s">
        <v>47</v>
      </c>
      <c r="B22" s="4" t="s">
        <v>83</v>
      </c>
      <c r="C22" s="4" t="s">
        <v>83</v>
      </c>
      <c r="D22" s="6" t="s">
        <v>26</v>
      </c>
      <c r="E22" s="13" t="s">
        <v>29</v>
      </c>
      <c r="F22" s="6" t="s">
        <v>27</v>
      </c>
      <c r="G22" s="4" t="s">
        <v>83</v>
      </c>
      <c r="H22" s="6" t="s">
        <v>26</v>
      </c>
      <c r="I22" s="4" t="s">
        <v>83</v>
      </c>
      <c r="J22" s="4" t="s">
        <v>83</v>
      </c>
      <c r="K22" s="6" t="s">
        <v>27</v>
      </c>
      <c r="L22" s="13" t="s">
        <v>29</v>
      </c>
      <c r="M22" s="7" t="s">
        <v>82</v>
      </c>
      <c r="N22" s="4" t="s">
        <v>83</v>
      </c>
      <c r="O22" s="4" t="s">
        <v>83</v>
      </c>
      <c r="P22" s="7" t="s">
        <v>82</v>
      </c>
      <c r="Q22" s="4" t="s">
        <v>83</v>
      </c>
      <c r="R22" s="4" t="s">
        <v>83</v>
      </c>
      <c r="S22" s="4" t="s">
        <v>83</v>
      </c>
      <c r="T22" s="4" t="s">
        <v>83</v>
      </c>
      <c r="U22" s="6" t="s">
        <v>26</v>
      </c>
      <c r="V22" s="4" t="s">
        <v>83</v>
      </c>
    </row>
    <row r="23" s="28" customFormat="1" ht="69" spans="1:22">
      <c r="A23" s="1" t="s">
        <v>48</v>
      </c>
      <c r="B23" s="4" t="s">
        <v>83</v>
      </c>
      <c r="C23" s="4" t="s">
        <v>83</v>
      </c>
      <c r="D23" s="4" t="s">
        <v>83</v>
      </c>
      <c r="E23" s="13" t="s">
        <v>29</v>
      </c>
      <c r="F23" s="4" t="s">
        <v>83</v>
      </c>
      <c r="G23" s="4" t="s">
        <v>83</v>
      </c>
      <c r="H23" s="6" t="s">
        <v>26</v>
      </c>
      <c r="I23" s="4" t="s">
        <v>83</v>
      </c>
      <c r="J23" s="4" t="s">
        <v>83</v>
      </c>
      <c r="K23" s="6" t="s">
        <v>27</v>
      </c>
      <c r="L23" s="4" t="s">
        <v>83</v>
      </c>
      <c r="M23" s="4" t="s">
        <v>83</v>
      </c>
      <c r="N23" s="4" t="s">
        <v>83</v>
      </c>
      <c r="O23" s="4" t="s">
        <v>83</v>
      </c>
      <c r="P23" s="4" t="s">
        <v>83</v>
      </c>
      <c r="Q23" s="4" t="s">
        <v>83</v>
      </c>
      <c r="R23" s="4" t="s">
        <v>83</v>
      </c>
      <c r="S23" s="4" t="s">
        <v>83</v>
      </c>
      <c r="T23" s="4" t="s">
        <v>83</v>
      </c>
      <c r="U23" s="4" t="s">
        <v>83</v>
      </c>
      <c r="V23" s="4" t="s">
        <v>83</v>
      </c>
    </row>
    <row r="24" s="28" customFormat="1" ht="69" spans="1:22">
      <c r="A24" s="1" t="s">
        <v>49</v>
      </c>
      <c r="B24" s="4" t="s">
        <v>83</v>
      </c>
      <c r="C24" s="4" t="s">
        <v>83</v>
      </c>
      <c r="D24" s="6" t="s">
        <v>26</v>
      </c>
      <c r="E24" s="6" t="s">
        <v>27</v>
      </c>
      <c r="F24" s="6" t="s">
        <v>26</v>
      </c>
      <c r="G24" s="6" t="s">
        <v>27</v>
      </c>
      <c r="H24" s="6" t="s">
        <v>26</v>
      </c>
      <c r="I24" s="4" t="s">
        <v>83</v>
      </c>
      <c r="J24" s="4" t="s">
        <v>83</v>
      </c>
      <c r="K24" s="6" t="s">
        <v>27</v>
      </c>
      <c r="L24" s="13" t="s">
        <v>29</v>
      </c>
      <c r="M24" s="4" t="s">
        <v>83</v>
      </c>
      <c r="N24" s="4" t="s">
        <v>83</v>
      </c>
      <c r="O24" s="4" t="s">
        <v>83</v>
      </c>
      <c r="P24" s="4" t="s">
        <v>83</v>
      </c>
      <c r="Q24" s="4" t="s">
        <v>83</v>
      </c>
      <c r="R24" s="6" t="s">
        <v>26</v>
      </c>
      <c r="S24" s="4" t="s">
        <v>83</v>
      </c>
      <c r="T24" s="4" t="s">
        <v>83</v>
      </c>
      <c r="U24" s="6" t="s">
        <v>26</v>
      </c>
      <c r="V24" s="4" t="s">
        <v>83</v>
      </c>
    </row>
    <row r="25" s="28" customFormat="1" ht="69" spans="1:22">
      <c r="A25" s="1" t="s">
        <v>54</v>
      </c>
      <c r="B25" s="4" t="s">
        <v>83</v>
      </c>
      <c r="C25" s="4" t="s">
        <v>83</v>
      </c>
      <c r="D25" s="13" t="s">
        <v>29</v>
      </c>
      <c r="E25" s="13" t="s">
        <v>29</v>
      </c>
      <c r="F25" s="13" t="s">
        <v>29</v>
      </c>
      <c r="G25" s="6" t="s">
        <v>27</v>
      </c>
      <c r="H25" s="6" t="s">
        <v>26</v>
      </c>
      <c r="I25" s="6" t="s">
        <v>26</v>
      </c>
      <c r="J25" s="6" t="s">
        <v>26</v>
      </c>
      <c r="K25" s="6" t="s">
        <v>27</v>
      </c>
      <c r="L25" s="4" t="s">
        <v>83</v>
      </c>
      <c r="M25" s="4" t="s">
        <v>83</v>
      </c>
      <c r="N25" s="4" t="s">
        <v>83</v>
      </c>
      <c r="O25" s="4" t="s">
        <v>83</v>
      </c>
      <c r="P25" s="4" t="s">
        <v>83</v>
      </c>
      <c r="Q25" s="4" t="s">
        <v>83</v>
      </c>
      <c r="R25" s="6" t="s">
        <v>26</v>
      </c>
      <c r="S25" s="4" t="s">
        <v>83</v>
      </c>
      <c r="T25" s="4" t="s">
        <v>83</v>
      </c>
      <c r="U25" s="6" t="s">
        <v>26</v>
      </c>
      <c r="V25" s="4" t="s">
        <v>83</v>
      </c>
    </row>
    <row r="26" s="28" customFormat="1" ht="69" spans="1:22">
      <c r="A26" s="1" t="s">
        <v>56</v>
      </c>
      <c r="B26" s="4" t="s">
        <v>83</v>
      </c>
      <c r="C26" s="4" t="s">
        <v>83</v>
      </c>
      <c r="D26" s="4" t="s">
        <v>83</v>
      </c>
      <c r="E26" s="13" t="s">
        <v>29</v>
      </c>
      <c r="F26" s="13" t="s">
        <v>29</v>
      </c>
      <c r="G26" s="6" t="s">
        <v>27</v>
      </c>
      <c r="H26" s="6" t="s">
        <v>26</v>
      </c>
      <c r="I26" s="4" t="s">
        <v>83</v>
      </c>
      <c r="J26" s="4" t="s">
        <v>83</v>
      </c>
      <c r="K26" s="4" t="s">
        <v>83</v>
      </c>
      <c r="L26" s="4" t="s">
        <v>83</v>
      </c>
      <c r="M26" s="4" t="s">
        <v>83</v>
      </c>
      <c r="N26" s="4" t="s">
        <v>83</v>
      </c>
      <c r="O26" s="4" t="s">
        <v>83</v>
      </c>
      <c r="P26" s="4" t="s">
        <v>83</v>
      </c>
      <c r="Q26" s="4" t="s">
        <v>83</v>
      </c>
      <c r="R26" s="4" t="s">
        <v>83</v>
      </c>
      <c r="S26" s="4" t="s">
        <v>83</v>
      </c>
      <c r="T26" s="4" t="s">
        <v>83</v>
      </c>
      <c r="U26" s="6" t="s">
        <v>26</v>
      </c>
      <c r="V26" s="4" t="s">
        <v>83</v>
      </c>
    </row>
    <row r="27" s="28" customFormat="1" ht="82.8" spans="1:22">
      <c r="A27" s="1" t="s">
        <v>57</v>
      </c>
      <c r="B27" s="6" t="s">
        <v>27</v>
      </c>
      <c r="C27" s="6" t="s">
        <v>27</v>
      </c>
      <c r="D27" s="6" t="s">
        <v>27</v>
      </c>
      <c r="E27" s="6" t="s">
        <v>27</v>
      </c>
      <c r="F27" s="6" t="s">
        <v>25</v>
      </c>
      <c r="G27" s="6" t="s">
        <v>27</v>
      </c>
      <c r="H27" s="6" t="s">
        <v>27</v>
      </c>
      <c r="I27" s="6" t="s">
        <v>27</v>
      </c>
      <c r="J27" s="6" t="s">
        <v>27</v>
      </c>
      <c r="K27" s="6" t="s">
        <v>27</v>
      </c>
      <c r="L27" s="6" t="s">
        <v>25</v>
      </c>
      <c r="M27" s="6" t="s">
        <v>27</v>
      </c>
      <c r="N27" s="6" t="s">
        <v>27</v>
      </c>
      <c r="O27" s="6" t="s">
        <v>27</v>
      </c>
      <c r="P27" s="6" t="s">
        <v>27</v>
      </c>
      <c r="Q27" s="6" t="s">
        <v>27</v>
      </c>
      <c r="R27" s="6" t="s">
        <v>27</v>
      </c>
      <c r="S27" s="6" t="s">
        <v>27</v>
      </c>
      <c r="T27" s="6" t="s">
        <v>26</v>
      </c>
      <c r="U27" s="6" t="s">
        <v>26</v>
      </c>
      <c r="V27" s="6" t="s">
        <v>26</v>
      </c>
    </row>
    <row r="28" s="28" customFormat="1" ht="55.2" spans="1:22">
      <c r="A28" s="1" t="s">
        <v>58</v>
      </c>
      <c r="B28" s="6" t="s">
        <v>25</v>
      </c>
      <c r="C28" s="6" t="s">
        <v>25</v>
      </c>
      <c r="D28" s="6" t="s">
        <v>25</v>
      </c>
      <c r="E28" s="13" t="s">
        <v>29</v>
      </c>
      <c r="F28" s="13" t="s">
        <v>29</v>
      </c>
      <c r="G28" s="6" t="s">
        <v>25</v>
      </c>
      <c r="H28" s="6" t="s">
        <v>26</v>
      </c>
      <c r="I28" s="6" t="s">
        <v>25</v>
      </c>
      <c r="J28" s="6" t="s">
        <v>25</v>
      </c>
      <c r="K28" s="6" t="s">
        <v>25</v>
      </c>
      <c r="L28" s="6" t="s">
        <v>25</v>
      </c>
      <c r="M28" s="6" t="s">
        <v>25</v>
      </c>
      <c r="N28" s="6" t="s">
        <v>25</v>
      </c>
      <c r="O28" s="6" t="s">
        <v>25</v>
      </c>
      <c r="P28" s="6" t="s">
        <v>25</v>
      </c>
      <c r="Q28" s="6" t="s">
        <v>25</v>
      </c>
      <c r="R28" s="6" t="s">
        <v>25</v>
      </c>
      <c r="S28" s="6" t="s">
        <v>25</v>
      </c>
      <c r="T28" s="6" t="s">
        <v>25</v>
      </c>
      <c r="U28" s="6" t="s">
        <v>26</v>
      </c>
      <c r="V28" s="6" t="s">
        <v>25</v>
      </c>
    </row>
    <row r="29" s="28" customFormat="1" ht="55.2" spans="1:22">
      <c r="A29" s="1" t="s">
        <v>67</v>
      </c>
      <c r="B29" s="4" t="s">
        <v>83</v>
      </c>
      <c r="C29" s="4" t="s">
        <v>83</v>
      </c>
      <c r="D29" s="4" t="s">
        <v>83</v>
      </c>
      <c r="E29" s="4" t="s">
        <v>83</v>
      </c>
      <c r="F29" s="13" t="s">
        <v>29</v>
      </c>
      <c r="G29" s="4" t="s">
        <v>83</v>
      </c>
      <c r="H29" s="6" t="s">
        <v>26</v>
      </c>
      <c r="I29" s="4" t="s">
        <v>83</v>
      </c>
      <c r="J29" s="4" t="s">
        <v>83</v>
      </c>
      <c r="K29" s="6" t="s">
        <v>26</v>
      </c>
      <c r="L29" s="4" t="s">
        <v>83</v>
      </c>
      <c r="M29" s="4" t="s">
        <v>83</v>
      </c>
      <c r="N29" s="4" t="s">
        <v>83</v>
      </c>
      <c r="O29" s="4" t="s">
        <v>83</v>
      </c>
      <c r="P29" s="4" t="s">
        <v>83</v>
      </c>
      <c r="Q29" s="4" t="s">
        <v>83</v>
      </c>
      <c r="R29" s="4" t="s">
        <v>83</v>
      </c>
      <c r="S29" s="4" t="s">
        <v>83</v>
      </c>
      <c r="T29" s="6" t="s">
        <v>26</v>
      </c>
      <c r="U29" s="4" t="s">
        <v>83</v>
      </c>
      <c r="V29" s="4" t="s">
        <v>83</v>
      </c>
    </row>
    <row r="30" s="28" customFormat="1" ht="69" spans="1:22">
      <c r="A30" s="1" t="s">
        <v>68</v>
      </c>
      <c r="B30" s="4" t="s">
        <v>83</v>
      </c>
      <c r="C30" s="6" t="s">
        <v>27</v>
      </c>
      <c r="D30" s="6" t="s">
        <v>27</v>
      </c>
      <c r="E30" s="6" t="s">
        <v>26</v>
      </c>
      <c r="F30" s="13" t="s">
        <v>29</v>
      </c>
      <c r="G30" s="4" t="s">
        <v>83</v>
      </c>
      <c r="H30" s="6" t="s">
        <v>26</v>
      </c>
      <c r="I30" s="6" t="s">
        <v>27</v>
      </c>
      <c r="J30" s="6" t="s">
        <v>27</v>
      </c>
      <c r="K30" s="6" t="s">
        <v>26</v>
      </c>
      <c r="L30" s="4" t="s">
        <v>83</v>
      </c>
      <c r="M30" s="4" t="s">
        <v>83</v>
      </c>
      <c r="N30" s="4" t="s">
        <v>83</v>
      </c>
      <c r="O30" s="4" t="s">
        <v>83</v>
      </c>
      <c r="P30" s="4" t="s">
        <v>83</v>
      </c>
      <c r="Q30" s="4" t="s">
        <v>83</v>
      </c>
      <c r="R30" s="6" t="s">
        <v>27</v>
      </c>
      <c r="S30" s="4" t="s">
        <v>83</v>
      </c>
      <c r="T30" s="4" t="s">
        <v>83</v>
      </c>
      <c r="U30" s="6" t="s">
        <v>26</v>
      </c>
      <c r="V30" s="4" t="s">
        <v>83</v>
      </c>
    </row>
    <row r="31" s="28" customFormat="1" ht="69" spans="1:22">
      <c r="A31" s="1" t="s">
        <v>69</v>
      </c>
      <c r="B31" s="4" t="s">
        <v>83</v>
      </c>
      <c r="C31" s="4" t="s">
        <v>83</v>
      </c>
      <c r="D31" s="4" t="s">
        <v>83</v>
      </c>
      <c r="E31" s="6" t="s">
        <v>27</v>
      </c>
      <c r="F31" s="6" t="s">
        <v>27</v>
      </c>
      <c r="G31" s="4" t="s">
        <v>83</v>
      </c>
      <c r="H31" s="6" t="s">
        <v>26</v>
      </c>
      <c r="I31" s="6" t="s">
        <v>27</v>
      </c>
      <c r="J31" s="6" t="s">
        <v>27</v>
      </c>
      <c r="K31" s="4" t="s">
        <v>83</v>
      </c>
      <c r="L31" s="6" t="s">
        <v>27</v>
      </c>
      <c r="M31" s="4" t="s">
        <v>83</v>
      </c>
      <c r="N31" s="4" t="s">
        <v>83</v>
      </c>
      <c r="O31" s="4" t="s">
        <v>83</v>
      </c>
      <c r="P31" s="4" t="s">
        <v>83</v>
      </c>
      <c r="Q31" s="4" t="s">
        <v>83</v>
      </c>
      <c r="R31" s="6" t="s">
        <v>27</v>
      </c>
      <c r="S31" s="4" t="s">
        <v>83</v>
      </c>
      <c r="T31" s="4" t="s">
        <v>83</v>
      </c>
      <c r="U31" s="4" t="s">
        <v>83</v>
      </c>
      <c r="V31" s="4" t="s">
        <v>83</v>
      </c>
    </row>
    <row r="32" s="28" customFormat="1" ht="69" spans="1:22">
      <c r="A32" s="1" t="s">
        <v>70</v>
      </c>
      <c r="B32" s="4" t="s">
        <v>83</v>
      </c>
      <c r="C32" s="4" t="s">
        <v>83</v>
      </c>
      <c r="D32" s="4" t="s">
        <v>83</v>
      </c>
      <c r="E32" s="13" t="s">
        <v>29</v>
      </c>
      <c r="F32" s="4" t="s">
        <v>83</v>
      </c>
      <c r="G32" s="4" t="s">
        <v>83</v>
      </c>
      <c r="H32" s="6" t="s">
        <v>26</v>
      </c>
      <c r="I32" s="4" t="s">
        <v>83</v>
      </c>
      <c r="J32" s="4" t="s">
        <v>83</v>
      </c>
      <c r="K32" s="6" t="s">
        <v>27</v>
      </c>
      <c r="L32" s="4" t="s">
        <v>83</v>
      </c>
      <c r="M32" s="4" t="s">
        <v>83</v>
      </c>
      <c r="N32" s="4" t="s">
        <v>83</v>
      </c>
      <c r="O32" s="4" t="s">
        <v>83</v>
      </c>
      <c r="P32" s="4" t="s">
        <v>83</v>
      </c>
      <c r="Q32" s="4" t="s">
        <v>83</v>
      </c>
      <c r="R32" s="6" t="s">
        <v>27</v>
      </c>
      <c r="S32" s="4" t="s">
        <v>83</v>
      </c>
      <c r="T32" s="4" t="s">
        <v>83</v>
      </c>
      <c r="U32" s="4" t="s">
        <v>83</v>
      </c>
      <c r="V32" s="4" t="s">
        <v>83</v>
      </c>
    </row>
    <row r="33" s="28" customFormat="1" ht="55.2" spans="1:22">
      <c r="A33" s="1" t="s">
        <v>71</v>
      </c>
      <c r="B33" s="4" t="s">
        <v>83</v>
      </c>
      <c r="C33" s="4" t="s">
        <v>83</v>
      </c>
      <c r="D33" s="4" t="s">
        <v>83</v>
      </c>
      <c r="E33" s="4" t="s">
        <v>83</v>
      </c>
      <c r="F33" s="4" t="s">
        <v>83</v>
      </c>
      <c r="G33" s="4" t="s">
        <v>83</v>
      </c>
      <c r="H33" s="6" t="s">
        <v>26</v>
      </c>
      <c r="I33" s="6" t="s">
        <v>26</v>
      </c>
      <c r="J33" s="4" t="s">
        <v>83</v>
      </c>
      <c r="K33" s="4" t="s">
        <v>83</v>
      </c>
      <c r="L33" s="4" t="s">
        <v>83</v>
      </c>
      <c r="M33" s="4" t="s">
        <v>83</v>
      </c>
      <c r="N33" s="4" t="s">
        <v>83</v>
      </c>
      <c r="O33" s="4" t="s">
        <v>83</v>
      </c>
      <c r="P33" s="4" t="s">
        <v>83</v>
      </c>
      <c r="Q33" s="4" t="s">
        <v>83</v>
      </c>
      <c r="R33" s="4" t="s">
        <v>83</v>
      </c>
      <c r="S33" s="4" t="s">
        <v>83</v>
      </c>
      <c r="T33" s="4" t="s">
        <v>83</v>
      </c>
      <c r="U33" s="6" t="s">
        <v>26</v>
      </c>
      <c r="V33" s="4" t="s">
        <v>83</v>
      </c>
    </row>
    <row r="34" s="28" customFormat="1" ht="69" spans="1:22">
      <c r="A34" s="1" t="s">
        <v>72</v>
      </c>
      <c r="B34" s="4" t="s">
        <v>83</v>
      </c>
      <c r="C34" s="4" t="s">
        <v>83</v>
      </c>
      <c r="D34" s="4" t="s">
        <v>83</v>
      </c>
      <c r="E34" s="4" t="s">
        <v>83</v>
      </c>
      <c r="F34" s="4" t="s">
        <v>83</v>
      </c>
      <c r="G34" s="4" t="s">
        <v>83</v>
      </c>
      <c r="H34" s="6" t="s">
        <v>26</v>
      </c>
      <c r="I34" s="6" t="s">
        <v>26</v>
      </c>
      <c r="J34" s="6" t="s">
        <v>27</v>
      </c>
      <c r="K34" s="4" t="s">
        <v>83</v>
      </c>
      <c r="L34" s="6" t="s">
        <v>27</v>
      </c>
      <c r="M34" s="4" t="s">
        <v>83</v>
      </c>
      <c r="N34" s="4" t="s">
        <v>83</v>
      </c>
      <c r="O34" s="4" t="s">
        <v>83</v>
      </c>
      <c r="P34" s="4" t="s">
        <v>83</v>
      </c>
      <c r="Q34" s="4" t="s">
        <v>83</v>
      </c>
      <c r="R34" s="6" t="s">
        <v>27</v>
      </c>
      <c r="S34" s="4" t="s">
        <v>83</v>
      </c>
      <c r="T34" s="4" t="s">
        <v>83</v>
      </c>
      <c r="U34" s="4" t="s">
        <v>83</v>
      </c>
      <c r="V34" s="4" t="s">
        <v>83</v>
      </c>
    </row>
    <row r="35" s="28" customFormat="1" ht="69" spans="1:22">
      <c r="A35" s="1" t="s">
        <v>73</v>
      </c>
      <c r="B35" s="4" t="s">
        <v>83</v>
      </c>
      <c r="C35" s="4" t="s">
        <v>83</v>
      </c>
      <c r="D35" s="4" t="s">
        <v>83</v>
      </c>
      <c r="E35" s="13" t="s">
        <v>29</v>
      </c>
      <c r="F35" s="13" t="s">
        <v>29</v>
      </c>
      <c r="G35" s="6" t="s">
        <v>27</v>
      </c>
      <c r="H35" s="6" t="s">
        <v>26</v>
      </c>
      <c r="I35" s="6" t="s">
        <v>26</v>
      </c>
      <c r="J35" s="4" t="s">
        <v>83</v>
      </c>
      <c r="K35" s="6" t="s">
        <v>27</v>
      </c>
      <c r="L35" s="4" t="s">
        <v>83</v>
      </c>
      <c r="M35" s="4" t="s">
        <v>83</v>
      </c>
      <c r="N35" s="4" t="s">
        <v>83</v>
      </c>
      <c r="O35" s="4" t="s">
        <v>83</v>
      </c>
      <c r="P35" s="4" t="s">
        <v>83</v>
      </c>
      <c r="Q35" s="4" t="s">
        <v>83</v>
      </c>
      <c r="R35" s="6" t="s">
        <v>27</v>
      </c>
      <c r="S35" s="4" t="s">
        <v>83</v>
      </c>
      <c r="T35" s="4" t="s">
        <v>83</v>
      </c>
      <c r="U35" s="4" t="s">
        <v>83</v>
      </c>
      <c r="V35" s="4" t="s">
        <v>83</v>
      </c>
    </row>
    <row r="36" ht="40.8" spans="1:22">
      <c r="A36" s="2" t="s">
        <v>90</v>
      </c>
      <c r="B36" s="3">
        <f>25/(34)</f>
        <v>0.735294117647059</v>
      </c>
      <c r="C36" s="3">
        <f>25/(34)</f>
        <v>0.735294117647059</v>
      </c>
      <c r="D36" s="3">
        <f>21/(34-1)</f>
        <v>0.636363636363636</v>
      </c>
      <c r="E36" s="3">
        <f>7/(34-9)</f>
        <v>0.28</v>
      </c>
      <c r="F36" s="3">
        <f>15/(34-6)</f>
        <v>0.535714285714286</v>
      </c>
      <c r="G36" s="3">
        <f>11/(34)</f>
        <v>0.323529411764706</v>
      </c>
      <c r="H36" s="3">
        <f>0/(34)</f>
        <v>0</v>
      </c>
      <c r="I36" s="3">
        <f>16/(34-1)</f>
        <v>0.484848484848485</v>
      </c>
      <c r="J36" s="3">
        <f>16/(34)</f>
        <v>0.470588235294118</v>
      </c>
      <c r="K36" s="3">
        <f>11/(34-2)</f>
        <v>0.34375</v>
      </c>
      <c r="L36" s="3">
        <f>16/(34-2)</f>
        <v>0.5</v>
      </c>
      <c r="M36" s="3">
        <f>22/(34)</f>
        <v>0.647058823529412</v>
      </c>
      <c r="N36" s="3">
        <f>25/(34)</f>
        <v>0.735294117647059</v>
      </c>
      <c r="O36" s="3">
        <f>26/(34)</f>
        <v>0.764705882352941</v>
      </c>
      <c r="P36" s="3">
        <f>27/(34)</f>
        <v>0.794117647058823</v>
      </c>
      <c r="Q36" s="3">
        <f>27/(34-1)</f>
        <v>0.818181818181818</v>
      </c>
      <c r="R36" s="3">
        <f>6/(34)</f>
        <v>0.176470588235294</v>
      </c>
      <c r="S36" s="3">
        <f>27/(34-1)</f>
        <v>0.818181818181818</v>
      </c>
      <c r="T36" s="3">
        <f>28/(34-1)</f>
        <v>0.848484848484849</v>
      </c>
      <c r="U36" s="3">
        <f>16/(34)</f>
        <v>0.470588235294118</v>
      </c>
      <c r="V36" s="3">
        <f>24/(34-1)</f>
        <v>0.727272727272727</v>
      </c>
    </row>
    <row r="37" s="28" customFormat="1" ht="41.4" spans="1:27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L37" s="1" t="s">
        <v>12</v>
      </c>
      <c r="M37" s="1" t="s">
        <v>13</v>
      </c>
      <c r="N37" s="1" t="s">
        <v>14</v>
      </c>
      <c r="O37" s="1" t="s">
        <v>15</v>
      </c>
      <c r="P37" s="1" t="s">
        <v>16</v>
      </c>
      <c r="Q37" s="1" t="s">
        <v>17</v>
      </c>
      <c r="R37" s="1" t="s">
        <v>18</v>
      </c>
      <c r="S37" s="1" t="s">
        <v>19</v>
      </c>
      <c r="T37" s="1" t="s">
        <v>20</v>
      </c>
      <c r="U37" s="1" t="s">
        <v>21</v>
      </c>
      <c r="V37" s="1" t="s">
        <v>22</v>
      </c>
      <c r="X37" s="15"/>
      <c r="Y37" s="15"/>
      <c r="Z37" s="15"/>
      <c r="AA37" s="15"/>
    </row>
    <row r="38" s="28" customFormat="1" ht="30" spans="1:27">
      <c r="A38" s="27"/>
      <c r="W38" s="13"/>
      <c r="X38" s="15"/>
      <c r="Y38" s="15" t="s">
        <v>91</v>
      </c>
      <c r="Z38" s="15">
        <f>COUNTA(B2:V35)-COUNTIF(B2:V35,"N/A")</f>
        <v>679</v>
      </c>
      <c r="AA38" s="15"/>
    </row>
    <row r="39" s="28" customFormat="1" ht="30" spans="1:27">
      <c r="A39" s="27"/>
      <c r="X39" s="15"/>
      <c r="Y39" s="15" t="s">
        <v>92</v>
      </c>
      <c r="Z39" s="15">
        <f>COUNTIF(B2:V35,"PASS")</f>
        <v>391</v>
      </c>
      <c r="AA39" s="15"/>
    </row>
    <row r="40" s="28" customFormat="1" ht="30" spans="1:27">
      <c r="A40" s="27" t="s">
        <v>90</v>
      </c>
      <c r="B40" s="3">
        <v>0.823529411764706</v>
      </c>
      <c r="C40" s="3">
        <v>0.882352941176471</v>
      </c>
      <c r="D40" s="3">
        <v>0.636363636363636</v>
      </c>
      <c r="E40" s="3">
        <v>0.44</v>
      </c>
      <c r="F40" s="3">
        <v>0.5</v>
      </c>
      <c r="G40" s="3">
        <v>0.764705882352941</v>
      </c>
      <c r="H40" s="3">
        <v>0.794117647058823</v>
      </c>
      <c r="I40" s="3">
        <v>0.606060606060606</v>
      </c>
      <c r="J40" s="3">
        <v>0.705882352941177</v>
      </c>
      <c r="K40" s="3">
        <v>0.4375</v>
      </c>
      <c r="L40" s="3">
        <v>0.65625</v>
      </c>
      <c r="M40" s="3">
        <v>0.882352941176471</v>
      </c>
      <c r="N40" s="3">
        <v>0.823529411764706</v>
      </c>
      <c r="O40" s="3">
        <v>0.764705882352941</v>
      </c>
      <c r="P40" s="3">
        <v>0.911764705882353</v>
      </c>
      <c r="Q40" s="3">
        <v>0.909090909090909</v>
      </c>
      <c r="R40" s="3">
        <v>0.441176470588235</v>
      </c>
      <c r="S40" s="3">
        <v>0.911764705882353</v>
      </c>
      <c r="T40" s="3">
        <v>0.823529411764706</v>
      </c>
      <c r="U40" s="3">
        <v>0.911764705882353</v>
      </c>
      <c r="V40" s="3">
        <v>0.848484848484849</v>
      </c>
      <c r="X40" s="15"/>
      <c r="Y40" s="15" t="s">
        <v>93</v>
      </c>
      <c r="Z40" s="15">
        <v>14</v>
      </c>
      <c r="AA40" s="15"/>
    </row>
    <row r="41" ht="30" spans="24:27">
      <c r="X41" s="15"/>
      <c r="Y41" s="15" t="s">
        <v>94</v>
      </c>
      <c r="Z41" s="15">
        <f>Z38+Z40</f>
        <v>693</v>
      </c>
      <c r="AA41" s="15"/>
    </row>
    <row r="42" ht="30" spans="24:27">
      <c r="X42" s="15"/>
      <c r="Y42" s="15"/>
      <c r="Z42" s="15"/>
      <c r="AA42" s="15"/>
    </row>
    <row r="43" s="28" customFormat="1" ht="30" spans="1:27">
      <c r="A43" s="27"/>
      <c r="X43" s="15"/>
      <c r="Y43" s="15"/>
      <c r="Z43" s="15"/>
      <c r="AA43" s="15"/>
    </row>
    <row r="44" ht="60" spans="23:29">
      <c r="W44" s="32"/>
      <c r="X44" s="30"/>
      <c r="Y44" s="33" t="s">
        <v>95</v>
      </c>
      <c r="Z44" s="16">
        <f>176/(15*21-31)</f>
        <v>0.619718309859155</v>
      </c>
      <c r="AA44" s="30"/>
      <c r="AB44" s="32"/>
      <c r="AC44" s="32"/>
    </row>
    <row r="45" ht="30" spans="24:27">
      <c r="X45" s="15"/>
      <c r="Y45" s="15"/>
      <c r="Z45" s="15"/>
      <c r="AA45" s="15"/>
    </row>
    <row r="46" ht="30" spans="24:27">
      <c r="X46" s="15"/>
      <c r="Y46" s="15"/>
      <c r="Z46" s="15"/>
      <c r="AA46" s="15"/>
    </row>
    <row r="47" ht="30" spans="24:27">
      <c r="X47" s="15"/>
      <c r="Y47" s="15"/>
      <c r="Z47" s="15"/>
      <c r="AA47" s="15"/>
    </row>
    <row r="48" ht="41.4" spans="1:27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7</v>
      </c>
      <c r="H48" s="1" t="s">
        <v>8</v>
      </c>
      <c r="I48" s="1" t="s">
        <v>9</v>
      </c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  <c r="P48" s="1" t="s">
        <v>16</v>
      </c>
      <c r="Q48" s="1" t="s">
        <v>17</v>
      </c>
      <c r="R48" s="1" t="s">
        <v>18</v>
      </c>
      <c r="S48" s="1" t="s">
        <v>19</v>
      </c>
      <c r="T48" s="1" t="s">
        <v>20</v>
      </c>
      <c r="U48" s="1" t="s">
        <v>21</v>
      </c>
      <c r="V48" s="1" t="s">
        <v>22</v>
      </c>
      <c r="X48" s="15"/>
      <c r="Y48" s="15"/>
      <c r="Z48" s="15"/>
      <c r="AA48" s="15"/>
    </row>
    <row r="49" ht="40.8" spans="1:27">
      <c r="A49" s="2" t="s">
        <v>90</v>
      </c>
      <c r="B49" s="3">
        <f>25/(34)</f>
        <v>0.735294117647059</v>
      </c>
      <c r="C49" s="3">
        <f>25/(34)</f>
        <v>0.735294117647059</v>
      </c>
      <c r="D49" s="3">
        <f>21/(34-1)</f>
        <v>0.636363636363636</v>
      </c>
      <c r="E49" s="3">
        <f>7/(34-9)</f>
        <v>0.28</v>
      </c>
      <c r="F49" s="3">
        <f>15/(34-6)</f>
        <v>0.535714285714286</v>
      </c>
      <c r="G49" s="3">
        <f>11/(34)</f>
        <v>0.323529411764706</v>
      </c>
      <c r="H49" s="3">
        <f>0/(34)</f>
        <v>0</v>
      </c>
      <c r="I49" s="3">
        <f>16/(34-1)</f>
        <v>0.484848484848485</v>
      </c>
      <c r="J49" s="3">
        <f>16/(34)</f>
        <v>0.470588235294118</v>
      </c>
      <c r="K49" s="3">
        <f>11/(34-2)</f>
        <v>0.34375</v>
      </c>
      <c r="L49" s="3">
        <f>16/(34-2)</f>
        <v>0.5</v>
      </c>
      <c r="M49" s="3">
        <f>22/(34)</f>
        <v>0.647058823529412</v>
      </c>
      <c r="N49" s="3">
        <f>25/(34)</f>
        <v>0.735294117647059</v>
      </c>
      <c r="O49" s="3">
        <f>26/(34)</f>
        <v>0.764705882352941</v>
      </c>
      <c r="P49" s="3">
        <f>27/(34)</f>
        <v>0.794117647058823</v>
      </c>
      <c r="Q49" s="3">
        <f>27/(34-1)</f>
        <v>0.818181818181818</v>
      </c>
      <c r="R49" s="3">
        <f>6/(34)</f>
        <v>0.176470588235294</v>
      </c>
      <c r="S49" s="3">
        <f>27/(34-1)</f>
        <v>0.818181818181818</v>
      </c>
      <c r="T49" s="3">
        <f>28/(34-1)</f>
        <v>0.848484848484849</v>
      </c>
      <c r="U49" s="3">
        <f>16/(34)</f>
        <v>0.470588235294118</v>
      </c>
      <c r="V49" s="3">
        <f>24/(34-1)</f>
        <v>0.727272727272727</v>
      </c>
      <c r="X49" s="15"/>
      <c r="Y49" s="15"/>
      <c r="Z49" s="15"/>
      <c r="AA49" s="15"/>
    </row>
    <row r="50" ht="50.4" spans="22:27">
      <c r="V50" s="33" t="s">
        <v>90</v>
      </c>
      <c r="W50" s="16">
        <f>Z39/Z41</f>
        <v>0.564213564213564</v>
      </c>
      <c r="Y50" s="15"/>
      <c r="Z50" s="15"/>
      <c r="AA50" s="15"/>
    </row>
  </sheetData>
  <sortState ref="A3:V35">
    <sortCondition ref="A3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9"/>
  <sheetViews>
    <sheetView zoomScale="55" zoomScaleNormal="55" topLeftCell="A28" workbookViewId="0">
      <selection activeCell="A15" sqref="A15"/>
    </sheetView>
  </sheetViews>
  <sheetFormatPr defaultColWidth="9" defaultRowHeight="13.8"/>
  <cols>
    <col min="1" max="1" width="8.66666666666667" style="27"/>
    <col min="2" max="22" width="9" style="28"/>
    <col min="23" max="23" width="45.7777777777778" style="28" customWidth="1"/>
    <col min="24" max="24" width="63.1111111111111" style="28" customWidth="1"/>
    <col min="25" max="16384" width="9" style="28"/>
  </cols>
  <sheetData>
    <row r="1" s="27" customFormat="1" ht="55.2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="28" customFormat="1" ht="96.6" spans="1:22">
      <c r="A2" s="1" t="s">
        <v>28</v>
      </c>
      <c r="B2" s="4" t="s">
        <v>83</v>
      </c>
      <c r="C2" s="4" t="s">
        <v>83</v>
      </c>
      <c r="D2" s="4" t="s">
        <v>83</v>
      </c>
      <c r="E2" s="13" t="s">
        <v>29</v>
      </c>
      <c r="F2" s="6" t="s">
        <v>27</v>
      </c>
      <c r="G2" s="6" t="s">
        <v>27</v>
      </c>
      <c r="H2" s="6" t="s">
        <v>26</v>
      </c>
      <c r="I2" s="4" t="s">
        <v>83</v>
      </c>
      <c r="J2" s="4" t="s">
        <v>83</v>
      </c>
      <c r="K2" s="4" t="s">
        <v>83</v>
      </c>
      <c r="L2" s="6" t="s">
        <v>26</v>
      </c>
      <c r="M2" s="6" t="s">
        <v>26</v>
      </c>
      <c r="N2" s="4" t="s">
        <v>83</v>
      </c>
      <c r="O2" s="4" t="s">
        <v>83</v>
      </c>
      <c r="P2" s="6" t="s">
        <v>26</v>
      </c>
      <c r="Q2" s="4" t="s">
        <v>83</v>
      </c>
      <c r="R2" s="6" t="s">
        <v>26</v>
      </c>
      <c r="S2" s="6" t="s">
        <v>26</v>
      </c>
      <c r="T2" s="4" t="s">
        <v>83</v>
      </c>
      <c r="U2" s="6" t="s">
        <v>26</v>
      </c>
      <c r="V2" s="4" t="s">
        <v>83</v>
      </c>
    </row>
    <row r="3" s="28" customFormat="1" ht="96.6" spans="1:22">
      <c r="A3" s="1" t="s">
        <v>30</v>
      </c>
      <c r="B3" s="4" t="s">
        <v>83</v>
      </c>
      <c r="C3" s="6" t="s">
        <v>26</v>
      </c>
      <c r="D3" s="4" t="s">
        <v>83</v>
      </c>
      <c r="E3" s="6" t="s">
        <v>27</v>
      </c>
      <c r="F3" s="4" t="s">
        <v>83</v>
      </c>
      <c r="G3" s="4" t="s">
        <v>83</v>
      </c>
      <c r="H3" s="6" t="s">
        <v>26</v>
      </c>
      <c r="I3" s="4" t="s">
        <v>83</v>
      </c>
      <c r="J3" s="4" t="s">
        <v>83</v>
      </c>
      <c r="K3" s="6" t="s">
        <v>27</v>
      </c>
      <c r="L3" s="29" t="s">
        <v>50</v>
      </c>
      <c r="M3" s="6" t="s">
        <v>26</v>
      </c>
      <c r="N3" s="4" t="s">
        <v>83</v>
      </c>
      <c r="O3" s="6" t="s">
        <v>27</v>
      </c>
      <c r="P3" s="4" t="s">
        <v>83</v>
      </c>
      <c r="Q3" s="4" t="s">
        <v>83</v>
      </c>
      <c r="R3" s="6" t="s">
        <v>27</v>
      </c>
      <c r="S3" s="29" t="s">
        <v>50</v>
      </c>
      <c r="T3" s="4" t="s">
        <v>83</v>
      </c>
      <c r="U3" s="4" t="s">
        <v>83</v>
      </c>
      <c r="V3" s="4" t="s">
        <v>83</v>
      </c>
    </row>
    <row r="4" s="28" customFormat="1" ht="96.6" spans="1:22">
      <c r="A4" s="1" t="s">
        <v>31</v>
      </c>
      <c r="B4" s="4" t="s">
        <v>83</v>
      </c>
      <c r="C4" s="4" t="s">
        <v>83</v>
      </c>
      <c r="D4" s="4" t="s">
        <v>83</v>
      </c>
      <c r="E4" s="6" t="s">
        <v>27</v>
      </c>
      <c r="F4" s="6" t="s">
        <v>26</v>
      </c>
      <c r="G4" s="6" t="s">
        <v>26</v>
      </c>
      <c r="H4" s="6" t="s">
        <v>26</v>
      </c>
      <c r="I4" s="4" t="s">
        <v>83</v>
      </c>
      <c r="J4" s="4" t="s">
        <v>83</v>
      </c>
      <c r="K4" s="6" t="s">
        <v>27</v>
      </c>
      <c r="L4" s="6" t="s">
        <v>27</v>
      </c>
      <c r="M4" s="4" t="s">
        <v>83</v>
      </c>
      <c r="N4" s="4" t="s">
        <v>83</v>
      </c>
      <c r="O4" s="4" t="s">
        <v>83</v>
      </c>
      <c r="P4" s="4" t="s">
        <v>83</v>
      </c>
      <c r="Q4" s="4" t="s">
        <v>83</v>
      </c>
      <c r="R4" s="6" t="s">
        <v>26</v>
      </c>
      <c r="S4" s="6" t="s">
        <v>26</v>
      </c>
      <c r="T4" s="4" t="s">
        <v>83</v>
      </c>
      <c r="U4" s="4" t="s">
        <v>83</v>
      </c>
      <c r="V4" s="6" t="s">
        <v>27</v>
      </c>
    </row>
    <row r="5" s="28" customFormat="1" ht="110.4" spans="1:22">
      <c r="A5" s="1" t="s">
        <v>33</v>
      </c>
      <c r="B5" s="4" t="s">
        <v>83</v>
      </c>
      <c r="C5" s="6" t="s">
        <v>25</v>
      </c>
      <c r="D5" s="4" t="s">
        <v>83</v>
      </c>
      <c r="E5" s="6" t="s">
        <v>25</v>
      </c>
      <c r="F5" s="6" t="s">
        <v>26</v>
      </c>
      <c r="G5" s="6" t="s">
        <v>26</v>
      </c>
      <c r="H5" s="6" t="s">
        <v>26</v>
      </c>
      <c r="I5" s="4" t="s">
        <v>83</v>
      </c>
      <c r="J5" s="4" t="s">
        <v>83</v>
      </c>
      <c r="K5" s="6" t="s">
        <v>27</v>
      </c>
      <c r="L5" s="6" t="s">
        <v>27</v>
      </c>
      <c r="M5" s="29" t="s">
        <v>50</v>
      </c>
      <c r="N5" s="4" t="s">
        <v>83</v>
      </c>
      <c r="O5" s="4" t="s">
        <v>83</v>
      </c>
      <c r="P5" s="6" t="s">
        <v>26</v>
      </c>
      <c r="Q5" s="4" t="s">
        <v>83</v>
      </c>
      <c r="R5" s="6" t="s">
        <v>26</v>
      </c>
      <c r="S5" s="6" t="s">
        <v>26</v>
      </c>
      <c r="T5" s="4" t="s">
        <v>83</v>
      </c>
      <c r="U5" s="6" t="s">
        <v>26</v>
      </c>
      <c r="V5" s="6" t="s">
        <v>25</v>
      </c>
    </row>
    <row r="6" s="28" customFormat="1" ht="110.4" spans="1:22">
      <c r="A6" s="1" t="s">
        <v>34</v>
      </c>
      <c r="B6" s="4" t="s">
        <v>83</v>
      </c>
      <c r="C6" s="4" t="s">
        <v>83</v>
      </c>
      <c r="D6" s="4" t="s">
        <v>83</v>
      </c>
      <c r="E6" s="6" t="s">
        <v>27</v>
      </c>
      <c r="F6" s="6" t="s">
        <v>26</v>
      </c>
      <c r="G6" s="6" t="s">
        <v>27</v>
      </c>
      <c r="H6" s="6" t="s">
        <v>26</v>
      </c>
      <c r="I6" s="6" t="s">
        <v>26</v>
      </c>
      <c r="J6" s="4" t="s">
        <v>83</v>
      </c>
      <c r="K6" s="4" t="s">
        <v>83</v>
      </c>
      <c r="L6" s="6" t="s">
        <v>26</v>
      </c>
      <c r="M6" s="6" t="s">
        <v>26</v>
      </c>
      <c r="N6" s="4" t="s">
        <v>83</v>
      </c>
      <c r="O6" s="4" t="s">
        <v>83</v>
      </c>
      <c r="P6" s="4" t="s">
        <v>83</v>
      </c>
      <c r="Q6" s="4" t="s">
        <v>83</v>
      </c>
      <c r="R6" s="6" t="s">
        <v>27</v>
      </c>
      <c r="S6" s="4" t="s">
        <v>83</v>
      </c>
      <c r="T6" s="4" t="s">
        <v>83</v>
      </c>
      <c r="U6" s="6" t="s">
        <v>26</v>
      </c>
      <c r="V6" s="6" t="s">
        <v>26</v>
      </c>
    </row>
    <row r="7" s="28" customFormat="1" ht="110.4" spans="1:22">
      <c r="A7" s="1" t="s">
        <v>35</v>
      </c>
      <c r="B7" s="6" t="s">
        <v>27</v>
      </c>
      <c r="C7" s="6" t="s">
        <v>27</v>
      </c>
      <c r="D7" s="6" t="s">
        <v>27</v>
      </c>
      <c r="E7" s="6" t="s">
        <v>27</v>
      </c>
      <c r="F7" s="6" t="s">
        <v>27</v>
      </c>
      <c r="G7" s="6" t="s">
        <v>27</v>
      </c>
      <c r="H7" s="6" t="s">
        <v>26</v>
      </c>
      <c r="I7" s="6" t="s">
        <v>26</v>
      </c>
      <c r="J7" s="6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6" t="s">
        <v>27</v>
      </c>
      <c r="Q7" s="6" t="s">
        <v>27</v>
      </c>
      <c r="R7" s="6" t="s">
        <v>27</v>
      </c>
      <c r="S7" s="6" t="s">
        <v>27</v>
      </c>
      <c r="T7" s="6" t="s">
        <v>27</v>
      </c>
      <c r="U7" s="6" t="s">
        <v>27</v>
      </c>
      <c r="V7" s="6" t="s">
        <v>26</v>
      </c>
    </row>
    <row r="8" s="28" customFormat="1" ht="96.6" spans="1:22">
      <c r="A8" s="1" t="s">
        <v>37</v>
      </c>
      <c r="B8" s="4" t="s">
        <v>83</v>
      </c>
      <c r="C8" s="6" t="s">
        <v>26</v>
      </c>
      <c r="D8" s="6" t="s">
        <v>26</v>
      </c>
      <c r="E8" s="6" t="s">
        <v>27</v>
      </c>
      <c r="F8" s="6" t="s">
        <v>26</v>
      </c>
      <c r="G8" s="6" t="s">
        <v>26</v>
      </c>
      <c r="H8" s="6" t="s">
        <v>26</v>
      </c>
      <c r="I8" s="6" t="s">
        <v>26</v>
      </c>
      <c r="J8" s="4" t="s">
        <v>83</v>
      </c>
      <c r="K8" s="4" t="s">
        <v>83</v>
      </c>
      <c r="L8" s="4" t="s">
        <v>83</v>
      </c>
      <c r="M8" s="6" t="s">
        <v>26</v>
      </c>
      <c r="N8" s="4" t="s">
        <v>83</v>
      </c>
      <c r="O8" s="4" t="s">
        <v>83</v>
      </c>
      <c r="P8" s="6" t="s">
        <v>26</v>
      </c>
      <c r="Q8" s="4" t="s">
        <v>83</v>
      </c>
      <c r="R8" s="6" t="s">
        <v>27</v>
      </c>
      <c r="S8" s="4" t="s">
        <v>83</v>
      </c>
      <c r="T8" s="4" t="s">
        <v>83</v>
      </c>
      <c r="U8" s="4" t="s">
        <v>83</v>
      </c>
      <c r="V8" s="6" t="s">
        <v>26</v>
      </c>
    </row>
    <row r="9" s="28" customFormat="1" ht="110.4" spans="1:22">
      <c r="A9" s="1" t="s">
        <v>38</v>
      </c>
      <c r="B9" s="4" t="s">
        <v>83</v>
      </c>
      <c r="C9" s="4" t="s">
        <v>83</v>
      </c>
      <c r="D9" s="4" t="s">
        <v>83</v>
      </c>
      <c r="E9" s="6" t="s">
        <v>27</v>
      </c>
      <c r="F9" s="4" t="s">
        <v>83</v>
      </c>
      <c r="G9" s="6" t="s">
        <v>27</v>
      </c>
      <c r="H9" s="6" t="s">
        <v>26</v>
      </c>
      <c r="I9" s="4" t="s">
        <v>83</v>
      </c>
      <c r="J9" s="4" t="s">
        <v>83</v>
      </c>
      <c r="K9" s="6" t="s">
        <v>27</v>
      </c>
      <c r="L9" s="6" t="s">
        <v>26</v>
      </c>
      <c r="M9" s="4" t="s">
        <v>83</v>
      </c>
      <c r="N9" s="4" t="s">
        <v>83</v>
      </c>
      <c r="O9" s="6" t="s">
        <v>26</v>
      </c>
      <c r="P9" s="4" t="s">
        <v>83</v>
      </c>
      <c r="Q9" s="4" t="s">
        <v>83</v>
      </c>
      <c r="R9" s="6" t="s">
        <v>27</v>
      </c>
      <c r="S9" s="6" t="s">
        <v>26</v>
      </c>
      <c r="T9" s="29" t="s">
        <v>50</v>
      </c>
      <c r="U9" s="6" t="s">
        <v>26</v>
      </c>
      <c r="V9" s="4" t="s">
        <v>83</v>
      </c>
    </row>
    <row r="10" s="28" customFormat="1" ht="110.4" spans="1:22">
      <c r="A10" s="1" t="s">
        <v>39</v>
      </c>
      <c r="B10" s="4" t="s">
        <v>83</v>
      </c>
      <c r="C10" s="4" t="s">
        <v>83</v>
      </c>
      <c r="D10" s="4" t="s">
        <v>83</v>
      </c>
      <c r="E10" s="6" t="s">
        <v>27</v>
      </c>
      <c r="F10" s="4" t="s">
        <v>83</v>
      </c>
      <c r="G10" s="6" t="s">
        <v>27</v>
      </c>
      <c r="H10" s="6" t="s">
        <v>26</v>
      </c>
      <c r="I10" s="4" t="s">
        <v>83</v>
      </c>
      <c r="J10" s="4" t="s">
        <v>83</v>
      </c>
      <c r="K10" s="6" t="s">
        <v>27</v>
      </c>
      <c r="L10" s="4" t="s">
        <v>83</v>
      </c>
      <c r="M10" s="4" t="s">
        <v>83</v>
      </c>
      <c r="N10" s="4" t="s">
        <v>83</v>
      </c>
      <c r="O10" s="4" t="s">
        <v>83</v>
      </c>
      <c r="P10" s="4" t="s">
        <v>83</v>
      </c>
      <c r="Q10" s="29" t="s">
        <v>50</v>
      </c>
      <c r="R10" s="6" t="s">
        <v>27</v>
      </c>
      <c r="S10" s="4" t="s">
        <v>83</v>
      </c>
      <c r="T10" s="4" t="s">
        <v>83</v>
      </c>
      <c r="U10" s="4" t="s">
        <v>83</v>
      </c>
      <c r="V10" s="4" t="s">
        <v>83</v>
      </c>
    </row>
    <row r="11" s="28" customFormat="1" ht="96.6" spans="1:22">
      <c r="A11" s="1" t="s">
        <v>40</v>
      </c>
      <c r="B11" s="4" t="s">
        <v>83</v>
      </c>
      <c r="C11" s="6" t="s">
        <v>27</v>
      </c>
      <c r="D11" s="4" t="s">
        <v>83</v>
      </c>
      <c r="E11" s="6" t="s">
        <v>27</v>
      </c>
      <c r="F11" s="6" t="s">
        <v>27</v>
      </c>
      <c r="G11" s="6" t="s">
        <v>27</v>
      </c>
      <c r="H11" s="6" t="s">
        <v>26</v>
      </c>
      <c r="I11" s="6" t="s">
        <v>26</v>
      </c>
      <c r="J11" s="4" t="s">
        <v>83</v>
      </c>
      <c r="K11" s="6" t="s">
        <v>26</v>
      </c>
      <c r="L11" s="6" t="s">
        <v>27</v>
      </c>
      <c r="M11" s="6" t="s">
        <v>27</v>
      </c>
      <c r="N11" s="4" t="s">
        <v>83</v>
      </c>
      <c r="O11" s="6" t="s">
        <v>27</v>
      </c>
      <c r="P11" s="4" t="s">
        <v>83</v>
      </c>
      <c r="Q11" s="6" t="s">
        <v>26</v>
      </c>
      <c r="R11" s="6" t="s">
        <v>26</v>
      </c>
      <c r="S11" s="4" t="s">
        <v>83</v>
      </c>
      <c r="T11" s="4" t="s">
        <v>83</v>
      </c>
      <c r="U11" s="6" t="s">
        <v>26</v>
      </c>
      <c r="V11" s="4" t="s">
        <v>83</v>
      </c>
    </row>
    <row r="12" s="28" customFormat="1" ht="110.4" spans="1:22">
      <c r="A12" s="1" t="s">
        <v>41</v>
      </c>
      <c r="B12" s="6" t="s">
        <v>27</v>
      </c>
      <c r="C12" s="6" t="s">
        <v>27</v>
      </c>
      <c r="D12" s="6" t="s">
        <v>27</v>
      </c>
      <c r="E12" s="6" t="s">
        <v>27</v>
      </c>
      <c r="F12" s="6" t="s">
        <v>27</v>
      </c>
      <c r="G12" s="6" t="s">
        <v>27</v>
      </c>
      <c r="H12" s="6" t="s">
        <v>26</v>
      </c>
      <c r="I12" s="6" t="s">
        <v>27</v>
      </c>
      <c r="J12" s="6" t="s">
        <v>27</v>
      </c>
      <c r="K12" s="6" t="s">
        <v>27</v>
      </c>
      <c r="L12" s="6" t="s">
        <v>27</v>
      </c>
      <c r="M12" s="6" t="s">
        <v>26</v>
      </c>
      <c r="N12" s="6" t="s">
        <v>26</v>
      </c>
      <c r="O12" s="6" t="s">
        <v>27</v>
      </c>
      <c r="P12" s="6" t="s">
        <v>26</v>
      </c>
      <c r="Q12" s="6" t="s">
        <v>27</v>
      </c>
      <c r="R12" s="6" t="s">
        <v>27</v>
      </c>
      <c r="S12" s="6" t="s">
        <v>27</v>
      </c>
      <c r="T12" s="6" t="s">
        <v>27</v>
      </c>
      <c r="U12" s="6" t="s">
        <v>26</v>
      </c>
      <c r="V12" s="6" t="s">
        <v>27</v>
      </c>
    </row>
    <row r="13" s="28" customFormat="1" ht="96.6" spans="1:22">
      <c r="A13" s="1" t="s">
        <v>42</v>
      </c>
      <c r="B13" s="4" t="s">
        <v>83</v>
      </c>
      <c r="C13" s="4" t="s">
        <v>83</v>
      </c>
      <c r="D13" s="4" t="s">
        <v>83</v>
      </c>
      <c r="E13" s="6" t="s">
        <v>27</v>
      </c>
      <c r="F13" s="4" t="s">
        <v>83</v>
      </c>
      <c r="G13" s="6" t="s">
        <v>26</v>
      </c>
      <c r="H13" s="6" t="s">
        <v>26</v>
      </c>
      <c r="I13" s="6" t="s">
        <v>26</v>
      </c>
      <c r="J13" s="4" t="s">
        <v>83</v>
      </c>
      <c r="K13" s="4" t="s">
        <v>83</v>
      </c>
      <c r="L13" s="4" t="s">
        <v>83</v>
      </c>
      <c r="M13" s="6" t="s">
        <v>26</v>
      </c>
      <c r="N13" s="4" t="s">
        <v>83</v>
      </c>
      <c r="O13" s="4" t="s">
        <v>83</v>
      </c>
      <c r="P13" s="4" t="s">
        <v>83</v>
      </c>
      <c r="Q13" s="4" t="s">
        <v>83</v>
      </c>
      <c r="R13" s="6" t="s">
        <v>27</v>
      </c>
      <c r="S13" s="6" t="s">
        <v>26</v>
      </c>
      <c r="T13" s="6" t="s">
        <v>26</v>
      </c>
      <c r="U13" s="4" t="s">
        <v>83</v>
      </c>
      <c r="V13" s="4" t="s">
        <v>83</v>
      </c>
    </row>
    <row r="14" s="28" customFormat="1" ht="124.2" spans="1:22">
      <c r="A14" s="1" t="s">
        <v>43</v>
      </c>
      <c r="B14" s="4" t="s">
        <v>83</v>
      </c>
      <c r="C14" s="4" t="s">
        <v>83</v>
      </c>
      <c r="D14" s="4" t="s">
        <v>83</v>
      </c>
      <c r="E14" s="6" t="s">
        <v>27</v>
      </c>
      <c r="F14" s="4" t="s">
        <v>83</v>
      </c>
      <c r="G14" s="6" t="s">
        <v>27</v>
      </c>
      <c r="H14" s="6" t="s">
        <v>26</v>
      </c>
      <c r="I14" s="4" t="s">
        <v>83</v>
      </c>
      <c r="J14" s="4" t="s">
        <v>83</v>
      </c>
      <c r="K14" s="6" t="s">
        <v>27</v>
      </c>
      <c r="L14" s="4" t="s">
        <v>83</v>
      </c>
      <c r="M14" s="4" t="s">
        <v>83</v>
      </c>
      <c r="N14" s="4" t="s">
        <v>83</v>
      </c>
      <c r="O14" s="4" t="s">
        <v>83</v>
      </c>
      <c r="P14" s="4" t="s">
        <v>83</v>
      </c>
      <c r="Q14" s="4" t="s">
        <v>83</v>
      </c>
      <c r="R14" s="6" t="s">
        <v>27</v>
      </c>
      <c r="S14" s="4" t="s">
        <v>83</v>
      </c>
      <c r="T14" s="4" t="s">
        <v>83</v>
      </c>
      <c r="U14" s="6" t="s">
        <v>26</v>
      </c>
      <c r="V14" s="6" t="s">
        <v>26</v>
      </c>
    </row>
    <row r="15" s="28" customFormat="1" ht="151.8" spans="1:22">
      <c r="A15" s="1" t="s">
        <v>44</v>
      </c>
      <c r="B15" s="4" t="s">
        <v>83</v>
      </c>
      <c r="C15" s="4" t="s">
        <v>83</v>
      </c>
      <c r="D15" s="4" t="s">
        <v>83</v>
      </c>
      <c r="E15" s="6" t="s">
        <v>27</v>
      </c>
      <c r="F15" s="4" t="s">
        <v>83</v>
      </c>
      <c r="G15" s="6" t="s">
        <v>27</v>
      </c>
      <c r="H15" s="6" t="s">
        <v>26</v>
      </c>
      <c r="I15" s="4" t="s">
        <v>83</v>
      </c>
      <c r="J15" s="4" t="s">
        <v>83</v>
      </c>
      <c r="K15" s="6" t="s">
        <v>27</v>
      </c>
      <c r="L15" s="4" t="s">
        <v>83</v>
      </c>
      <c r="M15" s="4" t="s">
        <v>83</v>
      </c>
      <c r="N15" s="4" t="s">
        <v>83</v>
      </c>
      <c r="O15" s="6" t="s">
        <v>27</v>
      </c>
      <c r="P15" s="4" t="s">
        <v>83</v>
      </c>
      <c r="Q15" s="4" t="s">
        <v>83</v>
      </c>
      <c r="R15" s="6" t="s">
        <v>27</v>
      </c>
      <c r="S15" s="6" t="s">
        <v>26</v>
      </c>
      <c r="T15" s="4" t="s">
        <v>83</v>
      </c>
      <c r="U15" s="6" t="s">
        <v>27</v>
      </c>
      <c r="V15" s="6" t="s">
        <v>26</v>
      </c>
    </row>
    <row r="16" s="28" customFormat="1" ht="82.8" spans="1:22">
      <c r="A16" s="1" t="s">
        <v>84</v>
      </c>
      <c r="B16" s="4" t="s">
        <v>83</v>
      </c>
      <c r="C16" s="4" t="s">
        <v>83</v>
      </c>
      <c r="D16" s="4" t="s">
        <v>83</v>
      </c>
      <c r="E16" s="29" t="s">
        <v>50</v>
      </c>
      <c r="F16" s="4" t="s">
        <v>83</v>
      </c>
      <c r="G16" s="4" t="s">
        <v>83</v>
      </c>
      <c r="H16" s="6" t="s">
        <v>26</v>
      </c>
      <c r="I16" s="6" t="s">
        <v>27</v>
      </c>
      <c r="J16" s="4" t="s">
        <v>83</v>
      </c>
      <c r="K16" s="4" t="s">
        <v>83</v>
      </c>
      <c r="L16" s="4" t="s">
        <v>83</v>
      </c>
      <c r="M16" s="4" t="s">
        <v>83</v>
      </c>
      <c r="N16" s="4" t="s">
        <v>83</v>
      </c>
      <c r="O16" s="4" t="s">
        <v>83</v>
      </c>
      <c r="P16" s="4" t="s">
        <v>83</v>
      </c>
      <c r="Q16" s="4" t="s">
        <v>83</v>
      </c>
      <c r="R16" s="4" t="s">
        <v>83</v>
      </c>
      <c r="S16" s="4" t="s">
        <v>83</v>
      </c>
      <c r="T16" s="4" t="s">
        <v>83</v>
      </c>
      <c r="U16" s="4" t="s">
        <v>83</v>
      </c>
      <c r="V16" s="4" t="s">
        <v>83</v>
      </c>
    </row>
    <row r="17" s="28" customFormat="1" ht="82.8" spans="1:22">
      <c r="A17" s="1" t="s">
        <v>85</v>
      </c>
      <c r="B17" s="4" t="s">
        <v>83</v>
      </c>
      <c r="C17" s="4" t="s">
        <v>83</v>
      </c>
      <c r="D17" s="4" t="s">
        <v>83</v>
      </c>
      <c r="E17" s="29" t="s">
        <v>50</v>
      </c>
      <c r="F17" s="4" t="s">
        <v>83</v>
      </c>
      <c r="G17" s="4" t="s">
        <v>83</v>
      </c>
      <c r="H17" s="6" t="s">
        <v>26</v>
      </c>
      <c r="I17" s="13" t="s">
        <v>29</v>
      </c>
      <c r="J17" s="4" t="s">
        <v>83</v>
      </c>
      <c r="K17" s="6" t="s">
        <v>27</v>
      </c>
      <c r="L17" s="13" t="s">
        <v>29</v>
      </c>
      <c r="M17" s="4" t="s">
        <v>83</v>
      </c>
      <c r="N17" s="4" t="s">
        <v>83</v>
      </c>
      <c r="O17" s="13" t="s">
        <v>29</v>
      </c>
      <c r="P17" s="13" t="s">
        <v>29</v>
      </c>
      <c r="Q17" s="4" t="s">
        <v>83</v>
      </c>
      <c r="R17" s="13" t="s">
        <v>29</v>
      </c>
      <c r="S17" s="4" t="s">
        <v>83</v>
      </c>
      <c r="T17" s="4" t="s">
        <v>83</v>
      </c>
      <c r="U17" s="4" t="s">
        <v>83</v>
      </c>
      <c r="V17" s="4" t="s">
        <v>83</v>
      </c>
    </row>
    <row r="18" s="28" customFormat="1" ht="96.6" spans="1:22">
      <c r="A18" s="1" t="s">
        <v>86</v>
      </c>
      <c r="B18" s="4" t="s">
        <v>83</v>
      </c>
      <c r="C18" s="6" t="s">
        <v>26</v>
      </c>
      <c r="D18" s="7" t="s">
        <v>36</v>
      </c>
      <c r="E18" s="6" t="s">
        <v>27</v>
      </c>
      <c r="F18" s="4" t="s">
        <v>83</v>
      </c>
      <c r="G18" s="13" t="s">
        <v>29</v>
      </c>
      <c r="H18" s="6" t="s">
        <v>26</v>
      </c>
      <c r="I18" s="6" t="s">
        <v>27</v>
      </c>
      <c r="J18" s="13" t="s">
        <v>29</v>
      </c>
      <c r="K18" s="13" t="s">
        <v>29</v>
      </c>
      <c r="L18" s="7" t="s">
        <v>36</v>
      </c>
      <c r="M18" s="6" t="s">
        <v>26</v>
      </c>
      <c r="N18" s="4" t="s">
        <v>83</v>
      </c>
      <c r="O18" s="6" t="s">
        <v>26</v>
      </c>
      <c r="P18" s="6" t="s">
        <v>26</v>
      </c>
      <c r="Q18" s="6" t="s">
        <v>26</v>
      </c>
      <c r="R18" s="6" t="s">
        <v>26</v>
      </c>
      <c r="S18" s="13" t="s">
        <v>29</v>
      </c>
      <c r="T18" s="6" t="s">
        <v>26</v>
      </c>
      <c r="U18" s="6" t="s">
        <v>26</v>
      </c>
      <c r="V18" s="6" t="s">
        <v>26</v>
      </c>
    </row>
    <row r="19" s="28" customFormat="1" ht="82.8" spans="1:22">
      <c r="A19" s="1" t="s">
        <v>88</v>
      </c>
      <c r="B19" s="6" t="s">
        <v>26</v>
      </c>
      <c r="C19" s="6" t="s">
        <v>26</v>
      </c>
      <c r="D19" s="13" t="s">
        <v>29</v>
      </c>
      <c r="E19" s="13" t="s">
        <v>29</v>
      </c>
      <c r="F19" s="6" t="s">
        <v>26</v>
      </c>
      <c r="G19" s="6" t="s">
        <v>26</v>
      </c>
      <c r="H19" s="6" t="s">
        <v>26</v>
      </c>
      <c r="I19" s="6" t="s">
        <v>26</v>
      </c>
      <c r="J19" s="6" t="s">
        <v>27</v>
      </c>
      <c r="K19" s="6" t="s">
        <v>27</v>
      </c>
      <c r="L19" s="6" t="s">
        <v>27</v>
      </c>
      <c r="M19" s="29" t="s">
        <v>24</v>
      </c>
      <c r="N19" s="6" t="s">
        <v>26</v>
      </c>
      <c r="O19" s="13" t="s">
        <v>29</v>
      </c>
      <c r="P19" s="29" t="s">
        <v>24</v>
      </c>
      <c r="Q19" s="29" t="s">
        <v>24</v>
      </c>
      <c r="R19" s="6" t="s">
        <v>27</v>
      </c>
      <c r="S19" s="29" t="s">
        <v>24</v>
      </c>
      <c r="T19" s="29" t="s">
        <v>24</v>
      </c>
      <c r="U19" s="4" t="s">
        <v>83</v>
      </c>
      <c r="V19" s="29" t="s">
        <v>24</v>
      </c>
    </row>
    <row r="20" s="28" customFormat="1" ht="82.8" spans="1:22">
      <c r="A20" s="1" t="s">
        <v>89</v>
      </c>
      <c r="B20" s="4" t="s">
        <v>83</v>
      </c>
      <c r="C20" s="4" t="s">
        <v>83</v>
      </c>
      <c r="D20" s="13" t="s">
        <v>29</v>
      </c>
      <c r="E20" s="4" t="s">
        <v>83</v>
      </c>
      <c r="F20" s="29" t="s">
        <v>50</v>
      </c>
      <c r="G20" s="13" t="s">
        <v>29</v>
      </c>
      <c r="H20" s="6" t="s">
        <v>26</v>
      </c>
      <c r="I20" s="4" t="s">
        <v>83</v>
      </c>
      <c r="J20" s="29" t="s">
        <v>50</v>
      </c>
      <c r="K20" s="13" t="s">
        <v>29</v>
      </c>
      <c r="L20" s="6" t="s">
        <v>26</v>
      </c>
      <c r="M20" s="4" t="s">
        <v>83</v>
      </c>
      <c r="N20" s="6" t="s">
        <v>26</v>
      </c>
      <c r="O20" s="6" t="s">
        <v>26</v>
      </c>
      <c r="P20" s="29" t="s">
        <v>50</v>
      </c>
      <c r="Q20" s="4" t="s">
        <v>83</v>
      </c>
      <c r="R20" s="6" t="s">
        <v>27</v>
      </c>
      <c r="S20" s="4" t="s">
        <v>83</v>
      </c>
      <c r="T20" s="6" t="s">
        <v>26</v>
      </c>
      <c r="U20" s="4" t="s">
        <v>83</v>
      </c>
      <c r="V20" s="29" t="s">
        <v>50</v>
      </c>
    </row>
    <row r="21" s="28" customFormat="1" ht="55.2" spans="1:22">
      <c r="A21" s="1" t="s">
        <v>46</v>
      </c>
      <c r="B21" s="13" t="s">
        <v>29</v>
      </c>
      <c r="C21" s="6" t="s">
        <v>26</v>
      </c>
      <c r="D21" s="6" t="s">
        <v>26</v>
      </c>
      <c r="E21" s="13" t="s">
        <v>29</v>
      </c>
      <c r="F21" s="6" t="s">
        <v>26</v>
      </c>
      <c r="G21" s="6" t="s">
        <v>25</v>
      </c>
      <c r="H21" s="6" t="s">
        <v>26</v>
      </c>
      <c r="I21" s="6" t="s">
        <v>26</v>
      </c>
      <c r="J21" s="13" t="s">
        <v>29</v>
      </c>
      <c r="K21" s="6" t="s">
        <v>26</v>
      </c>
      <c r="L21" s="13" t="s">
        <v>29</v>
      </c>
      <c r="M21" s="6" t="s">
        <v>26</v>
      </c>
      <c r="N21" s="6" t="s">
        <v>26</v>
      </c>
      <c r="O21" s="6" t="s">
        <v>26</v>
      </c>
      <c r="P21" s="6" t="s">
        <v>25</v>
      </c>
      <c r="Q21" s="6" t="s">
        <v>26</v>
      </c>
      <c r="R21" s="6" t="s">
        <v>26</v>
      </c>
      <c r="S21" s="6" t="s">
        <v>26</v>
      </c>
      <c r="T21" s="13" t="s">
        <v>29</v>
      </c>
      <c r="U21" s="13" t="s">
        <v>29</v>
      </c>
      <c r="V21" s="13" t="s">
        <v>29</v>
      </c>
    </row>
    <row r="22" s="28" customFormat="1" ht="55.2" spans="1:22">
      <c r="A22" s="1" t="s">
        <v>47</v>
      </c>
      <c r="B22" s="4" t="s">
        <v>83</v>
      </c>
      <c r="C22" s="4" t="s">
        <v>83</v>
      </c>
      <c r="D22" s="6" t="s">
        <v>26</v>
      </c>
      <c r="E22" s="13" t="s">
        <v>29</v>
      </c>
      <c r="F22" s="4" t="s">
        <v>83</v>
      </c>
      <c r="G22" s="4" t="s">
        <v>83</v>
      </c>
      <c r="H22" s="4" t="s">
        <v>83</v>
      </c>
      <c r="I22" s="4" t="s">
        <v>83</v>
      </c>
      <c r="J22" s="4" t="s">
        <v>83</v>
      </c>
      <c r="K22" s="6" t="s">
        <v>26</v>
      </c>
      <c r="L22" s="13" t="s">
        <v>29</v>
      </c>
      <c r="M22" s="6" t="s">
        <v>26</v>
      </c>
      <c r="N22" s="4" t="s">
        <v>83</v>
      </c>
      <c r="O22" s="4" t="s">
        <v>83</v>
      </c>
      <c r="P22" s="4" t="s">
        <v>83</v>
      </c>
      <c r="Q22" s="4" t="s">
        <v>83</v>
      </c>
      <c r="R22" s="6" t="s">
        <v>26</v>
      </c>
      <c r="S22" s="4" t="s">
        <v>83</v>
      </c>
      <c r="T22" s="6" t="s">
        <v>26</v>
      </c>
      <c r="U22" s="6" t="s">
        <v>26</v>
      </c>
      <c r="V22" s="4" t="s">
        <v>83</v>
      </c>
    </row>
    <row r="23" s="28" customFormat="1" ht="82.8" spans="1:22">
      <c r="A23" s="1" t="s">
        <v>48</v>
      </c>
      <c r="B23" s="4" t="s">
        <v>83</v>
      </c>
      <c r="C23" s="4" t="s">
        <v>83</v>
      </c>
      <c r="D23" s="6" t="s">
        <v>26</v>
      </c>
      <c r="E23" s="13" t="s">
        <v>29</v>
      </c>
      <c r="F23" s="4" t="s">
        <v>83</v>
      </c>
      <c r="G23" s="4" t="s">
        <v>83</v>
      </c>
      <c r="H23" s="6" t="s">
        <v>26</v>
      </c>
      <c r="I23" s="6" t="s">
        <v>26</v>
      </c>
      <c r="J23" s="4" t="s">
        <v>83</v>
      </c>
      <c r="K23" s="6" t="s">
        <v>27</v>
      </c>
      <c r="L23" s="4" t="s">
        <v>83</v>
      </c>
      <c r="M23" s="4" t="s">
        <v>83</v>
      </c>
      <c r="N23" s="4" t="s">
        <v>83</v>
      </c>
      <c r="O23" s="13" t="s">
        <v>29</v>
      </c>
      <c r="P23" s="6" t="s">
        <v>26</v>
      </c>
      <c r="Q23" s="4" t="s">
        <v>83</v>
      </c>
      <c r="R23" s="4" t="s">
        <v>83</v>
      </c>
      <c r="S23" s="4" t="s">
        <v>83</v>
      </c>
      <c r="T23" s="6" t="s">
        <v>26</v>
      </c>
      <c r="U23" s="6" t="s">
        <v>26</v>
      </c>
      <c r="V23" s="4" t="s">
        <v>83</v>
      </c>
    </row>
    <row r="24" s="28" customFormat="1" ht="82.8" spans="1:22">
      <c r="A24" s="1" t="s">
        <v>49</v>
      </c>
      <c r="B24" s="4" t="s">
        <v>83</v>
      </c>
      <c r="C24" s="4" t="s">
        <v>83</v>
      </c>
      <c r="D24" s="6" t="s">
        <v>26</v>
      </c>
      <c r="E24" s="6" t="s">
        <v>26</v>
      </c>
      <c r="F24" s="6" t="s">
        <v>26</v>
      </c>
      <c r="G24" s="6" t="s">
        <v>26</v>
      </c>
      <c r="H24" s="6" t="s">
        <v>26</v>
      </c>
      <c r="I24" s="4" t="s">
        <v>83</v>
      </c>
      <c r="J24" s="6" t="s">
        <v>26</v>
      </c>
      <c r="K24" s="6" t="s">
        <v>27</v>
      </c>
      <c r="L24" s="13" t="s">
        <v>29</v>
      </c>
      <c r="M24" s="4" t="s">
        <v>83</v>
      </c>
      <c r="N24" s="4" t="s">
        <v>83</v>
      </c>
      <c r="O24" s="6" t="s">
        <v>26</v>
      </c>
      <c r="P24" s="4" t="s">
        <v>83</v>
      </c>
      <c r="Q24" s="4" t="s">
        <v>83</v>
      </c>
      <c r="R24" s="6" t="s">
        <v>26</v>
      </c>
      <c r="S24" s="4" t="s">
        <v>83</v>
      </c>
      <c r="T24" s="4" t="s">
        <v>83</v>
      </c>
      <c r="U24" s="6" t="s">
        <v>26</v>
      </c>
      <c r="V24" s="4" t="s">
        <v>83</v>
      </c>
    </row>
    <row r="25" s="28" customFormat="1" ht="82.8" spans="1:22">
      <c r="A25" s="1" t="s">
        <v>54</v>
      </c>
      <c r="B25" s="4" t="s">
        <v>83</v>
      </c>
      <c r="C25" s="6" t="s">
        <v>26</v>
      </c>
      <c r="D25" s="13" t="s">
        <v>29</v>
      </c>
      <c r="E25" s="13" t="s">
        <v>29</v>
      </c>
      <c r="F25" s="13" t="s">
        <v>29</v>
      </c>
      <c r="G25" s="6" t="s">
        <v>26</v>
      </c>
      <c r="H25" s="6" t="s">
        <v>26</v>
      </c>
      <c r="I25" s="6" t="s">
        <v>26</v>
      </c>
      <c r="J25" s="6" t="s">
        <v>26</v>
      </c>
      <c r="K25" s="6" t="s">
        <v>26</v>
      </c>
      <c r="L25" s="6" t="s">
        <v>27</v>
      </c>
      <c r="M25" s="6" t="s">
        <v>26</v>
      </c>
      <c r="N25" s="6" t="s">
        <v>26</v>
      </c>
      <c r="O25" s="6" t="s">
        <v>26</v>
      </c>
      <c r="P25" s="6" t="s">
        <v>26</v>
      </c>
      <c r="Q25" s="4" t="s">
        <v>83</v>
      </c>
      <c r="R25" s="6" t="s">
        <v>26</v>
      </c>
      <c r="S25" s="4" t="s">
        <v>83</v>
      </c>
      <c r="T25" s="4" t="s">
        <v>83</v>
      </c>
      <c r="U25" s="6" t="s">
        <v>26</v>
      </c>
      <c r="V25" s="4" t="s">
        <v>83</v>
      </c>
    </row>
    <row r="26" s="28" customFormat="1" ht="55.2" spans="1:22">
      <c r="A26" s="1" t="s">
        <v>56</v>
      </c>
      <c r="B26" s="4" t="s">
        <v>83</v>
      </c>
      <c r="C26" s="4" t="s">
        <v>83</v>
      </c>
      <c r="D26" s="6" t="s">
        <v>26</v>
      </c>
      <c r="E26" s="13" t="s">
        <v>29</v>
      </c>
      <c r="F26" s="13" t="s">
        <v>29</v>
      </c>
      <c r="G26" s="6" t="s">
        <v>26</v>
      </c>
      <c r="H26" s="6" t="s">
        <v>26</v>
      </c>
      <c r="I26" s="6" t="s">
        <v>26</v>
      </c>
      <c r="J26" s="4" t="s">
        <v>83</v>
      </c>
      <c r="K26" s="4" t="s">
        <v>83</v>
      </c>
      <c r="L26" s="6" t="s">
        <v>26</v>
      </c>
      <c r="M26" s="6" t="s">
        <v>26</v>
      </c>
      <c r="N26" s="6" t="s">
        <v>26</v>
      </c>
      <c r="O26" s="4" t="s">
        <v>83</v>
      </c>
      <c r="P26" s="6" t="s">
        <v>26</v>
      </c>
      <c r="Q26" s="4" t="s">
        <v>83</v>
      </c>
      <c r="R26" s="4" t="s">
        <v>83</v>
      </c>
      <c r="S26" s="4" t="s">
        <v>83</v>
      </c>
      <c r="T26" s="4" t="s">
        <v>83</v>
      </c>
      <c r="U26" s="6" t="s">
        <v>26</v>
      </c>
      <c r="V26" s="4" t="s">
        <v>83</v>
      </c>
    </row>
    <row r="27" s="28" customFormat="1" ht="82.8" spans="1:22">
      <c r="A27" s="1" t="s">
        <v>57</v>
      </c>
      <c r="B27" s="6" t="s">
        <v>27</v>
      </c>
      <c r="C27" s="6" t="s">
        <v>27</v>
      </c>
      <c r="D27" s="6" t="s">
        <v>27</v>
      </c>
      <c r="E27" s="6" t="s">
        <v>26</v>
      </c>
      <c r="F27" s="6" t="s">
        <v>26</v>
      </c>
      <c r="G27" s="6" t="s">
        <v>26</v>
      </c>
      <c r="H27" s="6" t="s">
        <v>26</v>
      </c>
      <c r="I27" s="6" t="s">
        <v>27</v>
      </c>
      <c r="J27" s="6" t="s">
        <v>26</v>
      </c>
      <c r="K27" s="6" t="s">
        <v>27</v>
      </c>
      <c r="L27" s="6" t="s">
        <v>26</v>
      </c>
      <c r="M27" s="6" t="s">
        <v>27</v>
      </c>
      <c r="N27" s="6" t="s">
        <v>27</v>
      </c>
      <c r="O27" s="6" t="s">
        <v>27</v>
      </c>
      <c r="P27" s="6" t="s">
        <v>26</v>
      </c>
      <c r="Q27" s="6" t="s">
        <v>27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26</v>
      </c>
    </row>
    <row r="28" s="28" customFormat="1" ht="55.2" spans="1:22">
      <c r="A28" s="1" t="s">
        <v>58</v>
      </c>
      <c r="B28" s="6" t="s">
        <v>25</v>
      </c>
      <c r="C28" s="6" t="s">
        <v>25</v>
      </c>
      <c r="D28" s="6" t="s">
        <v>25</v>
      </c>
      <c r="E28" s="13" t="s">
        <v>29</v>
      </c>
      <c r="F28" s="13" t="s">
        <v>29</v>
      </c>
      <c r="G28" s="6" t="s">
        <v>26</v>
      </c>
      <c r="H28" s="6" t="s">
        <v>26</v>
      </c>
      <c r="I28" s="6" t="s">
        <v>26</v>
      </c>
      <c r="J28" s="6" t="s">
        <v>25</v>
      </c>
      <c r="K28" s="6" t="s">
        <v>26</v>
      </c>
      <c r="L28" s="6" t="s">
        <v>25</v>
      </c>
      <c r="M28" s="6" t="s">
        <v>26</v>
      </c>
      <c r="N28" s="6" t="s">
        <v>25</v>
      </c>
      <c r="O28" s="6" t="s">
        <v>25</v>
      </c>
      <c r="P28" s="6" t="s">
        <v>25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25</v>
      </c>
      <c r="V28" s="6" t="s">
        <v>26</v>
      </c>
    </row>
    <row r="29" s="28" customFormat="1" ht="55.2" spans="1:22">
      <c r="A29" s="1" t="s">
        <v>67</v>
      </c>
      <c r="B29" s="6" t="s">
        <v>26</v>
      </c>
      <c r="C29" s="6" t="s">
        <v>26</v>
      </c>
      <c r="D29" s="6" t="s">
        <v>26</v>
      </c>
      <c r="E29" s="4" t="s">
        <v>83</v>
      </c>
      <c r="F29" s="13" t="s">
        <v>29</v>
      </c>
      <c r="G29" s="4" t="s">
        <v>83</v>
      </c>
      <c r="H29" s="6" t="s">
        <v>26</v>
      </c>
      <c r="I29" s="4" t="s">
        <v>83</v>
      </c>
      <c r="J29" s="6" t="s">
        <v>26</v>
      </c>
      <c r="K29" s="6" t="s">
        <v>26</v>
      </c>
      <c r="L29" s="6" t="s">
        <v>26</v>
      </c>
      <c r="M29" s="6" t="s">
        <v>26</v>
      </c>
      <c r="N29" s="4" t="s">
        <v>83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26</v>
      </c>
    </row>
    <row r="30" s="28" customFormat="1" ht="82.8" spans="1:22">
      <c r="A30" s="1" t="s">
        <v>68</v>
      </c>
      <c r="B30" s="4" t="s">
        <v>83</v>
      </c>
      <c r="C30" s="4" t="s">
        <v>83</v>
      </c>
      <c r="D30" s="6" t="s">
        <v>26</v>
      </c>
      <c r="E30" s="6" t="s">
        <v>27</v>
      </c>
      <c r="F30" s="13" t="s">
        <v>29</v>
      </c>
      <c r="G30" s="4" t="s">
        <v>83</v>
      </c>
      <c r="H30" s="6" t="s">
        <v>26</v>
      </c>
      <c r="I30" s="6" t="s">
        <v>27</v>
      </c>
      <c r="J30" s="6" t="s">
        <v>26</v>
      </c>
      <c r="K30" s="6" t="s">
        <v>27</v>
      </c>
      <c r="L30" s="4" t="s">
        <v>83</v>
      </c>
      <c r="M30" s="4" t="s">
        <v>83</v>
      </c>
      <c r="N30" s="4" t="s">
        <v>83</v>
      </c>
      <c r="O30" s="4" t="s">
        <v>83</v>
      </c>
      <c r="P30" s="4" t="s">
        <v>83</v>
      </c>
      <c r="Q30" s="4" t="s">
        <v>83</v>
      </c>
      <c r="R30" s="6" t="s">
        <v>27</v>
      </c>
      <c r="S30" s="4" t="s">
        <v>83</v>
      </c>
      <c r="T30" s="6" t="s">
        <v>26</v>
      </c>
      <c r="U30" s="4" t="s">
        <v>83</v>
      </c>
      <c r="V30" s="4" t="s">
        <v>83</v>
      </c>
    </row>
    <row r="31" s="28" customFormat="1" ht="82.8" spans="1:22">
      <c r="A31" s="1" t="s">
        <v>69</v>
      </c>
      <c r="B31" s="4" t="s">
        <v>83</v>
      </c>
      <c r="C31" s="4" t="s">
        <v>83</v>
      </c>
      <c r="D31" s="6" t="s">
        <v>26</v>
      </c>
      <c r="E31" s="6" t="s">
        <v>27</v>
      </c>
      <c r="F31" s="6" t="s">
        <v>27</v>
      </c>
      <c r="G31" s="4" t="s">
        <v>83</v>
      </c>
      <c r="H31" s="6" t="s">
        <v>26</v>
      </c>
      <c r="I31" s="4" t="s">
        <v>83</v>
      </c>
      <c r="J31" s="6" t="s">
        <v>26</v>
      </c>
      <c r="K31" s="6" t="s">
        <v>26</v>
      </c>
      <c r="L31" s="6" t="s">
        <v>27</v>
      </c>
      <c r="M31" s="4" t="s">
        <v>83</v>
      </c>
      <c r="N31" s="6" t="s">
        <v>26</v>
      </c>
      <c r="O31" s="4" t="s">
        <v>83</v>
      </c>
      <c r="P31" s="4" t="s">
        <v>83</v>
      </c>
      <c r="Q31" s="6" t="s">
        <v>27</v>
      </c>
      <c r="R31" s="6" t="s">
        <v>27</v>
      </c>
      <c r="S31" s="6" t="s">
        <v>27</v>
      </c>
      <c r="T31" s="4" t="s">
        <v>83</v>
      </c>
      <c r="U31" s="6" t="s">
        <v>26</v>
      </c>
      <c r="V31" s="4" t="s">
        <v>83</v>
      </c>
    </row>
    <row r="32" s="28" customFormat="1" ht="55.2" spans="1:22">
      <c r="A32" s="1" t="s">
        <v>70</v>
      </c>
      <c r="B32" s="4" t="s">
        <v>83</v>
      </c>
      <c r="C32" s="4" t="s">
        <v>83</v>
      </c>
      <c r="D32" s="6" t="s">
        <v>26</v>
      </c>
      <c r="E32" s="13" t="s">
        <v>29</v>
      </c>
      <c r="F32" s="6" t="s">
        <v>26</v>
      </c>
      <c r="G32" s="6" t="s">
        <v>26</v>
      </c>
      <c r="H32" s="6" t="s">
        <v>26</v>
      </c>
      <c r="I32" s="4" t="s">
        <v>83</v>
      </c>
      <c r="J32" s="6" t="s">
        <v>26</v>
      </c>
      <c r="K32" s="6" t="s">
        <v>26</v>
      </c>
      <c r="L32" s="4" t="s">
        <v>83</v>
      </c>
      <c r="M32" s="6" t="s">
        <v>26</v>
      </c>
      <c r="N32" s="4" t="s">
        <v>83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4" t="s">
        <v>83</v>
      </c>
      <c r="V32" s="6" t="s">
        <v>26</v>
      </c>
    </row>
    <row r="33" s="28" customFormat="1" ht="82.8" spans="1:22">
      <c r="A33" s="1" t="s">
        <v>71</v>
      </c>
      <c r="B33" s="4" t="s">
        <v>83</v>
      </c>
      <c r="C33" s="4" t="s">
        <v>83</v>
      </c>
      <c r="D33" s="4" t="s">
        <v>83</v>
      </c>
      <c r="E33" s="6" t="s">
        <v>27</v>
      </c>
      <c r="F33" s="4" t="s">
        <v>83</v>
      </c>
      <c r="G33" s="6" t="s">
        <v>26</v>
      </c>
      <c r="H33" s="6" t="s">
        <v>26</v>
      </c>
      <c r="I33" s="6" t="s">
        <v>26</v>
      </c>
      <c r="J33" s="4" t="s">
        <v>83</v>
      </c>
      <c r="K33" s="6" t="s">
        <v>27</v>
      </c>
      <c r="L33" s="6" t="s">
        <v>26</v>
      </c>
      <c r="M33" s="4" t="s">
        <v>83</v>
      </c>
      <c r="N33" s="4" t="s">
        <v>83</v>
      </c>
      <c r="O33" s="6" t="s">
        <v>26</v>
      </c>
      <c r="P33" s="4" t="s">
        <v>83</v>
      </c>
      <c r="Q33" s="4" t="s">
        <v>83</v>
      </c>
      <c r="R33" s="4" t="s">
        <v>83</v>
      </c>
      <c r="S33" s="6" t="s">
        <v>26</v>
      </c>
      <c r="T33" s="4" t="s">
        <v>83</v>
      </c>
      <c r="U33" s="6" t="s">
        <v>26</v>
      </c>
      <c r="V33" s="6" t="s">
        <v>26</v>
      </c>
    </row>
    <row r="34" s="28" customFormat="1" ht="55.2" spans="1:22">
      <c r="A34" s="1" t="s">
        <v>72</v>
      </c>
      <c r="B34" s="4" t="s">
        <v>83</v>
      </c>
      <c r="C34" s="4" t="s">
        <v>83</v>
      </c>
      <c r="D34" s="4" t="s">
        <v>83</v>
      </c>
      <c r="E34" s="4" t="s">
        <v>83</v>
      </c>
      <c r="F34" s="4" t="s">
        <v>83</v>
      </c>
      <c r="G34" s="6" t="s">
        <v>26</v>
      </c>
      <c r="H34" s="6" t="s">
        <v>26</v>
      </c>
      <c r="I34" s="4" t="s">
        <v>83</v>
      </c>
      <c r="J34" s="4" t="s">
        <v>83</v>
      </c>
      <c r="K34" s="6" t="s">
        <v>26</v>
      </c>
      <c r="L34" s="6" t="s">
        <v>26</v>
      </c>
      <c r="M34" s="4" t="s">
        <v>83</v>
      </c>
      <c r="N34" s="4" t="s">
        <v>83</v>
      </c>
      <c r="O34" s="4" t="s">
        <v>83</v>
      </c>
      <c r="P34" s="6" t="s">
        <v>26</v>
      </c>
      <c r="Q34" s="4" t="s">
        <v>83</v>
      </c>
      <c r="R34" s="6" t="s">
        <v>26</v>
      </c>
      <c r="S34" s="4" t="s">
        <v>83</v>
      </c>
      <c r="T34" s="6" t="s">
        <v>26</v>
      </c>
      <c r="U34" s="4" t="s">
        <v>83</v>
      </c>
      <c r="V34" s="4" t="s">
        <v>83</v>
      </c>
    </row>
    <row r="35" s="28" customFormat="1" ht="55.2" spans="1:22">
      <c r="A35" s="1" t="s">
        <v>73</v>
      </c>
      <c r="B35" s="4" t="s">
        <v>83</v>
      </c>
      <c r="C35" s="6" t="s">
        <v>26</v>
      </c>
      <c r="D35" s="4" t="s">
        <v>83</v>
      </c>
      <c r="E35" s="13" t="s">
        <v>29</v>
      </c>
      <c r="F35" s="13" t="s">
        <v>29</v>
      </c>
      <c r="G35" s="6" t="s">
        <v>26</v>
      </c>
      <c r="H35" s="6" t="s">
        <v>26</v>
      </c>
      <c r="I35" s="4" t="s">
        <v>83</v>
      </c>
      <c r="J35" s="4" t="s">
        <v>83</v>
      </c>
      <c r="K35" s="6" t="s">
        <v>26</v>
      </c>
      <c r="L35" s="4" t="s">
        <v>83</v>
      </c>
      <c r="M35" s="6" t="s">
        <v>26</v>
      </c>
      <c r="N35" s="4" t="s">
        <v>83</v>
      </c>
      <c r="O35" s="6" t="s">
        <v>26</v>
      </c>
      <c r="P35" s="4" t="s">
        <v>83</v>
      </c>
      <c r="Q35" s="6" t="s">
        <v>26</v>
      </c>
      <c r="R35" s="6" t="s">
        <v>26</v>
      </c>
      <c r="S35" s="6" t="s">
        <v>26</v>
      </c>
      <c r="T35" s="4" t="s">
        <v>83</v>
      </c>
      <c r="U35" s="4" t="s">
        <v>83</v>
      </c>
      <c r="V35" s="4" t="s">
        <v>83</v>
      </c>
    </row>
    <row r="39" s="28" customFormat="1" spans="1:1">
      <c r="A39" s="27"/>
    </row>
    <row r="40" s="28" customFormat="1" ht="30" spans="1:25">
      <c r="A40" s="27"/>
      <c r="W40" s="15"/>
      <c r="X40" s="15"/>
      <c r="Y40" s="15"/>
    </row>
    <row r="41" s="28" customFormat="1" ht="30" spans="1:25">
      <c r="A41" s="27"/>
      <c r="W41" s="15" t="s">
        <v>91</v>
      </c>
      <c r="X41" s="15">
        <f>COUNTA(B2:V37)-COUNTIF(B2:V37,"N/A")</f>
        <v>674</v>
      </c>
      <c r="Y41" s="15"/>
    </row>
    <row r="42" s="28" customFormat="1" ht="30" spans="1:25">
      <c r="A42" s="27"/>
      <c r="W42" s="15" t="s">
        <v>92</v>
      </c>
      <c r="X42" s="15">
        <f>COUNTIF(B4:V37,"PASS")</f>
        <v>273</v>
      </c>
      <c r="Y42" s="15"/>
    </row>
    <row r="43" ht="30" spans="23:25">
      <c r="W43" s="15" t="s">
        <v>93</v>
      </c>
      <c r="X43" s="15">
        <v>6</v>
      </c>
      <c r="Y43" s="15"/>
    </row>
    <row r="44" ht="30" spans="23:25">
      <c r="W44" s="15" t="s">
        <v>94</v>
      </c>
      <c r="X44" s="15">
        <f>X41+X43</f>
        <v>680</v>
      </c>
      <c r="Y44" s="15"/>
    </row>
    <row r="45" s="28" customFormat="1" ht="30" spans="1:25">
      <c r="A45" s="27"/>
      <c r="W45" s="15"/>
      <c r="X45" s="15"/>
      <c r="Y45" s="15"/>
    </row>
    <row r="46" ht="30" spans="23:25">
      <c r="W46" s="15"/>
      <c r="X46" s="15"/>
      <c r="Y46" s="15"/>
    </row>
    <row r="47" ht="60" spans="23:25">
      <c r="W47" s="30" t="s">
        <v>90</v>
      </c>
      <c r="X47" s="31">
        <f>X42/X44</f>
        <v>0.401470588235294</v>
      </c>
      <c r="Y47" s="15"/>
    </row>
    <row r="48" ht="30" spans="23:25">
      <c r="W48" s="15"/>
      <c r="X48" s="15"/>
      <c r="Y48" s="15"/>
    </row>
    <row r="49" ht="30" spans="23:25">
      <c r="W49" s="15"/>
      <c r="X49" s="15"/>
      <c r="Y49" s="15"/>
    </row>
  </sheetData>
  <sortState ref="A2:V35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5"/>
  <sheetViews>
    <sheetView tabSelected="1" zoomScale="70" zoomScaleNormal="70" topLeftCell="J11" workbookViewId="0">
      <selection activeCell="AC13" sqref="AC13"/>
    </sheetView>
  </sheetViews>
  <sheetFormatPr defaultColWidth="8.88888888888889" defaultRowHeight="13.8"/>
  <cols>
    <col min="2" max="11" width="9.66666666666667"/>
    <col min="12" max="12" width="12.7777777777778"/>
    <col min="13" max="22" width="9.66666666666667"/>
    <col min="23" max="23" width="22.6666666666667" customWidth="1"/>
    <col min="24" max="24" width="18.9907407407407" customWidth="1"/>
    <col min="26" max="26" width="11.2222222222222"/>
    <col min="31" max="33" width="9.66666666666667"/>
  </cols>
  <sheetData>
    <row r="1" ht="41.4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Z1" s="24" t="s">
        <v>96</v>
      </c>
      <c r="AA1" s="1"/>
    </row>
    <row r="2" ht="96.6" spans="1:27">
      <c r="A2" s="1" t="s">
        <v>28</v>
      </c>
      <c r="B2" s="17" t="s">
        <v>83</v>
      </c>
      <c r="C2" s="17" t="s">
        <v>83</v>
      </c>
      <c r="D2" s="17" t="s">
        <v>83</v>
      </c>
      <c r="E2" s="13" t="s">
        <v>29</v>
      </c>
      <c r="F2" s="17" t="s">
        <v>83</v>
      </c>
      <c r="G2" s="6" t="s">
        <v>27</v>
      </c>
      <c r="H2" s="17" t="s">
        <v>83</v>
      </c>
      <c r="I2" s="6" t="s">
        <v>26</v>
      </c>
      <c r="J2" s="6" t="s">
        <v>27</v>
      </c>
      <c r="K2" s="17" t="s">
        <v>83</v>
      </c>
      <c r="L2" s="6" t="s">
        <v>27</v>
      </c>
      <c r="M2" s="17" t="s">
        <v>83</v>
      </c>
      <c r="N2" s="17" t="s">
        <v>83</v>
      </c>
      <c r="O2" s="17" t="s">
        <v>83</v>
      </c>
      <c r="P2" s="17" t="s">
        <v>83</v>
      </c>
      <c r="Q2" s="17" t="s">
        <v>83</v>
      </c>
      <c r="R2" s="17" t="s">
        <v>83</v>
      </c>
      <c r="S2" s="17" t="s">
        <v>83</v>
      </c>
      <c r="T2" s="17" t="s">
        <v>83</v>
      </c>
      <c r="U2" s="17" t="s">
        <v>83</v>
      </c>
      <c r="V2" s="17" t="s">
        <v>83</v>
      </c>
      <c r="W2" s="19">
        <f>COUNTIF(B2:V2,S2)/(21-COUNTIF(B2:V2,E2))</f>
        <v>0.8</v>
      </c>
      <c r="X2" s="1" t="s">
        <v>28</v>
      </c>
      <c r="Z2" s="3">
        <v>0.7</v>
      </c>
      <c r="AA2" s="1" t="s">
        <v>28</v>
      </c>
    </row>
    <row r="3" ht="96.6" spans="1:27">
      <c r="A3" s="1" t="s">
        <v>30</v>
      </c>
      <c r="B3" s="17" t="s">
        <v>83</v>
      </c>
      <c r="C3" s="17" t="s">
        <v>83</v>
      </c>
      <c r="D3" s="17" t="s">
        <v>83</v>
      </c>
      <c r="E3" s="6" t="s">
        <v>27</v>
      </c>
      <c r="F3" s="6" t="s">
        <v>26</v>
      </c>
      <c r="G3" s="17" t="s">
        <v>83</v>
      </c>
      <c r="H3" s="6" t="s">
        <v>26</v>
      </c>
      <c r="I3" s="6" t="s">
        <v>26</v>
      </c>
      <c r="J3" s="17" t="s">
        <v>83</v>
      </c>
      <c r="K3" s="6" t="s">
        <v>27</v>
      </c>
      <c r="L3" s="17" t="s">
        <v>83</v>
      </c>
      <c r="M3" s="17" t="s">
        <v>83</v>
      </c>
      <c r="N3" s="17" t="s">
        <v>83</v>
      </c>
      <c r="O3" s="6" t="s">
        <v>27</v>
      </c>
      <c r="P3" s="17" t="s">
        <v>83</v>
      </c>
      <c r="Q3" s="17" t="s">
        <v>83</v>
      </c>
      <c r="R3" s="6" t="s">
        <v>27</v>
      </c>
      <c r="S3" s="17" t="s">
        <v>83</v>
      </c>
      <c r="T3" s="17" t="s">
        <v>83</v>
      </c>
      <c r="U3" s="17" t="s">
        <v>83</v>
      </c>
      <c r="V3" s="17" t="s">
        <v>83</v>
      </c>
      <c r="W3" s="19">
        <f>COUNTIF(B3:V3,S3)/(21-COUNTIF(B3:V3,E2))</f>
        <v>0.666666666666667</v>
      </c>
      <c r="X3" s="1" t="s">
        <v>30</v>
      </c>
      <c r="Z3" s="3">
        <v>0.619047619047619</v>
      </c>
      <c r="AA3" s="20" t="s">
        <v>30</v>
      </c>
    </row>
    <row r="4" ht="96.6" spans="1:27">
      <c r="A4" s="1" t="s">
        <v>31</v>
      </c>
      <c r="B4" s="17" t="s">
        <v>83</v>
      </c>
      <c r="C4" s="17" t="s">
        <v>83</v>
      </c>
      <c r="D4" s="17" t="s">
        <v>83</v>
      </c>
      <c r="E4" s="6" t="s">
        <v>26</v>
      </c>
      <c r="F4" s="17" t="s">
        <v>83</v>
      </c>
      <c r="G4" s="6" t="s">
        <v>27</v>
      </c>
      <c r="H4" s="17" t="s">
        <v>83</v>
      </c>
      <c r="I4" s="6" t="s">
        <v>26</v>
      </c>
      <c r="J4" s="6" t="s">
        <v>27</v>
      </c>
      <c r="K4" s="6" t="s">
        <v>27</v>
      </c>
      <c r="L4" s="6" t="s">
        <v>27</v>
      </c>
      <c r="M4" s="14" t="s">
        <v>24</v>
      </c>
      <c r="N4" s="17" t="s">
        <v>83</v>
      </c>
      <c r="O4" s="17" t="s">
        <v>83</v>
      </c>
      <c r="P4" s="17" t="s">
        <v>83</v>
      </c>
      <c r="Q4" s="17" t="s">
        <v>83</v>
      </c>
      <c r="R4" s="6" t="s">
        <v>27</v>
      </c>
      <c r="S4" s="17" t="s">
        <v>83</v>
      </c>
      <c r="T4" s="6" t="s">
        <v>26</v>
      </c>
      <c r="U4" s="17" t="s">
        <v>83</v>
      </c>
      <c r="V4" s="6" t="s">
        <v>27</v>
      </c>
      <c r="W4" s="19">
        <f>COUNTIF(B4:V4,S4)/(21-COUNTIF(B4:V4,E2))</f>
        <v>0.523809523809524</v>
      </c>
      <c r="X4" s="1" t="s">
        <v>31</v>
      </c>
      <c r="Z4" s="3">
        <v>0.333333333333333</v>
      </c>
      <c r="AA4" s="20" t="s">
        <v>31</v>
      </c>
    </row>
    <row r="5" ht="110.4" spans="1:32">
      <c r="A5" s="1" t="s">
        <v>33</v>
      </c>
      <c r="B5" s="6" t="s">
        <v>25</v>
      </c>
      <c r="C5" s="17" t="s">
        <v>83</v>
      </c>
      <c r="D5" s="6" t="s">
        <v>25</v>
      </c>
      <c r="E5" s="6" t="s">
        <v>25</v>
      </c>
      <c r="F5" s="6" t="s">
        <v>25</v>
      </c>
      <c r="G5" s="6" t="s">
        <v>25</v>
      </c>
      <c r="H5" s="6" t="s">
        <v>25</v>
      </c>
      <c r="I5" s="17" t="s">
        <v>83</v>
      </c>
      <c r="J5" s="6" t="s">
        <v>25</v>
      </c>
      <c r="K5" s="6" t="s">
        <v>25</v>
      </c>
      <c r="L5" s="6" t="s">
        <v>26</v>
      </c>
      <c r="M5" s="6" t="s">
        <v>25</v>
      </c>
      <c r="N5" s="6" t="s">
        <v>26</v>
      </c>
      <c r="O5" s="6" t="s">
        <v>25</v>
      </c>
      <c r="P5" s="17" t="s">
        <v>83</v>
      </c>
      <c r="Q5" s="6" t="s">
        <v>25</v>
      </c>
      <c r="R5" s="6" t="s">
        <v>26</v>
      </c>
      <c r="S5" s="17" t="s">
        <v>83</v>
      </c>
      <c r="T5" s="6" t="s">
        <v>25</v>
      </c>
      <c r="U5" s="6" t="s">
        <v>25</v>
      </c>
      <c r="V5" s="17" t="s">
        <v>83</v>
      </c>
      <c r="W5" s="19">
        <f>COUNTIF(B5:V5,S5)/(21-COUNTIF(B5:V5,E2))</f>
        <v>0.238095238095238</v>
      </c>
      <c r="X5" s="1" t="s">
        <v>33</v>
      </c>
      <c r="Z5" s="3">
        <v>0.0476190476190476</v>
      </c>
      <c r="AA5" s="20" t="s">
        <v>33</v>
      </c>
      <c r="AE5" s="3">
        <v>0.666666666666667</v>
      </c>
      <c r="AF5" s="1" t="s">
        <v>34</v>
      </c>
    </row>
    <row r="6" ht="110.4" spans="1:27">
      <c r="A6" s="1" t="s">
        <v>35</v>
      </c>
      <c r="B6" s="17" t="s">
        <v>83</v>
      </c>
      <c r="C6" s="17" t="s">
        <v>83</v>
      </c>
      <c r="D6" s="6" t="s">
        <v>27</v>
      </c>
      <c r="E6" s="6" t="s">
        <v>27</v>
      </c>
      <c r="F6" s="17" t="s">
        <v>83</v>
      </c>
      <c r="G6" s="17" t="s">
        <v>83</v>
      </c>
      <c r="H6" s="6" t="s">
        <v>27</v>
      </c>
      <c r="I6" s="6" t="s">
        <v>27</v>
      </c>
      <c r="J6" s="6" t="s">
        <v>27</v>
      </c>
      <c r="K6" s="6" t="s">
        <v>27</v>
      </c>
      <c r="L6" s="6" t="s">
        <v>27</v>
      </c>
      <c r="M6" s="17" t="s">
        <v>83</v>
      </c>
      <c r="N6" s="17" t="s">
        <v>83</v>
      </c>
      <c r="O6" s="6" t="s">
        <v>27</v>
      </c>
      <c r="P6" s="17" t="s">
        <v>83</v>
      </c>
      <c r="Q6" s="17" t="s">
        <v>83</v>
      </c>
      <c r="R6" s="6" t="s">
        <v>27</v>
      </c>
      <c r="S6" s="17" t="s">
        <v>83</v>
      </c>
      <c r="T6" s="17" t="s">
        <v>83</v>
      </c>
      <c r="U6" s="17" t="s">
        <v>83</v>
      </c>
      <c r="V6" s="6" t="s">
        <v>26</v>
      </c>
      <c r="W6" s="19">
        <f>COUNTIF(B6:V6,S6)/(21-COUNTIF(B6:V6,E2))</f>
        <v>0.523809523809524</v>
      </c>
      <c r="X6" s="1" t="s">
        <v>35</v>
      </c>
      <c r="Z6" s="3">
        <v>0.0952380952380952</v>
      </c>
      <c r="AA6" s="20" t="s">
        <v>35</v>
      </c>
    </row>
    <row r="7" ht="96.6" spans="1:27">
      <c r="A7" s="1" t="s">
        <v>37</v>
      </c>
      <c r="B7" s="14" t="s">
        <v>24</v>
      </c>
      <c r="C7" s="17" t="s">
        <v>83</v>
      </c>
      <c r="D7" s="17" t="s">
        <v>83</v>
      </c>
      <c r="E7" s="6" t="s">
        <v>27</v>
      </c>
      <c r="F7" s="17" t="s">
        <v>83</v>
      </c>
      <c r="G7" s="17" t="s">
        <v>83</v>
      </c>
      <c r="H7" s="17" t="s">
        <v>83</v>
      </c>
      <c r="I7" s="6" t="s">
        <v>26</v>
      </c>
      <c r="J7" s="17" t="s">
        <v>83</v>
      </c>
      <c r="K7" s="17" t="s">
        <v>83</v>
      </c>
      <c r="L7" s="17" t="s">
        <v>83</v>
      </c>
      <c r="M7" s="17" t="s">
        <v>83</v>
      </c>
      <c r="N7" s="17" t="s">
        <v>83</v>
      </c>
      <c r="O7" s="17" t="s">
        <v>83</v>
      </c>
      <c r="P7" s="17" t="s">
        <v>83</v>
      </c>
      <c r="Q7" s="17" t="s">
        <v>83</v>
      </c>
      <c r="R7" s="6" t="s">
        <v>26</v>
      </c>
      <c r="S7" s="17" t="s">
        <v>83</v>
      </c>
      <c r="T7" s="17" t="s">
        <v>83</v>
      </c>
      <c r="U7" s="17" t="s">
        <v>83</v>
      </c>
      <c r="V7" s="17" t="s">
        <v>83</v>
      </c>
      <c r="W7" s="19">
        <f>COUNTIF(B7:V7,S7)/(21-COUNTIF(B7:V7,E2))</f>
        <v>0.80952380952381</v>
      </c>
      <c r="X7" s="1" t="s">
        <v>37</v>
      </c>
      <c r="Z7" s="3">
        <v>0.857142857142857</v>
      </c>
      <c r="AA7" s="1" t="s">
        <v>37</v>
      </c>
    </row>
    <row r="8" ht="110.4" spans="1:27">
      <c r="A8" s="1" t="s">
        <v>38</v>
      </c>
      <c r="B8" s="6" t="s">
        <v>27</v>
      </c>
      <c r="C8" s="6" t="s">
        <v>26</v>
      </c>
      <c r="D8" s="17" t="s">
        <v>83</v>
      </c>
      <c r="E8" s="6" t="s">
        <v>27</v>
      </c>
      <c r="F8" s="6" t="s">
        <v>27</v>
      </c>
      <c r="G8" s="6" t="s">
        <v>27</v>
      </c>
      <c r="H8" s="6" t="s">
        <v>26</v>
      </c>
      <c r="I8" s="6" t="s">
        <v>27</v>
      </c>
      <c r="J8" s="17" t="s">
        <v>83</v>
      </c>
      <c r="K8" s="6" t="s">
        <v>27</v>
      </c>
      <c r="L8" s="17" t="s">
        <v>83</v>
      </c>
      <c r="M8" s="17" t="s">
        <v>83</v>
      </c>
      <c r="N8" s="17" t="s">
        <v>83</v>
      </c>
      <c r="O8" s="17" t="s">
        <v>83</v>
      </c>
      <c r="P8" s="17" t="s">
        <v>83</v>
      </c>
      <c r="Q8" s="17" t="s">
        <v>83</v>
      </c>
      <c r="R8" s="6" t="s">
        <v>27</v>
      </c>
      <c r="S8" s="17" t="s">
        <v>83</v>
      </c>
      <c r="T8" s="17" t="s">
        <v>83</v>
      </c>
      <c r="U8" s="17" t="s">
        <v>83</v>
      </c>
      <c r="V8" s="17" t="s">
        <v>83</v>
      </c>
      <c r="W8" s="19">
        <f>COUNTIF(B8:V8,S8)/(21-COUNTIF(B8:V8,E2))</f>
        <v>0.571428571428571</v>
      </c>
      <c r="X8" s="1" t="s">
        <v>38</v>
      </c>
      <c r="Z8" s="3">
        <v>0.761904761904762</v>
      </c>
      <c r="AA8" s="1" t="s">
        <v>38</v>
      </c>
    </row>
    <row r="9" ht="96.6" spans="1:27">
      <c r="A9" s="1" t="s">
        <v>39</v>
      </c>
      <c r="B9" s="17" t="s">
        <v>83</v>
      </c>
      <c r="C9" s="6" t="s">
        <v>26</v>
      </c>
      <c r="D9" s="17" t="s">
        <v>83</v>
      </c>
      <c r="E9" s="6" t="s">
        <v>27</v>
      </c>
      <c r="F9" s="6" t="s">
        <v>27</v>
      </c>
      <c r="G9" s="17" t="s">
        <v>83</v>
      </c>
      <c r="H9" s="6" t="s">
        <v>26</v>
      </c>
      <c r="I9" s="17" t="s">
        <v>83</v>
      </c>
      <c r="J9" s="17" t="s">
        <v>83</v>
      </c>
      <c r="K9" s="17" t="s">
        <v>83</v>
      </c>
      <c r="L9" s="17" t="s">
        <v>83</v>
      </c>
      <c r="M9" s="17" t="s">
        <v>83</v>
      </c>
      <c r="N9" s="17" t="s">
        <v>83</v>
      </c>
      <c r="O9" s="17" t="s">
        <v>83</v>
      </c>
      <c r="P9" s="17" t="s">
        <v>83</v>
      </c>
      <c r="Q9" s="17" t="s">
        <v>83</v>
      </c>
      <c r="R9" s="6" t="s">
        <v>27</v>
      </c>
      <c r="S9" s="17" t="s">
        <v>83</v>
      </c>
      <c r="T9" s="17" t="s">
        <v>83</v>
      </c>
      <c r="U9" s="17" t="s">
        <v>83</v>
      </c>
      <c r="V9" s="17" t="s">
        <v>83</v>
      </c>
      <c r="W9" s="19">
        <f>COUNTIF(B9:V9,S9)/(21-COUNTIF(B9:V9,E2))</f>
        <v>0.761904761904762</v>
      </c>
      <c r="X9" s="1" t="s">
        <v>39</v>
      </c>
      <c r="Z9" s="3">
        <v>0.619047619047619</v>
      </c>
      <c r="AA9" s="20" t="s">
        <v>39</v>
      </c>
    </row>
    <row r="10" ht="96.6" spans="1:27">
      <c r="A10" s="1" t="s">
        <v>40</v>
      </c>
      <c r="B10" s="6" t="s">
        <v>27</v>
      </c>
      <c r="C10" s="6" t="s">
        <v>27</v>
      </c>
      <c r="D10" s="6" t="s">
        <v>27</v>
      </c>
      <c r="E10" s="6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6" t="s">
        <v>27</v>
      </c>
      <c r="Q10" s="6" t="s">
        <v>27</v>
      </c>
      <c r="R10" s="6" t="s">
        <v>27</v>
      </c>
      <c r="S10" s="6" t="s">
        <v>27</v>
      </c>
      <c r="T10" s="6" t="s">
        <v>27</v>
      </c>
      <c r="U10" s="6" t="s">
        <v>26</v>
      </c>
      <c r="V10" s="6" t="s">
        <v>27</v>
      </c>
      <c r="W10" s="19">
        <f>COUNTIF(B10:V10,S2)/(21-COUNTIF(B10:V10,E2))</f>
        <v>0</v>
      </c>
      <c r="X10" s="1" t="s">
        <v>40</v>
      </c>
      <c r="Z10" s="3">
        <v>0.571428571428571</v>
      </c>
      <c r="AA10" s="20" t="s">
        <v>40</v>
      </c>
    </row>
    <row r="11" ht="110.4" spans="1:27">
      <c r="A11" s="1" t="s">
        <v>41</v>
      </c>
      <c r="B11" s="17" t="s">
        <v>83</v>
      </c>
      <c r="C11" s="6" t="s">
        <v>27</v>
      </c>
      <c r="D11" s="6" t="s">
        <v>27</v>
      </c>
      <c r="E11" s="6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6" t="s">
        <v>27</v>
      </c>
      <c r="Q11" s="6" t="s">
        <v>27</v>
      </c>
      <c r="R11" s="17" t="s">
        <v>83</v>
      </c>
      <c r="S11" s="17" t="s">
        <v>83</v>
      </c>
      <c r="T11" s="6" t="s">
        <v>27</v>
      </c>
      <c r="U11" s="6" t="s">
        <v>27</v>
      </c>
      <c r="V11" s="6" t="s">
        <v>27</v>
      </c>
      <c r="W11" s="19">
        <f>COUNTIF(B11:V11,S11)/(21-COUNTIF(B11:V11,E2))</f>
        <v>0.142857142857143</v>
      </c>
      <c r="X11" s="1" t="s">
        <v>41</v>
      </c>
      <c r="Z11" s="3">
        <v>0.0476190476190476</v>
      </c>
      <c r="AA11" s="20" t="s">
        <v>41</v>
      </c>
    </row>
    <row r="12" ht="96.6" spans="1:27">
      <c r="A12" s="1" t="s">
        <v>42</v>
      </c>
      <c r="B12" s="17" t="s">
        <v>83</v>
      </c>
      <c r="C12" s="6" t="s">
        <v>27</v>
      </c>
      <c r="D12" s="6" t="s">
        <v>27</v>
      </c>
      <c r="E12" s="6" t="s">
        <v>27</v>
      </c>
      <c r="F12" s="17" t="s">
        <v>83</v>
      </c>
      <c r="G12" s="6" t="s">
        <v>27</v>
      </c>
      <c r="H12" s="6" t="s">
        <v>27</v>
      </c>
      <c r="I12" s="17" t="s">
        <v>83</v>
      </c>
      <c r="J12" s="17" t="s">
        <v>83</v>
      </c>
      <c r="K12" s="17" t="s">
        <v>83</v>
      </c>
      <c r="L12" s="6" t="s">
        <v>27</v>
      </c>
      <c r="M12" s="6" t="s">
        <v>27</v>
      </c>
      <c r="N12" s="17" t="s">
        <v>83</v>
      </c>
      <c r="O12" s="6" t="s">
        <v>27</v>
      </c>
      <c r="P12" s="6" t="s">
        <v>27</v>
      </c>
      <c r="Q12" s="17" t="s">
        <v>83</v>
      </c>
      <c r="R12" s="6" t="s">
        <v>27</v>
      </c>
      <c r="S12" s="17" t="s">
        <v>83</v>
      </c>
      <c r="T12" s="17" t="s">
        <v>83</v>
      </c>
      <c r="U12" s="6" t="s">
        <v>27</v>
      </c>
      <c r="V12" s="17" t="s">
        <v>83</v>
      </c>
      <c r="W12" s="19">
        <f>COUNTIF(B12:V12,S12)/(21-COUNTIF(B12:V12,E2))</f>
        <v>0.476190476190476</v>
      </c>
      <c r="X12" s="1" t="s">
        <v>42</v>
      </c>
      <c r="Z12" s="3">
        <v>0.285714285714286</v>
      </c>
      <c r="AA12" s="20" t="s">
        <v>42</v>
      </c>
    </row>
    <row r="13" ht="124.2" spans="1:27">
      <c r="A13" s="1" t="s">
        <v>43</v>
      </c>
      <c r="B13" s="17" t="s">
        <v>83</v>
      </c>
      <c r="C13" s="17" t="s">
        <v>83</v>
      </c>
      <c r="D13" s="17" t="s">
        <v>83</v>
      </c>
      <c r="E13" s="6" t="s">
        <v>27</v>
      </c>
      <c r="F13" s="17" t="s">
        <v>83</v>
      </c>
      <c r="G13" s="6" t="s">
        <v>27</v>
      </c>
      <c r="H13" s="17" t="s">
        <v>83</v>
      </c>
      <c r="I13" s="6" t="s">
        <v>26</v>
      </c>
      <c r="J13" s="17" t="s">
        <v>83</v>
      </c>
      <c r="K13" s="6" t="s">
        <v>27</v>
      </c>
      <c r="L13" s="17" t="s">
        <v>83</v>
      </c>
      <c r="M13" s="17" t="s">
        <v>83</v>
      </c>
      <c r="N13" s="17" t="s">
        <v>83</v>
      </c>
      <c r="O13" s="17" t="s">
        <v>83</v>
      </c>
      <c r="P13" s="17" t="s">
        <v>83</v>
      </c>
      <c r="Q13" s="17" t="s">
        <v>83</v>
      </c>
      <c r="R13" s="6" t="s">
        <v>27</v>
      </c>
      <c r="S13" s="17" t="s">
        <v>83</v>
      </c>
      <c r="T13" s="17" t="s">
        <v>83</v>
      </c>
      <c r="U13" s="17" t="s">
        <v>83</v>
      </c>
      <c r="V13" s="17" t="s">
        <v>83</v>
      </c>
      <c r="W13" s="19">
        <f>COUNTIF(B13:V13,S13)/(21-COUNTIF(B13:V13,E2))</f>
        <v>0.761904761904762</v>
      </c>
      <c r="X13" s="1" t="s">
        <v>43</v>
      </c>
      <c r="Z13" s="3">
        <v>0.714285714285714</v>
      </c>
      <c r="AA13" s="1" t="s">
        <v>43</v>
      </c>
    </row>
    <row r="14" ht="151.8" spans="1:33">
      <c r="A14" s="1" t="s">
        <v>44</v>
      </c>
      <c r="B14" s="17" t="s">
        <v>83</v>
      </c>
      <c r="C14" s="17" t="s">
        <v>83</v>
      </c>
      <c r="D14" s="6" t="s">
        <v>27</v>
      </c>
      <c r="E14" s="6" t="s">
        <v>27</v>
      </c>
      <c r="F14" s="17" t="s">
        <v>83</v>
      </c>
      <c r="G14" s="6" t="s">
        <v>27</v>
      </c>
      <c r="H14" s="17" t="s">
        <v>83</v>
      </c>
      <c r="I14" s="17" t="s">
        <v>83</v>
      </c>
      <c r="J14" s="17" t="s">
        <v>83</v>
      </c>
      <c r="K14" s="6" t="s">
        <v>27</v>
      </c>
      <c r="L14" s="6" t="s">
        <v>27</v>
      </c>
      <c r="M14" s="17" t="s">
        <v>83</v>
      </c>
      <c r="N14" s="17" t="s">
        <v>83</v>
      </c>
      <c r="O14" s="6" t="s">
        <v>27</v>
      </c>
      <c r="P14" s="17" t="s">
        <v>83</v>
      </c>
      <c r="Q14" s="17" t="s">
        <v>83</v>
      </c>
      <c r="R14" s="6" t="s">
        <v>27</v>
      </c>
      <c r="S14" s="17" t="s">
        <v>83</v>
      </c>
      <c r="T14" s="17" t="s">
        <v>83</v>
      </c>
      <c r="U14" s="17" t="s">
        <v>83</v>
      </c>
      <c r="V14" s="17" t="s">
        <v>83</v>
      </c>
      <c r="W14" s="19">
        <f>COUNTIF(B14:V14,S14)/(21-COUNTIF(B14:V14,E2))</f>
        <v>0.666666666666667</v>
      </c>
      <c r="X14" s="1" t="s">
        <v>44</v>
      </c>
      <c r="Z14" s="3">
        <v>0.666666666666667</v>
      </c>
      <c r="AA14" s="1" t="s">
        <v>44</v>
      </c>
      <c r="AF14" s="3">
        <v>0.7</v>
      </c>
      <c r="AG14" s="1" t="s">
        <v>46</v>
      </c>
    </row>
    <row r="15" ht="82.8" spans="1:33">
      <c r="A15" s="1" t="s">
        <v>97</v>
      </c>
      <c r="B15" s="17" t="s">
        <v>83</v>
      </c>
      <c r="C15" s="17" t="s">
        <v>83</v>
      </c>
      <c r="D15" s="17" t="s">
        <v>83</v>
      </c>
      <c r="E15" s="17" t="s">
        <v>83</v>
      </c>
      <c r="F15" s="17" t="s">
        <v>83</v>
      </c>
      <c r="G15" s="17" t="s">
        <v>83</v>
      </c>
      <c r="H15" s="17" t="s">
        <v>83</v>
      </c>
      <c r="I15" s="6" t="s">
        <v>27</v>
      </c>
      <c r="J15" s="17" t="s">
        <v>83</v>
      </c>
      <c r="K15" s="17" t="s">
        <v>83</v>
      </c>
      <c r="L15" s="17" t="s">
        <v>83</v>
      </c>
      <c r="M15" s="17" t="s">
        <v>83</v>
      </c>
      <c r="N15" s="17" t="s">
        <v>83</v>
      </c>
      <c r="O15" s="17" t="s">
        <v>83</v>
      </c>
      <c r="P15" s="17" t="s">
        <v>83</v>
      </c>
      <c r="Q15" s="17" t="s">
        <v>83</v>
      </c>
      <c r="R15" s="17" t="s">
        <v>83</v>
      </c>
      <c r="S15" s="17" t="s">
        <v>83</v>
      </c>
      <c r="T15" s="6" t="s">
        <v>26</v>
      </c>
      <c r="U15" s="17" t="s">
        <v>83</v>
      </c>
      <c r="V15" s="17" t="s">
        <v>83</v>
      </c>
      <c r="W15" s="19">
        <f>COUNTIF(B15:V15,S15)/(21-COUNTIF(B15:V15,E2))</f>
        <v>0.904761904761905</v>
      </c>
      <c r="X15" s="1" t="s">
        <v>97</v>
      </c>
      <c r="Z15" s="3">
        <v>0.904761904761905</v>
      </c>
      <c r="AA15" s="1" t="s">
        <v>51</v>
      </c>
      <c r="AB15"/>
      <c r="AF15" s="3">
        <v>0.842105263157895</v>
      </c>
      <c r="AG15" s="1" t="s">
        <v>47</v>
      </c>
    </row>
    <row r="16" ht="82.8" spans="1:33">
      <c r="A16" s="1" t="s">
        <v>98</v>
      </c>
      <c r="B16" s="17" t="s">
        <v>83</v>
      </c>
      <c r="C16" s="6" t="s">
        <v>27</v>
      </c>
      <c r="D16" s="6" t="s">
        <v>27</v>
      </c>
      <c r="E16" s="6" t="s">
        <v>27</v>
      </c>
      <c r="F16" s="17" t="s">
        <v>83</v>
      </c>
      <c r="G16" s="17" t="s">
        <v>83</v>
      </c>
      <c r="H16" s="6" t="s">
        <v>26</v>
      </c>
      <c r="I16" s="6" t="s">
        <v>26</v>
      </c>
      <c r="J16" s="17" t="s">
        <v>83</v>
      </c>
      <c r="K16" s="17" t="s">
        <v>83</v>
      </c>
      <c r="L16" s="6" t="s">
        <v>27</v>
      </c>
      <c r="M16" s="17" t="s">
        <v>83</v>
      </c>
      <c r="N16" s="17" t="s">
        <v>83</v>
      </c>
      <c r="O16" s="17" t="s">
        <v>83</v>
      </c>
      <c r="P16" s="17" t="s">
        <v>83</v>
      </c>
      <c r="Q16" s="13" t="s">
        <v>29</v>
      </c>
      <c r="R16" s="17" t="s">
        <v>83</v>
      </c>
      <c r="S16" s="17" t="s">
        <v>83</v>
      </c>
      <c r="T16" s="17" t="s">
        <v>83</v>
      </c>
      <c r="U16" s="17" t="s">
        <v>83</v>
      </c>
      <c r="V16" s="17" t="s">
        <v>83</v>
      </c>
      <c r="W16" s="19">
        <f>COUNTIF(B16:V16,S16)/(21-COUNTIF(B16:V16,E2))</f>
        <v>0.7</v>
      </c>
      <c r="X16" s="1" t="s">
        <v>98</v>
      </c>
      <c r="Z16" s="3">
        <v>0.761904761904762</v>
      </c>
      <c r="AA16" s="1" t="s">
        <v>53</v>
      </c>
      <c r="AB16"/>
      <c r="AF16" s="3">
        <v>0.85</v>
      </c>
      <c r="AG16" s="1" t="s">
        <v>48</v>
      </c>
    </row>
    <row r="17" ht="69" spans="1:33">
      <c r="A17" s="1" t="s">
        <v>99</v>
      </c>
      <c r="B17" s="17" t="s">
        <v>83</v>
      </c>
      <c r="C17" s="17" t="s">
        <v>83</v>
      </c>
      <c r="D17" s="17" t="s">
        <v>83</v>
      </c>
      <c r="E17" s="6" t="s">
        <v>26</v>
      </c>
      <c r="F17" s="17" t="s">
        <v>83</v>
      </c>
      <c r="G17" s="6" t="s">
        <v>27</v>
      </c>
      <c r="H17" s="6" t="s">
        <v>26</v>
      </c>
      <c r="I17" s="6" t="s">
        <v>27</v>
      </c>
      <c r="J17" s="6" t="s">
        <v>27</v>
      </c>
      <c r="K17" s="17" t="s">
        <v>83</v>
      </c>
      <c r="L17" s="17" t="s">
        <v>83</v>
      </c>
      <c r="M17" s="17" t="s">
        <v>83</v>
      </c>
      <c r="N17" s="17" t="s">
        <v>83</v>
      </c>
      <c r="O17" s="17" t="s">
        <v>83</v>
      </c>
      <c r="P17" s="17" t="s">
        <v>83</v>
      </c>
      <c r="Q17" s="6" t="s">
        <v>26</v>
      </c>
      <c r="R17" s="6" t="s">
        <v>26</v>
      </c>
      <c r="S17" s="17" t="s">
        <v>83</v>
      </c>
      <c r="T17" s="14" t="s">
        <v>24</v>
      </c>
      <c r="U17" s="17" t="s">
        <v>83</v>
      </c>
      <c r="V17" s="17" t="s">
        <v>83</v>
      </c>
      <c r="W17" s="19">
        <f>COUNTIF(B17:V17,S17)/(21-COUNTIF(B17:V17,E2))</f>
        <v>0.619047619047619</v>
      </c>
      <c r="X17" s="20" t="s">
        <v>99</v>
      </c>
      <c r="Z17" s="3">
        <v>0.523809523809524</v>
      </c>
      <c r="AA17" s="20" t="s">
        <v>66</v>
      </c>
      <c r="AF17" s="3">
        <v>0.65</v>
      </c>
      <c r="AG17" s="1" t="s">
        <v>49</v>
      </c>
    </row>
    <row r="18" ht="69" spans="1:27">
      <c r="A18" s="1" t="s">
        <v>100</v>
      </c>
      <c r="B18" s="17" t="s">
        <v>83</v>
      </c>
      <c r="C18" s="13" t="s">
        <v>29</v>
      </c>
      <c r="D18" s="13" t="s">
        <v>29</v>
      </c>
      <c r="E18" s="13" t="s">
        <v>29</v>
      </c>
      <c r="F18" s="6" t="s">
        <v>26</v>
      </c>
      <c r="G18" s="6" t="s">
        <v>27</v>
      </c>
      <c r="H18" s="6" t="s">
        <v>26</v>
      </c>
      <c r="I18" s="6" t="s">
        <v>27</v>
      </c>
      <c r="J18" s="17" t="s">
        <v>83</v>
      </c>
      <c r="K18" s="6" t="s">
        <v>27</v>
      </c>
      <c r="L18" s="17" t="s">
        <v>83</v>
      </c>
      <c r="M18" s="17" t="s">
        <v>83</v>
      </c>
      <c r="N18" s="17" t="s">
        <v>83</v>
      </c>
      <c r="O18" s="17" t="s">
        <v>83</v>
      </c>
      <c r="P18" s="17" t="s">
        <v>83</v>
      </c>
      <c r="Q18" s="17" t="s">
        <v>83</v>
      </c>
      <c r="R18" s="6" t="s">
        <v>27</v>
      </c>
      <c r="S18" s="17" t="s">
        <v>83</v>
      </c>
      <c r="T18" s="17" t="s">
        <v>83</v>
      </c>
      <c r="U18" s="17" t="s">
        <v>83</v>
      </c>
      <c r="V18" s="17" t="s">
        <v>83</v>
      </c>
      <c r="W18" s="19">
        <f>COUNTIF(B18:V18,S18)/(21-COUNTIF(B18:V18,E2))</f>
        <v>0.666666666666667</v>
      </c>
      <c r="X18" s="20" t="s">
        <v>100</v>
      </c>
      <c r="Y18" s="25"/>
      <c r="Z18" s="26">
        <v>0.526315789473684</v>
      </c>
      <c r="AA18" s="20" t="s">
        <v>80</v>
      </c>
    </row>
    <row r="19" ht="69" spans="1:27">
      <c r="A19" s="1" t="s">
        <v>101</v>
      </c>
      <c r="B19" s="17" t="s">
        <v>83</v>
      </c>
      <c r="C19" s="17" t="s">
        <v>83</v>
      </c>
      <c r="D19" s="17" t="s">
        <v>83</v>
      </c>
      <c r="E19" s="17" t="s">
        <v>83</v>
      </c>
      <c r="F19" s="17" t="s">
        <v>83</v>
      </c>
      <c r="G19" s="17" t="s">
        <v>83</v>
      </c>
      <c r="H19" s="6" t="s">
        <v>26</v>
      </c>
      <c r="I19" s="17" t="s">
        <v>83</v>
      </c>
      <c r="J19" s="17" t="s">
        <v>83</v>
      </c>
      <c r="K19" s="13" t="s">
        <v>29</v>
      </c>
      <c r="L19" s="17" t="s">
        <v>83</v>
      </c>
      <c r="M19" s="17" t="s">
        <v>83</v>
      </c>
      <c r="N19" s="17" t="s">
        <v>83</v>
      </c>
      <c r="O19" s="17" t="s">
        <v>83</v>
      </c>
      <c r="P19" s="17" t="s">
        <v>83</v>
      </c>
      <c r="Q19" s="17" t="s">
        <v>83</v>
      </c>
      <c r="R19" s="17" t="s">
        <v>83</v>
      </c>
      <c r="S19" s="17" t="s">
        <v>83</v>
      </c>
      <c r="T19" s="17" t="s">
        <v>83</v>
      </c>
      <c r="U19" s="17" t="s">
        <v>83</v>
      </c>
      <c r="V19" s="17" t="s">
        <v>83</v>
      </c>
      <c r="W19" s="19">
        <f>COUNTIF(B19:V19,S19)/(21-COUNTIF(B19:V19,E2))</f>
        <v>0.95</v>
      </c>
      <c r="X19" s="21" t="s">
        <v>101</v>
      </c>
      <c r="Z19" s="3">
        <v>0.2</v>
      </c>
      <c r="AA19" s="1" t="s">
        <v>81</v>
      </c>
    </row>
    <row r="20" customFormat="1" ht="69" spans="1:34">
      <c r="A20" s="1" t="s">
        <v>46</v>
      </c>
      <c r="B20" s="6" t="s">
        <v>26</v>
      </c>
      <c r="C20" s="6" t="s">
        <v>25</v>
      </c>
      <c r="D20" s="6" t="s">
        <v>25</v>
      </c>
      <c r="E20" s="6" t="s">
        <v>25</v>
      </c>
      <c r="F20" s="6" t="s">
        <v>25</v>
      </c>
      <c r="G20" s="6" t="s">
        <v>25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6" t="s">
        <v>25</v>
      </c>
      <c r="R20" s="6" t="s">
        <v>27</v>
      </c>
      <c r="S20" s="6" t="s">
        <v>25</v>
      </c>
      <c r="T20" s="6" t="s">
        <v>25</v>
      </c>
      <c r="U20" s="6" t="s">
        <v>25</v>
      </c>
      <c r="V20" s="6" t="s">
        <v>25</v>
      </c>
      <c r="W20" s="19">
        <f>COUNTIF(B20:V20,S2)/(21-COUNTIF(B20:V20,E20))</f>
        <v>0</v>
      </c>
      <c r="X20" s="1" t="s">
        <v>46</v>
      </c>
      <c r="AG20" s="3">
        <v>0.5</v>
      </c>
      <c r="AH20" s="1" t="s">
        <v>54</v>
      </c>
    </row>
    <row r="21" ht="69" spans="1:34">
      <c r="A21" s="1" t="s">
        <v>47</v>
      </c>
      <c r="B21" s="17" t="s">
        <v>83</v>
      </c>
      <c r="C21" s="17" t="s">
        <v>83</v>
      </c>
      <c r="D21" s="17" t="s">
        <v>83</v>
      </c>
      <c r="E21" s="5" t="s">
        <v>29</v>
      </c>
      <c r="F21" s="17" t="s">
        <v>83</v>
      </c>
      <c r="G21" s="17" t="s">
        <v>83</v>
      </c>
      <c r="H21" s="17" t="s">
        <v>83</v>
      </c>
      <c r="I21" s="6" t="s">
        <v>27</v>
      </c>
      <c r="J21" s="17" t="s">
        <v>83</v>
      </c>
      <c r="K21" s="6" t="s">
        <v>27</v>
      </c>
      <c r="L21" s="5" t="s">
        <v>29</v>
      </c>
      <c r="M21" s="17" t="s">
        <v>83</v>
      </c>
      <c r="N21" s="17" t="s">
        <v>83</v>
      </c>
      <c r="O21" s="17" t="s">
        <v>83</v>
      </c>
      <c r="P21" s="17" t="s">
        <v>83</v>
      </c>
      <c r="Q21" s="17" t="s">
        <v>83</v>
      </c>
      <c r="R21" s="17" t="s">
        <v>83</v>
      </c>
      <c r="S21" s="17" t="s">
        <v>83</v>
      </c>
      <c r="T21" s="17" t="s">
        <v>83</v>
      </c>
      <c r="U21" s="17" t="s">
        <v>83</v>
      </c>
      <c r="V21" s="17" t="s">
        <v>83</v>
      </c>
      <c r="W21" s="19">
        <f>COUNTIF(B21:V21,S21)/(21-COUNTIF(B21:V21,E21))</f>
        <v>0.894736842105263</v>
      </c>
      <c r="X21" s="1" t="s">
        <v>47</v>
      </c>
      <c r="AG21" s="3">
        <v>0.473684210526316</v>
      </c>
      <c r="AH21" s="1" t="s">
        <v>56</v>
      </c>
    </row>
    <row r="22" ht="69" spans="1:34">
      <c r="A22" s="1" t="s">
        <v>48</v>
      </c>
      <c r="B22" s="17" t="s">
        <v>83</v>
      </c>
      <c r="C22" s="17" t="s">
        <v>83</v>
      </c>
      <c r="D22" s="17" t="s">
        <v>83</v>
      </c>
      <c r="E22" s="5" t="s">
        <v>29</v>
      </c>
      <c r="F22" s="17" t="s">
        <v>83</v>
      </c>
      <c r="G22" s="6" t="s">
        <v>27</v>
      </c>
      <c r="H22" s="6" t="s">
        <v>26</v>
      </c>
      <c r="I22" s="17" t="s">
        <v>83</v>
      </c>
      <c r="J22" s="17" t="s">
        <v>83</v>
      </c>
      <c r="K22" s="6" t="s">
        <v>27</v>
      </c>
      <c r="L22" s="17" t="s">
        <v>83</v>
      </c>
      <c r="M22" s="17" t="s">
        <v>83</v>
      </c>
      <c r="N22" s="17" t="s">
        <v>83</v>
      </c>
      <c r="O22" s="17" t="s">
        <v>83</v>
      </c>
      <c r="P22" s="17" t="s">
        <v>83</v>
      </c>
      <c r="Q22" s="17" t="s">
        <v>83</v>
      </c>
      <c r="R22" s="17" t="s">
        <v>83</v>
      </c>
      <c r="S22" s="17" t="s">
        <v>83</v>
      </c>
      <c r="T22" s="17" t="s">
        <v>83</v>
      </c>
      <c r="U22" s="17" t="s">
        <v>83</v>
      </c>
      <c r="V22" s="17" t="s">
        <v>83</v>
      </c>
      <c r="W22" s="19">
        <f>COUNTIF(B22:V22,S22)/(21-COUNTIF(B22:V22,E22))</f>
        <v>0.85</v>
      </c>
      <c r="X22" s="1" t="s">
        <v>48</v>
      </c>
      <c r="AG22" s="3">
        <v>0.55</v>
      </c>
      <c r="AH22" s="1" t="s">
        <v>57</v>
      </c>
    </row>
    <row r="23" ht="69" spans="1:34">
      <c r="A23" s="1" t="s">
        <v>49</v>
      </c>
      <c r="B23" s="6" t="s">
        <v>27</v>
      </c>
      <c r="C23" s="17" t="s">
        <v>83</v>
      </c>
      <c r="D23" s="17" t="s">
        <v>83</v>
      </c>
      <c r="E23" s="6" t="s">
        <v>27</v>
      </c>
      <c r="F23" s="6" t="s">
        <v>27</v>
      </c>
      <c r="G23" s="6" t="s">
        <v>26</v>
      </c>
      <c r="H23" s="17" t="s">
        <v>83</v>
      </c>
      <c r="I23" s="17" t="s">
        <v>83</v>
      </c>
      <c r="J23" s="17" t="s">
        <v>83</v>
      </c>
      <c r="K23" s="6" t="s">
        <v>27</v>
      </c>
      <c r="L23" s="5" t="s">
        <v>29</v>
      </c>
      <c r="M23" s="17" t="s">
        <v>83</v>
      </c>
      <c r="N23" s="17" t="s">
        <v>83</v>
      </c>
      <c r="O23" s="17" t="s">
        <v>83</v>
      </c>
      <c r="P23" s="17" t="s">
        <v>83</v>
      </c>
      <c r="Q23" s="17" t="s">
        <v>83</v>
      </c>
      <c r="R23" s="6" t="s">
        <v>27</v>
      </c>
      <c r="S23" s="17" t="s">
        <v>83</v>
      </c>
      <c r="T23" s="17" t="s">
        <v>83</v>
      </c>
      <c r="U23" s="17" t="s">
        <v>83</v>
      </c>
      <c r="V23" s="17" t="s">
        <v>83</v>
      </c>
      <c r="W23" s="19">
        <f>COUNTIF(B23:V23,S23)/(21-COUNTIF(B23:V23,E23))</f>
        <v>0.875</v>
      </c>
      <c r="X23" s="1" t="s">
        <v>49</v>
      </c>
      <c r="AG23" s="3">
        <v>0.736842105263158</v>
      </c>
      <c r="AH23" s="1" t="s">
        <v>58</v>
      </c>
    </row>
    <row r="24" ht="69" spans="1:24">
      <c r="A24" s="1" t="s">
        <v>54</v>
      </c>
      <c r="B24" s="17" t="s">
        <v>83</v>
      </c>
      <c r="C24" s="17" t="s">
        <v>83</v>
      </c>
      <c r="D24" s="5" t="s">
        <v>29</v>
      </c>
      <c r="E24" s="5" t="s">
        <v>29</v>
      </c>
      <c r="F24" s="5" t="s">
        <v>29</v>
      </c>
      <c r="G24" s="6" t="s">
        <v>27</v>
      </c>
      <c r="H24" s="17" t="s">
        <v>83</v>
      </c>
      <c r="I24" s="6" t="s">
        <v>26</v>
      </c>
      <c r="J24" s="17" t="s">
        <v>83</v>
      </c>
      <c r="K24" s="6" t="s">
        <v>27</v>
      </c>
      <c r="L24" s="17" t="s">
        <v>83</v>
      </c>
      <c r="M24" s="17" t="s">
        <v>83</v>
      </c>
      <c r="N24" s="17" t="s">
        <v>83</v>
      </c>
      <c r="O24" s="17" t="s">
        <v>83</v>
      </c>
      <c r="P24" s="17" t="s">
        <v>83</v>
      </c>
      <c r="Q24" s="17" t="s">
        <v>83</v>
      </c>
      <c r="R24" s="6" t="s">
        <v>27</v>
      </c>
      <c r="S24" s="17" t="s">
        <v>83</v>
      </c>
      <c r="T24" s="17" t="s">
        <v>83</v>
      </c>
      <c r="U24" s="6" t="s">
        <v>26</v>
      </c>
      <c r="V24" s="17" t="s">
        <v>83</v>
      </c>
      <c r="W24" s="19">
        <f>COUNTIF(B24:V24,S24)/(21-COUNTIF(B24:V24,E24))</f>
        <v>0.722222222222222</v>
      </c>
      <c r="X24" s="1" t="s">
        <v>54</v>
      </c>
    </row>
    <row r="25" ht="69" spans="1:24">
      <c r="A25" s="1" t="s">
        <v>56</v>
      </c>
      <c r="B25" s="17" t="s">
        <v>83</v>
      </c>
      <c r="C25" s="17" t="s">
        <v>83</v>
      </c>
      <c r="D25" s="17" t="s">
        <v>83</v>
      </c>
      <c r="E25" s="5" t="s">
        <v>29</v>
      </c>
      <c r="F25" s="5" t="s">
        <v>29</v>
      </c>
      <c r="G25" s="6" t="s">
        <v>27</v>
      </c>
      <c r="H25" s="17" t="s">
        <v>83</v>
      </c>
      <c r="I25" s="17" t="s">
        <v>83</v>
      </c>
      <c r="J25" s="17" t="s">
        <v>83</v>
      </c>
      <c r="K25" s="17" t="s">
        <v>83</v>
      </c>
      <c r="L25" s="17" t="s">
        <v>83</v>
      </c>
      <c r="M25" s="17" t="s">
        <v>83</v>
      </c>
      <c r="N25" s="17" t="s">
        <v>83</v>
      </c>
      <c r="O25" s="17" t="s">
        <v>83</v>
      </c>
      <c r="P25" s="17" t="s">
        <v>83</v>
      </c>
      <c r="Q25" s="17" t="s">
        <v>83</v>
      </c>
      <c r="R25" s="17" t="s">
        <v>83</v>
      </c>
      <c r="S25" s="17" t="s">
        <v>83</v>
      </c>
      <c r="T25" s="17" t="s">
        <v>83</v>
      </c>
      <c r="U25" s="6" t="s">
        <v>26</v>
      </c>
      <c r="V25" s="17" t="s">
        <v>83</v>
      </c>
      <c r="W25" s="19">
        <f>COUNTIF(B25:V25,S25)/(21-COUNTIF(B25:V25,E25))</f>
        <v>0.894736842105263</v>
      </c>
      <c r="X25" s="1" t="s">
        <v>56</v>
      </c>
    </row>
    <row r="26" ht="69" spans="1:24">
      <c r="A26" s="1" t="s">
        <v>57</v>
      </c>
      <c r="B26" s="6" t="s">
        <v>27</v>
      </c>
      <c r="C26" s="6" t="s">
        <v>25</v>
      </c>
      <c r="D26" s="6" t="s">
        <v>27</v>
      </c>
      <c r="E26" s="6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6" t="s">
        <v>27</v>
      </c>
      <c r="Q26" s="6" t="s">
        <v>27</v>
      </c>
      <c r="R26" s="6" t="s">
        <v>27</v>
      </c>
      <c r="S26" s="6" t="s">
        <v>27</v>
      </c>
      <c r="T26" s="6" t="s">
        <v>27</v>
      </c>
      <c r="U26" s="6" t="s">
        <v>27</v>
      </c>
      <c r="V26" s="6" t="s">
        <v>27</v>
      </c>
      <c r="W26" s="19">
        <f>COUNTIF(B26:V26,S26)/(21-COUNTIF(B26:V26,E26))</f>
        <v>20</v>
      </c>
      <c r="X26" s="1" t="s">
        <v>57</v>
      </c>
    </row>
    <row r="27" ht="55.2" spans="1:24">
      <c r="A27" s="1" t="s">
        <v>58</v>
      </c>
      <c r="B27" s="6" t="s">
        <v>25</v>
      </c>
      <c r="C27" s="6" t="s">
        <v>25</v>
      </c>
      <c r="D27" s="6" t="s">
        <v>25</v>
      </c>
      <c r="E27" s="5" t="s">
        <v>29</v>
      </c>
      <c r="F27" s="5" t="s">
        <v>29</v>
      </c>
      <c r="G27" s="6" t="s">
        <v>25</v>
      </c>
      <c r="H27" s="6" t="s">
        <v>25</v>
      </c>
      <c r="I27" s="6" t="s">
        <v>26</v>
      </c>
      <c r="J27" s="6" t="s">
        <v>25</v>
      </c>
      <c r="K27" s="6" t="s">
        <v>25</v>
      </c>
      <c r="L27" s="6" t="s">
        <v>25</v>
      </c>
      <c r="M27" s="6" t="s">
        <v>25</v>
      </c>
      <c r="N27" s="6" t="s">
        <v>25</v>
      </c>
      <c r="O27" s="6" t="s">
        <v>25</v>
      </c>
      <c r="P27" s="6" t="s">
        <v>25</v>
      </c>
      <c r="Q27" s="6" t="s">
        <v>25</v>
      </c>
      <c r="R27" s="6" t="s">
        <v>25</v>
      </c>
      <c r="S27" s="6" t="s">
        <v>25</v>
      </c>
      <c r="T27" s="6" t="s">
        <v>25</v>
      </c>
      <c r="U27" s="6" t="s">
        <v>25</v>
      </c>
      <c r="V27" s="6" t="s">
        <v>25</v>
      </c>
      <c r="W27" s="19">
        <f>COUNTIF(B27:V27,S27)/(21-COUNTIF(B27:V27,E27))</f>
        <v>0.947368421052632</v>
      </c>
      <c r="X27" s="1" t="s">
        <v>58</v>
      </c>
    </row>
    <row r="28" ht="55.2" spans="1:33">
      <c r="A28" s="1" t="s">
        <v>67</v>
      </c>
      <c r="B28" s="17" t="s">
        <v>83</v>
      </c>
      <c r="C28" s="17" t="s">
        <v>83</v>
      </c>
      <c r="D28" s="17" t="s">
        <v>83</v>
      </c>
      <c r="E28" s="17" t="s">
        <v>83</v>
      </c>
      <c r="F28" s="5" t="s">
        <v>29</v>
      </c>
      <c r="G28" s="17" t="s">
        <v>83</v>
      </c>
      <c r="H28" s="6" t="s">
        <v>26</v>
      </c>
      <c r="I28" s="17" t="s">
        <v>83</v>
      </c>
      <c r="J28" s="17" t="s">
        <v>83</v>
      </c>
      <c r="K28" s="17" t="s">
        <v>83</v>
      </c>
      <c r="L28" s="17" t="s">
        <v>83</v>
      </c>
      <c r="M28" s="17" t="s">
        <v>83</v>
      </c>
      <c r="N28" s="17" t="s">
        <v>83</v>
      </c>
      <c r="O28" s="17" t="s">
        <v>83</v>
      </c>
      <c r="P28" s="17" t="s">
        <v>83</v>
      </c>
      <c r="Q28" s="17" t="s">
        <v>83</v>
      </c>
      <c r="R28" s="17" t="s">
        <v>83</v>
      </c>
      <c r="S28" s="17" t="s">
        <v>83</v>
      </c>
      <c r="T28" s="17" t="s">
        <v>83</v>
      </c>
      <c r="U28" s="17" t="s">
        <v>83</v>
      </c>
      <c r="V28" s="17" t="s">
        <v>83</v>
      </c>
      <c r="W28" s="19">
        <f>COUNTIF(B28:V28,S28)/(21-COUNTIF(B28:V28,E28))</f>
        <v>9.5</v>
      </c>
      <c r="X28" s="1" t="s">
        <v>67</v>
      </c>
      <c r="AF28" s="3">
        <v>0.421052631578947</v>
      </c>
      <c r="AG28" s="1" t="s">
        <v>67</v>
      </c>
    </row>
    <row r="29" ht="69" spans="1:33">
      <c r="A29" s="1" t="s">
        <v>68</v>
      </c>
      <c r="B29" s="17" t="s">
        <v>83</v>
      </c>
      <c r="C29" s="6" t="s">
        <v>27</v>
      </c>
      <c r="D29" s="6" t="s">
        <v>27</v>
      </c>
      <c r="E29" s="6" t="s">
        <v>27</v>
      </c>
      <c r="F29" s="5" t="s">
        <v>29</v>
      </c>
      <c r="G29" s="17" t="s">
        <v>83</v>
      </c>
      <c r="H29" s="17" t="s">
        <v>83</v>
      </c>
      <c r="I29" s="17" t="s">
        <v>83</v>
      </c>
      <c r="J29" s="6" t="s">
        <v>27</v>
      </c>
      <c r="K29" s="6" t="s">
        <v>27</v>
      </c>
      <c r="L29" s="17" t="s">
        <v>83</v>
      </c>
      <c r="M29" s="17" t="s">
        <v>83</v>
      </c>
      <c r="N29" s="17" t="s">
        <v>83</v>
      </c>
      <c r="O29" s="17" t="s">
        <v>83</v>
      </c>
      <c r="P29" s="17" t="s">
        <v>83</v>
      </c>
      <c r="Q29" s="17" t="s">
        <v>83</v>
      </c>
      <c r="R29" s="6" t="s">
        <v>27</v>
      </c>
      <c r="S29" s="17" t="s">
        <v>83</v>
      </c>
      <c r="T29" s="17" t="s">
        <v>83</v>
      </c>
      <c r="U29" s="17" t="s">
        <v>83</v>
      </c>
      <c r="V29" s="17" t="s">
        <v>83</v>
      </c>
      <c r="W29" s="19">
        <f>COUNTIF(B29:V29,S29)/(21-COUNTIF(B29:V29,E29))</f>
        <v>0.933333333333333</v>
      </c>
      <c r="X29" s="1" t="s">
        <v>68</v>
      </c>
      <c r="AF29" s="3">
        <v>0.888888888888889</v>
      </c>
      <c r="AG29" s="1" t="s">
        <v>68</v>
      </c>
    </row>
    <row r="30" ht="69" spans="1:33">
      <c r="A30" s="1" t="s">
        <v>69</v>
      </c>
      <c r="B30" s="17" t="s">
        <v>83</v>
      </c>
      <c r="C30" s="6" t="s">
        <v>27</v>
      </c>
      <c r="D30" s="17" t="s">
        <v>83</v>
      </c>
      <c r="E30" s="17" t="s">
        <v>83</v>
      </c>
      <c r="F30" s="17" t="s">
        <v>83</v>
      </c>
      <c r="G30" s="17" t="s">
        <v>83</v>
      </c>
      <c r="H30" s="17" t="s">
        <v>83</v>
      </c>
      <c r="I30" s="6" t="s">
        <v>27</v>
      </c>
      <c r="J30" s="17" t="s">
        <v>83</v>
      </c>
      <c r="K30" s="17" t="s">
        <v>83</v>
      </c>
      <c r="L30" s="6" t="s">
        <v>27</v>
      </c>
      <c r="M30" s="17" t="s">
        <v>83</v>
      </c>
      <c r="N30" s="6" t="s">
        <v>26</v>
      </c>
      <c r="O30" s="6" t="s">
        <v>27</v>
      </c>
      <c r="P30" s="17" t="s">
        <v>83</v>
      </c>
      <c r="Q30" s="17" t="s">
        <v>83</v>
      </c>
      <c r="R30" s="6" t="s">
        <v>27</v>
      </c>
      <c r="S30" s="17" t="s">
        <v>83</v>
      </c>
      <c r="T30" s="17" t="s">
        <v>83</v>
      </c>
      <c r="U30" s="17" t="s">
        <v>83</v>
      </c>
      <c r="V30" s="17" t="s">
        <v>83</v>
      </c>
      <c r="W30" s="19">
        <f>COUNTIF(B30:V30,S30)/(21-COUNTIF(B30:V30,E30))</f>
        <v>2.5</v>
      </c>
      <c r="X30" s="1" t="s">
        <v>69</v>
      </c>
      <c r="AF30" s="3">
        <v>0.941176470588235</v>
      </c>
      <c r="AG30" s="1" t="s">
        <v>69</v>
      </c>
    </row>
    <row r="31" ht="69" spans="1:33">
      <c r="A31" s="1" t="s">
        <v>70</v>
      </c>
      <c r="B31" s="17" t="s">
        <v>83</v>
      </c>
      <c r="C31" s="17" t="s">
        <v>83</v>
      </c>
      <c r="D31" s="17" t="s">
        <v>83</v>
      </c>
      <c r="E31" s="5" t="s">
        <v>29</v>
      </c>
      <c r="F31" s="17" t="s">
        <v>83</v>
      </c>
      <c r="G31" s="6" t="s">
        <v>27</v>
      </c>
      <c r="H31" s="17" t="s">
        <v>83</v>
      </c>
      <c r="I31" s="6" t="s">
        <v>26</v>
      </c>
      <c r="J31" s="17" t="s">
        <v>83</v>
      </c>
      <c r="K31" s="6" t="s">
        <v>27</v>
      </c>
      <c r="L31" s="17" t="s">
        <v>83</v>
      </c>
      <c r="M31" s="17" t="s">
        <v>83</v>
      </c>
      <c r="N31" s="17" t="s">
        <v>83</v>
      </c>
      <c r="O31" s="17" t="s">
        <v>83</v>
      </c>
      <c r="P31" s="17" t="s">
        <v>83</v>
      </c>
      <c r="Q31" s="17" t="s">
        <v>83</v>
      </c>
      <c r="R31" s="6" t="s">
        <v>27</v>
      </c>
      <c r="S31" s="17" t="s">
        <v>83</v>
      </c>
      <c r="T31" s="17" t="s">
        <v>83</v>
      </c>
      <c r="U31" s="17" t="s">
        <v>83</v>
      </c>
      <c r="V31" s="17" t="s">
        <v>83</v>
      </c>
      <c r="W31" s="19">
        <f>COUNTIF(B31:V31,S31)/(21-COUNTIF(B31:V31,E31))</f>
        <v>0.8</v>
      </c>
      <c r="X31" s="1" t="s">
        <v>70</v>
      </c>
      <c r="AF31" s="3">
        <v>0.7</v>
      </c>
      <c r="AG31" s="1" t="s">
        <v>70</v>
      </c>
    </row>
    <row r="32" ht="69" spans="1:33">
      <c r="A32" s="1" t="s">
        <v>71</v>
      </c>
      <c r="B32" s="17" t="s">
        <v>83</v>
      </c>
      <c r="C32" s="17" t="s">
        <v>83</v>
      </c>
      <c r="D32" s="17" t="s">
        <v>83</v>
      </c>
      <c r="E32" s="17" t="s">
        <v>83</v>
      </c>
      <c r="F32" s="17" t="s">
        <v>83</v>
      </c>
      <c r="G32" s="17" t="s">
        <v>83</v>
      </c>
      <c r="H32" s="6" t="s">
        <v>27</v>
      </c>
      <c r="I32" s="6" t="s">
        <v>26</v>
      </c>
      <c r="J32" s="17" t="s">
        <v>83</v>
      </c>
      <c r="K32" s="17" t="s">
        <v>83</v>
      </c>
      <c r="L32" s="17" t="s">
        <v>83</v>
      </c>
      <c r="M32" s="17" t="s">
        <v>83</v>
      </c>
      <c r="N32" s="17" t="s">
        <v>83</v>
      </c>
      <c r="O32" s="17" t="s">
        <v>83</v>
      </c>
      <c r="P32" s="17" t="s">
        <v>83</v>
      </c>
      <c r="Q32" s="17" t="s">
        <v>83</v>
      </c>
      <c r="R32" s="17" t="s">
        <v>83</v>
      </c>
      <c r="S32" s="17" t="s">
        <v>83</v>
      </c>
      <c r="T32" s="17" t="s">
        <v>83</v>
      </c>
      <c r="U32" s="17" t="s">
        <v>83</v>
      </c>
      <c r="V32" s="17" t="s">
        <v>83</v>
      </c>
      <c r="W32" s="19">
        <f>COUNTIF(B32:V32,S32)/(21-COUNTIF(B32:V32,E32))</f>
        <v>9.5</v>
      </c>
      <c r="X32" s="1" t="s">
        <v>71</v>
      </c>
      <c r="AF32" s="3">
        <v>0.789473684210526</v>
      </c>
      <c r="AG32" s="1" t="s">
        <v>71</v>
      </c>
    </row>
    <row r="33" ht="69" spans="1:33">
      <c r="A33" s="1" t="s">
        <v>72</v>
      </c>
      <c r="B33" s="6" t="s">
        <v>26</v>
      </c>
      <c r="C33" s="6" t="s">
        <v>27</v>
      </c>
      <c r="D33" s="6" t="s">
        <v>27</v>
      </c>
      <c r="E33" s="17" t="s">
        <v>83</v>
      </c>
      <c r="F33" s="17" t="s">
        <v>83</v>
      </c>
      <c r="G33" s="17" t="s">
        <v>83</v>
      </c>
      <c r="H33" s="17" t="s">
        <v>83</v>
      </c>
      <c r="I33" s="14" t="s">
        <v>24</v>
      </c>
      <c r="J33" s="17" t="s">
        <v>83</v>
      </c>
      <c r="K33" s="17" t="s">
        <v>83</v>
      </c>
      <c r="L33" s="17" t="s">
        <v>83</v>
      </c>
      <c r="M33" s="17" t="s">
        <v>83</v>
      </c>
      <c r="N33" s="17" t="s">
        <v>83</v>
      </c>
      <c r="O33" s="17" t="s">
        <v>83</v>
      </c>
      <c r="P33" s="17" t="s">
        <v>83</v>
      </c>
      <c r="Q33" s="17" t="s">
        <v>83</v>
      </c>
      <c r="R33" s="17" t="s">
        <v>83</v>
      </c>
      <c r="S33" s="17" t="s">
        <v>83</v>
      </c>
      <c r="T33" s="6" t="s">
        <v>26</v>
      </c>
      <c r="U33" s="17" t="s">
        <v>83</v>
      </c>
      <c r="V33" s="17" t="s">
        <v>83</v>
      </c>
      <c r="W33" s="19">
        <f>COUNTIF(B33:V33,S33)/(21-COUNTIF(B33:V33,E33))</f>
        <v>3.2</v>
      </c>
      <c r="X33" s="1" t="s">
        <v>72</v>
      </c>
      <c r="AF33" s="3">
        <v>0.55</v>
      </c>
      <c r="AG33" s="1" t="s">
        <v>72</v>
      </c>
    </row>
    <row r="34" ht="69" spans="1:33">
      <c r="A34" s="1" t="s">
        <v>73</v>
      </c>
      <c r="B34" s="17" t="s">
        <v>83</v>
      </c>
      <c r="C34" s="17" t="s">
        <v>83</v>
      </c>
      <c r="D34" s="6" t="s">
        <v>27</v>
      </c>
      <c r="E34" s="5" t="s">
        <v>29</v>
      </c>
      <c r="F34" s="5" t="s">
        <v>29</v>
      </c>
      <c r="G34" s="6" t="s">
        <v>27</v>
      </c>
      <c r="H34" s="14" t="s">
        <v>87</v>
      </c>
      <c r="I34" s="5" t="s">
        <v>29</v>
      </c>
      <c r="J34" s="5" t="s">
        <v>29</v>
      </c>
      <c r="K34" s="6" t="s">
        <v>27</v>
      </c>
      <c r="L34" s="17" t="s">
        <v>83</v>
      </c>
      <c r="M34" s="17" t="s">
        <v>83</v>
      </c>
      <c r="N34" s="17" t="s">
        <v>83</v>
      </c>
      <c r="O34" s="17" t="s">
        <v>83</v>
      </c>
      <c r="P34" s="17" t="s">
        <v>83</v>
      </c>
      <c r="Q34" s="14" t="s">
        <v>87</v>
      </c>
      <c r="R34" s="6" t="s">
        <v>27</v>
      </c>
      <c r="S34" s="5" t="s">
        <v>29</v>
      </c>
      <c r="T34" s="5" t="s">
        <v>29</v>
      </c>
      <c r="U34" s="5" t="s">
        <v>29</v>
      </c>
      <c r="V34" s="5" t="s">
        <v>29</v>
      </c>
      <c r="W34" s="19">
        <f>COUNTIF(B34:V34,S34)/(21-COUNTIF(B34:V34,E34))</f>
        <v>0.615384615384615</v>
      </c>
      <c r="X34" s="1" t="s">
        <v>73</v>
      </c>
      <c r="AF34" s="3">
        <v>0.631578947368421</v>
      </c>
      <c r="AG34" s="1" t="s">
        <v>73</v>
      </c>
    </row>
    <row r="35" spans="1:22">
      <c r="A35" s="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>
      <c r="A36" s="1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>
      <c r="A37" s="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40.8" spans="1:22">
      <c r="A38" s="2" t="s">
        <v>90</v>
      </c>
      <c r="B38" s="3">
        <f>COUNTIF(B1:B34,B34)/(34-COUNTIF(B1:B34,E34))</f>
        <v>0.705882352941177</v>
      </c>
      <c r="C38" s="3">
        <f>COUNTIF(C1:C34,B34)/(34-COUNTIF(C1:C34,F34))</f>
        <v>0.606060606060606</v>
      </c>
      <c r="D38" s="3">
        <f>COUNTIF(D1:D34,B34)/(34-COUNTIF(D1:D34,E34))</f>
        <v>0.5625</v>
      </c>
      <c r="E38" s="3">
        <f>COUNTIF(E1:E34,B34)/(34-COUNTIF(E1:E34,E34))</f>
        <v>0.24</v>
      </c>
      <c r="F38" s="3">
        <f>COUNTIF(F1:F34,B34)/(34-COUNTIF(F1:F34,E34))</f>
        <v>0.607142857142857</v>
      </c>
      <c r="G38" s="3">
        <f>COUNTIF(G1:G34,B34)/(34-COUNTIF(G1:G34,E34))</f>
        <v>0.382352941176471</v>
      </c>
      <c r="H38" s="3">
        <f>COUNTIF(H1:H34,B34)/(34-COUNTIF(H1:H34,E34))</f>
        <v>0.411764705882353</v>
      </c>
      <c r="I38" s="3">
        <f>COUNTIF(I1:I34,B34)/(34-COUNTIF(I1:I34,E34))</f>
        <v>0.303030303030303</v>
      </c>
      <c r="J38" s="3">
        <f>COUNTIF(J1:J34,B34)/(34-COUNTIF(J1:J34,E34))</f>
        <v>0.636363636363636</v>
      </c>
      <c r="K38" s="3">
        <f>COUNTIF(K1:K34,B34)/(34-COUNTIF(K1:K34,E34))</f>
        <v>0.363636363636364</v>
      </c>
      <c r="L38" s="3">
        <f>COUNTIF(L1:L34,B34)/(34-COUNTIF(L1:L34,E34))</f>
        <v>0.5625</v>
      </c>
      <c r="M38" s="3">
        <f>COUNTIF(M1:M34,B34)/(34-COUNTIF(M1:M34,E34))</f>
        <v>0.735294117647059</v>
      </c>
      <c r="N38" s="3">
        <f>COUNTIF(N1:N34,B34)/(34-COUNTIF(N1:N34,E34))</f>
        <v>0.764705882352941</v>
      </c>
      <c r="O38" s="3">
        <f>COUNTIF(O1:O34,O34)/(34-COUNTIF(O1:O34,E34))</f>
        <v>0.647058823529412</v>
      </c>
      <c r="P38" s="3">
        <f>COUNTIF(P1:P34,P34)/(34-COUNTIF(P1:P34,E34))</f>
        <v>0.794117647058823</v>
      </c>
      <c r="Q38" s="3">
        <f>COUNTIF(Q1:Q34,B34)/(34-COUNTIF(Q1:Q34,E34))</f>
        <v>0.727272727272727</v>
      </c>
      <c r="R38" s="3">
        <f>COUNTIF(R1:R34,B34)/(34-COUNTIF(R1:R34,E34))</f>
        <v>0.323529411764706</v>
      </c>
      <c r="S38" s="3">
        <f>COUNTIF(S1:S34,B34)/(34-COUNTIF(S1:S34,E34))</f>
        <v>0.848484848484849</v>
      </c>
      <c r="T38" s="3">
        <f>COUNTIF(T1:T34,B34)/(34-COUNTIF(T1:T34,E34))</f>
        <v>0.666666666666667</v>
      </c>
      <c r="U38" s="3">
        <f>COUNTIF(U1:U34,B34)/(34-COUNTIF(U1:U34,E34))</f>
        <v>0.696969696969697</v>
      </c>
      <c r="V38" s="3">
        <f>COUNTIF(V1:V34,B34)/(34-COUNTIF(V1:V34,E34))</f>
        <v>0.757575757575758</v>
      </c>
    </row>
    <row r="39" spans="1:22">
      <c r="A39" s="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1">
      <c r="A40" s="1"/>
    </row>
    <row r="41" spans="1:1">
      <c r="A41" s="1"/>
    </row>
    <row r="42" ht="30" spans="1:24">
      <c r="A42" s="1"/>
      <c r="W42" s="15" t="s">
        <v>90</v>
      </c>
      <c r="X42" s="22">
        <f>406/(33*21-28)</f>
        <v>0.610526315789474</v>
      </c>
    </row>
    <row r="45" ht="60" spans="23:24">
      <c r="W45" s="23" t="s">
        <v>102</v>
      </c>
      <c r="X45" s="22">
        <f>184/(12*21-28)</f>
        <v>0.821428571428571</v>
      </c>
    </row>
  </sheetData>
  <sortState ref="A2:V20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zoomScale="55" zoomScaleNormal="55" topLeftCell="A29" workbookViewId="0">
      <selection activeCell="Y4" sqref="Y4"/>
    </sheetView>
  </sheetViews>
  <sheetFormatPr defaultColWidth="8.88888888888889" defaultRowHeight="13.8"/>
  <cols>
    <col min="23" max="23" width="22.6666666666667" customWidth="1"/>
    <col min="24" max="24" width="16.1111111111111"/>
    <col min="25" max="25" width="25.8703703703704" customWidth="1"/>
  </cols>
  <sheetData>
    <row r="1" ht="55.2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/>
    </row>
    <row r="2" ht="96.6" spans="1:22">
      <c r="A2" s="1" t="s">
        <v>28</v>
      </c>
      <c r="B2" s="4" t="s">
        <v>83</v>
      </c>
      <c r="C2" s="6" t="s">
        <v>26</v>
      </c>
      <c r="D2" s="6" t="s">
        <v>27</v>
      </c>
      <c r="E2" s="5" t="s">
        <v>29</v>
      </c>
      <c r="F2" s="6" t="s">
        <v>27</v>
      </c>
      <c r="G2" s="6" t="s">
        <v>25</v>
      </c>
      <c r="H2" s="6" t="s">
        <v>26</v>
      </c>
      <c r="I2" s="6" t="s">
        <v>26</v>
      </c>
      <c r="J2" s="6" t="s">
        <v>27</v>
      </c>
      <c r="K2" s="6" t="s">
        <v>26</v>
      </c>
      <c r="L2" s="6" t="s">
        <v>26</v>
      </c>
      <c r="M2" s="4" t="s">
        <v>83</v>
      </c>
      <c r="N2" s="4" t="s">
        <v>83</v>
      </c>
      <c r="O2" s="4" t="s">
        <v>83</v>
      </c>
      <c r="P2" s="4" t="s">
        <v>83</v>
      </c>
      <c r="Q2" s="4" t="s">
        <v>83</v>
      </c>
      <c r="R2" s="6" t="s">
        <v>27</v>
      </c>
      <c r="S2" s="4" t="s">
        <v>83</v>
      </c>
      <c r="T2" s="4" t="s">
        <v>83</v>
      </c>
      <c r="U2" s="4" t="s">
        <v>83</v>
      </c>
      <c r="V2" s="4" t="s">
        <v>83</v>
      </c>
    </row>
    <row r="3" ht="96.6" spans="1:22">
      <c r="A3" s="1" t="s">
        <v>30</v>
      </c>
      <c r="B3" s="6" t="s">
        <v>26</v>
      </c>
      <c r="C3" s="4" t="s">
        <v>83</v>
      </c>
      <c r="D3" s="6" t="s">
        <v>26</v>
      </c>
      <c r="E3" s="6" t="s">
        <v>27</v>
      </c>
      <c r="F3" s="4" t="s">
        <v>83</v>
      </c>
      <c r="G3" s="4" t="s">
        <v>83</v>
      </c>
      <c r="H3" s="6" t="s">
        <v>26</v>
      </c>
      <c r="I3" s="4" t="s">
        <v>83</v>
      </c>
      <c r="J3" s="6" t="s">
        <v>26</v>
      </c>
      <c r="K3" s="4" t="s">
        <v>83</v>
      </c>
      <c r="L3" s="4" t="s">
        <v>83</v>
      </c>
      <c r="M3" s="4" t="s">
        <v>83</v>
      </c>
      <c r="N3" s="4" t="s">
        <v>83</v>
      </c>
      <c r="O3" s="6" t="s">
        <v>27</v>
      </c>
      <c r="P3" s="4" t="s">
        <v>83</v>
      </c>
      <c r="Q3" s="4" t="s">
        <v>83</v>
      </c>
      <c r="R3" s="6" t="s">
        <v>27</v>
      </c>
      <c r="S3" s="4" t="s">
        <v>83</v>
      </c>
      <c r="T3" s="4" t="s">
        <v>83</v>
      </c>
      <c r="U3" s="4" t="s">
        <v>83</v>
      </c>
      <c r="V3" s="4" t="s">
        <v>83</v>
      </c>
    </row>
    <row r="4" ht="96.6" spans="1:22">
      <c r="A4" s="1" t="s">
        <v>31</v>
      </c>
      <c r="B4" s="4" t="s">
        <v>83</v>
      </c>
      <c r="C4" s="4" t="s">
        <v>83</v>
      </c>
      <c r="D4" s="4" t="s">
        <v>83</v>
      </c>
      <c r="E4" s="6" t="s">
        <v>26</v>
      </c>
      <c r="F4" s="7" t="s">
        <v>32</v>
      </c>
      <c r="G4" s="6" t="s">
        <v>27</v>
      </c>
      <c r="H4" s="6" t="s">
        <v>26</v>
      </c>
      <c r="I4" s="6" t="s">
        <v>26</v>
      </c>
      <c r="J4" s="4" t="s">
        <v>83</v>
      </c>
      <c r="K4" s="6" t="s">
        <v>26</v>
      </c>
      <c r="L4" s="6" t="s">
        <v>26</v>
      </c>
      <c r="M4" s="4" t="s">
        <v>83</v>
      </c>
      <c r="N4" s="4" t="s">
        <v>83</v>
      </c>
      <c r="O4" s="4" t="s">
        <v>83</v>
      </c>
      <c r="P4" s="4" t="s">
        <v>83</v>
      </c>
      <c r="Q4" s="4" t="s">
        <v>83</v>
      </c>
      <c r="R4" s="6" t="s">
        <v>26</v>
      </c>
      <c r="S4" s="4" t="s">
        <v>83</v>
      </c>
      <c r="T4" s="4" t="s">
        <v>83</v>
      </c>
      <c r="U4" s="4" t="s">
        <v>83</v>
      </c>
      <c r="V4" s="6" t="s">
        <v>27</v>
      </c>
    </row>
    <row r="5" ht="110.4" spans="1:22">
      <c r="A5" s="1" t="s">
        <v>33</v>
      </c>
      <c r="B5" s="6" t="s">
        <v>25</v>
      </c>
      <c r="C5" s="4" t="s">
        <v>83</v>
      </c>
      <c r="D5" s="6" t="s">
        <v>25</v>
      </c>
      <c r="E5" s="6" t="s">
        <v>27</v>
      </c>
      <c r="F5" s="6" t="s">
        <v>26</v>
      </c>
      <c r="G5" s="6" t="s">
        <v>25</v>
      </c>
      <c r="H5" s="4" t="s">
        <v>83</v>
      </c>
      <c r="I5" s="4" t="s">
        <v>83</v>
      </c>
      <c r="J5" s="4" t="s">
        <v>83</v>
      </c>
      <c r="K5" s="6" t="s">
        <v>25</v>
      </c>
      <c r="L5" s="6" t="s">
        <v>27</v>
      </c>
      <c r="M5" s="4" t="s">
        <v>83</v>
      </c>
      <c r="N5" s="6" t="s">
        <v>26</v>
      </c>
      <c r="O5" s="6" t="s">
        <v>25</v>
      </c>
      <c r="P5" s="4" t="s">
        <v>83</v>
      </c>
      <c r="Q5" s="4" t="s">
        <v>83</v>
      </c>
      <c r="R5" s="6" t="s">
        <v>27</v>
      </c>
      <c r="S5" s="4" t="s">
        <v>83</v>
      </c>
      <c r="T5" s="4" t="s">
        <v>83</v>
      </c>
      <c r="U5" s="4" t="s">
        <v>83</v>
      </c>
      <c r="V5" s="4" t="s">
        <v>83</v>
      </c>
    </row>
    <row r="6" ht="110.4" spans="1:22">
      <c r="A6" s="1" t="s">
        <v>34</v>
      </c>
      <c r="B6" s="14" t="s">
        <v>24</v>
      </c>
      <c r="C6" s="6" t="s">
        <v>27</v>
      </c>
      <c r="D6" s="6" t="s">
        <v>27</v>
      </c>
      <c r="E6" s="6" t="s">
        <v>26</v>
      </c>
      <c r="F6" s="4" t="s">
        <v>83</v>
      </c>
      <c r="G6" s="6" t="s">
        <v>26</v>
      </c>
      <c r="H6" s="6" t="s">
        <v>27</v>
      </c>
      <c r="I6" s="6" t="s">
        <v>26</v>
      </c>
      <c r="J6" s="4" t="s">
        <v>83</v>
      </c>
      <c r="K6" s="6" t="s">
        <v>27</v>
      </c>
      <c r="L6" s="6" t="s">
        <v>26</v>
      </c>
      <c r="M6" s="4" t="s">
        <v>83</v>
      </c>
      <c r="N6" s="4" t="s">
        <v>83</v>
      </c>
      <c r="O6" s="4" t="s">
        <v>83</v>
      </c>
      <c r="P6" s="4" t="s">
        <v>83</v>
      </c>
      <c r="Q6" s="4" t="s">
        <v>83</v>
      </c>
      <c r="R6" s="6" t="s">
        <v>26</v>
      </c>
      <c r="S6" s="4" t="s">
        <v>83</v>
      </c>
      <c r="T6" s="4" t="s">
        <v>83</v>
      </c>
      <c r="U6" s="6" t="s">
        <v>26</v>
      </c>
      <c r="V6" s="4" t="s">
        <v>83</v>
      </c>
    </row>
    <row r="7" ht="110.4" spans="1:22">
      <c r="A7" s="1" t="s">
        <v>35</v>
      </c>
      <c r="B7" s="14" t="s">
        <v>24</v>
      </c>
      <c r="C7" s="6" t="s">
        <v>25</v>
      </c>
      <c r="D7" s="6" t="s">
        <v>27</v>
      </c>
      <c r="E7" s="6" t="s">
        <v>27</v>
      </c>
      <c r="F7" s="6" t="s">
        <v>27</v>
      </c>
      <c r="G7" s="6" t="s">
        <v>27</v>
      </c>
      <c r="H7" s="6" t="s">
        <v>26</v>
      </c>
      <c r="I7" s="6" t="s">
        <v>26</v>
      </c>
      <c r="J7" s="6" t="s">
        <v>27</v>
      </c>
      <c r="K7" s="6" t="s">
        <v>26</v>
      </c>
      <c r="L7" s="6" t="s">
        <v>27</v>
      </c>
      <c r="M7" s="4" t="s">
        <v>83</v>
      </c>
      <c r="N7" s="6" t="s">
        <v>26</v>
      </c>
      <c r="O7" s="6" t="s">
        <v>27</v>
      </c>
      <c r="P7" s="4" t="s">
        <v>83</v>
      </c>
      <c r="Q7" s="4" t="s">
        <v>83</v>
      </c>
      <c r="R7" s="6" t="s">
        <v>27</v>
      </c>
      <c r="S7" s="4" t="s">
        <v>83</v>
      </c>
      <c r="T7" s="4" t="s">
        <v>83</v>
      </c>
      <c r="U7" s="4" t="s">
        <v>83</v>
      </c>
      <c r="V7" s="6" t="s">
        <v>27</v>
      </c>
    </row>
    <row r="8" ht="96.6" spans="1:22">
      <c r="A8" s="1" t="s">
        <v>37</v>
      </c>
      <c r="B8" s="14" t="s">
        <v>24</v>
      </c>
      <c r="C8" s="4" t="s">
        <v>83</v>
      </c>
      <c r="D8" s="6" t="s">
        <v>26</v>
      </c>
      <c r="E8" s="6" t="s">
        <v>27</v>
      </c>
      <c r="F8" s="6" t="s">
        <v>27</v>
      </c>
      <c r="G8" s="6" t="s">
        <v>27</v>
      </c>
      <c r="H8" s="6" t="s">
        <v>26</v>
      </c>
      <c r="I8" s="6" t="s">
        <v>27</v>
      </c>
      <c r="J8" s="6" t="s">
        <v>27</v>
      </c>
      <c r="K8" s="4" t="s">
        <v>83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83</v>
      </c>
      <c r="R8" s="6" t="s">
        <v>27</v>
      </c>
      <c r="S8" s="4" t="s">
        <v>83</v>
      </c>
      <c r="T8" s="4" t="s">
        <v>83</v>
      </c>
      <c r="U8" s="4" t="s">
        <v>83</v>
      </c>
      <c r="V8" s="4" t="s">
        <v>83</v>
      </c>
    </row>
    <row r="9" ht="96.6" spans="1:22">
      <c r="A9" s="1" t="s">
        <v>39</v>
      </c>
      <c r="B9" s="4" t="s">
        <v>83</v>
      </c>
      <c r="C9" s="4" t="s">
        <v>83</v>
      </c>
      <c r="D9" s="4" t="s">
        <v>83</v>
      </c>
      <c r="E9" s="6" t="s">
        <v>27</v>
      </c>
      <c r="F9" s="6" t="s">
        <v>27</v>
      </c>
      <c r="G9" s="6" t="s">
        <v>27</v>
      </c>
      <c r="H9" s="4" t="s">
        <v>83</v>
      </c>
      <c r="I9" s="4" t="s">
        <v>83</v>
      </c>
      <c r="J9" s="4" t="s">
        <v>83</v>
      </c>
      <c r="K9" s="4" t="s">
        <v>83</v>
      </c>
      <c r="L9" s="6" t="s">
        <v>27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83</v>
      </c>
      <c r="R9" s="6" t="s">
        <v>26</v>
      </c>
      <c r="S9" s="4" t="s">
        <v>83</v>
      </c>
      <c r="T9" s="4" t="s">
        <v>83</v>
      </c>
      <c r="U9" s="4" t="s">
        <v>83</v>
      </c>
      <c r="V9" s="4" t="s">
        <v>83</v>
      </c>
    </row>
    <row r="10" ht="96.6" spans="1:22">
      <c r="A10" s="1" t="s">
        <v>40</v>
      </c>
      <c r="B10" s="6" t="s">
        <v>26</v>
      </c>
      <c r="C10" s="6" t="s">
        <v>27</v>
      </c>
      <c r="D10" s="6" t="s">
        <v>27</v>
      </c>
      <c r="E10" s="6" t="s">
        <v>27</v>
      </c>
      <c r="F10" s="6" t="s">
        <v>26</v>
      </c>
      <c r="G10" s="6" t="s">
        <v>27</v>
      </c>
      <c r="H10" s="6" t="s">
        <v>26</v>
      </c>
      <c r="I10" s="4" t="s">
        <v>83</v>
      </c>
      <c r="J10" s="6" t="s">
        <v>26</v>
      </c>
      <c r="K10" s="6" t="s">
        <v>27</v>
      </c>
      <c r="L10" s="6" t="s">
        <v>27</v>
      </c>
      <c r="M10" s="4" t="s">
        <v>83</v>
      </c>
      <c r="N10" s="4" t="s">
        <v>83</v>
      </c>
      <c r="O10" s="6" t="s">
        <v>27</v>
      </c>
      <c r="P10" s="4" t="s">
        <v>83</v>
      </c>
      <c r="Q10" s="4" t="s">
        <v>83</v>
      </c>
      <c r="R10" s="6" t="s">
        <v>26</v>
      </c>
      <c r="S10" s="4" t="s">
        <v>83</v>
      </c>
      <c r="T10" s="4" t="s">
        <v>83</v>
      </c>
      <c r="U10" s="6" t="s">
        <v>26</v>
      </c>
      <c r="V10" s="4" t="s">
        <v>83</v>
      </c>
    </row>
    <row r="11" ht="110.4" spans="1:22">
      <c r="A11" s="1" t="s">
        <v>41</v>
      </c>
      <c r="B11" s="7" t="s">
        <v>32</v>
      </c>
      <c r="C11" s="6" t="s">
        <v>27</v>
      </c>
      <c r="D11" s="4" t="s">
        <v>83</v>
      </c>
      <c r="E11" s="6" t="s">
        <v>26</v>
      </c>
      <c r="F11" s="6" t="s">
        <v>26</v>
      </c>
      <c r="G11" s="4" t="s">
        <v>83</v>
      </c>
      <c r="H11" s="6" t="s">
        <v>26</v>
      </c>
      <c r="I11" s="4" t="s">
        <v>83</v>
      </c>
      <c r="J11" s="6" t="s">
        <v>26</v>
      </c>
      <c r="K11" s="6" t="s">
        <v>27</v>
      </c>
      <c r="L11" s="6" t="s">
        <v>27</v>
      </c>
      <c r="M11" s="4" t="s">
        <v>83</v>
      </c>
      <c r="N11" s="7" t="s">
        <v>32</v>
      </c>
      <c r="O11" s="4" t="s">
        <v>83</v>
      </c>
      <c r="P11" s="7" t="s">
        <v>32</v>
      </c>
      <c r="Q11" s="7" t="s">
        <v>32</v>
      </c>
      <c r="R11" s="6" t="s">
        <v>27</v>
      </c>
      <c r="S11" s="4" t="s">
        <v>83</v>
      </c>
      <c r="T11" s="4" t="s">
        <v>83</v>
      </c>
      <c r="U11" s="6" t="s">
        <v>26</v>
      </c>
      <c r="V11" s="7" t="s">
        <v>32</v>
      </c>
    </row>
    <row r="12" ht="96.6" spans="1:22">
      <c r="A12" s="1" t="s">
        <v>42</v>
      </c>
      <c r="B12" s="4" t="s">
        <v>83</v>
      </c>
      <c r="C12" s="6" t="s">
        <v>27</v>
      </c>
      <c r="D12" s="6" t="s">
        <v>27</v>
      </c>
      <c r="E12" s="6" t="s">
        <v>26</v>
      </c>
      <c r="F12" s="7" t="s">
        <v>32</v>
      </c>
      <c r="G12" s="6" t="s">
        <v>27</v>
      </c>
      <c r="H12" s="6" t="s">
        <v>26</v>
      </c>
      <c r="I12" s="4" t="s">
        <v>83</v>
      </c>
      <c r="J12" s="4" t="s">
        <v>83</v>
      </c>
      <c r="K12" s="6" t="s">
        <v>27</v>
      </c>
      <c r="L12" s="6" t="s">
        <v>27</v>
      </c>
      <c r="M12" s="4" t="s">
        <v>83</v>
      </c>
      <c r="N12" s="6" t="s">
        <v>26</v>
      </c>
      <c r="O12" s="6" t="s">
        <v>27</v>
      </c>
      <c r="P12" s="4" t="s">
        <v>83</v>
      </c>
      <c r="Q12" s="4" t="s">
        <v>83</v>
      </c>
      <c r="R12" s="6" t="s">
        <v>27</v>
      </c>
      <c r="S12" s="4" t="s">
        <v>83</v>
      </c>
      <c r="T12" s="4" t="s">
        <v>83</v>
      </c>
      <c r="U12" s="4" t="s">
        <v>83</v>
      </c>
      <c r="V12" s="4" t="s">
        <v>83</v>
      </c>
    </row>
    <row r="13" ht="124.2" spans="1:22">
      <c r="A13" s="1" t="s">
        <v>43</v>
      </c>
      <c r="B13" s="4" t="s">
        <v>83</v>
      </c>
      <c r="C13" s="6" t="s">
        <v>27</v>
      </c>
      <c r="D13" s="4" t="s">
        <v>83</v>
      </c>
      <c r="E13" s="6" t="s">
        <v>26</v>
      </c>
      <c r="F13" s="6" t="s">
        <v>27</v>
      </c>
      <c r="G13" s="6" t="s">
        <v>27</v>
      </c>
      <c r="H13" s="4" t="s">
        <v>83</v>
      </c>
      <c r="I13" s="4" t="s">
        <v>83</v>
      </c>
      <c r="J13" s="4" t="s">
        <v>83</v>
      </c>
      <c r="K13" s="6" t="s">
        <v>27</v>
      </c>
      <c r="L13" s="4" t="s">
        <v>83</v>
      </c>
      <c r="M13" s="6" t="s">
        <v>27</v>
      </c>
      <c r="N13" s="6" t="s">
        <v>26</v>
      </c>
      <c r="O13" s="4" t="s">
        <v>83</v>
      </c>
      <c r="P13" s="4" t="s">
        <v>83</v>
      </c>
      <c r="Q13" s="4" t="s">
        <v>83</v>
      </c>
      <c r="R13" s="6" t="s">
        <v>27</v>
      </c>
      <c r="S13" s="4" t="s">
        <v>83</v>
      </c>
      <c r="T13" s="6" t="s">
        <v>26</v>
      </c>
      <c r="U13" s="6" t="s">
        <v>26</v>
      </c>
      <c r="V13" s="4" t="s">
        <v>83</v>
      </c>
    </row>
    <row r="14" ht="82.8" spans="1:22">
      <c r="A14" s="1" t="s">
        <v>84</v>
      </c>
      <c r="B14" s="14" t="s">
        <v>24</v>
      </c>
      <c r="C14" s="4" t="s">
        <v>83</v>
      </c>
      <c r="D14" s="4" t="s">
        <v>83</v>
      </c>
      <c r="E14" s="4" t="s">
        <v>83</v>
      </c>
      <c r="F14" s="4" t="s">
        <v>83</v>
      </c>
      <c r="G14" s="4" t="s">
        <v>83</v>
      </c>
      <c r="H14" s="6" t="s">
        <v>26</v>
      </c>
      <c r="I14" s="6" t="s">
        <v>27</v>
      </c>
      <c r="J14" s="4" t="s">
        <v>83</v>
      </c>
      <c r="K14" s="4" t="s">
        <v>83</v>
      </c>
      <c r="L14" s="4" t="s">
        <v>83</v>
      </c>
      <c r="M14" s="4" t="s">
        <v>83</v>
      </c>
      <c r="N14" s="4" t="s">
        <v>83</v>
      </c>
      <c r="O14" s="4" t="s">
        <v>83</v>
      </c>
      <c r="P14" s="4" t="s">
        <v>83</v>
      </c>
      <c r="Q14" s="4" t="s">
        <v>83</v>
      </c>
      <c r="R14" s="4" t="s">
        <v>83</v>
      </c>
      <c r="S14" s="4" t="s">
        <v>83</v>
      </c>
      <c r="T14" s="6" t="s">
        <v>26</v>
      </c>
      <c r="U14" s="6" t="s">
        <v>26</v>
      </c>
      <c r="V14" s="4" t="s">
        <v>83</v>
      </c>
    </row>
    <row r="15" ht="82.8" spans="1:22">
      <c r="A15" s="1" t="s">
        <v>85</v>
      </c>
      <c r="B15" s="14" t="s">
        <v>24</v>
      </c>
      <c r="C15" s="4" t="s">
        <v>83</v>
      </c>
      <c r="D15" s="6" t="s">
        <v>27</v>
      </c>
      <c r="E15" s="4" t="s">
        <v>83</v>
      </c>
      <c r="F15" s="4" t="s">
        <v>83</v>
      </c>
      <c r="G15" s="4" t="s">
        <v>83</v>
      </c>
      <c r="H15" s="6" t="s">
        <v>26</v>
      </c>
      <c r="I15" s="6" t="s">
        <v>26</v>
      </c>
      <c r="J15" s="4" t="s">
        <v>83</v>
      </c>
      <c r="K15" s="4" t="s">
        <v>83</v>
      </c>
      <c r="L15" s="4" t="s">
        <v>83</v>
      </c>
      <c r="M15" s="4" t="s">
        <v>83</v>
      </c>
      <c r="N15" s="4" t="s">
        <v>83</v>
      </c>
      <c r="O15" s="4" t="s">
        <v>83</v>
      </c>
      <c r="P15" s="4" t="s">
        <v>83</v>
      </c>
      <c r="Q15" s="4" t="s">
        <v>83</v>
      </c>
      <c r="R15" s="4" t="s">
        <v>83</v>
      </c>
      <c r="S15" s="4" t="s">
        <v>83</v>
      </c>
      <c r="T15" s="4" t="s">
        <v>83</v>
      </c>
      <c r="U15" s="4" t="s">
        <v>83</v>
      </c>
      <c r="V15" s="4" t="s">
        <v>83</v>
      </c>
    </row>
    <row r="16" ht="82.8" spans="1:22">
      <c r="A16" s="1" t="s">
        <v>86</v>
      </c>
      <c r="B16" s="14" t="s">
        <v>24</v>
      </c>
      <c r="C16" s="4" t="s">
        <v>83</v>
      </c>
      <c r="D16" s="6" t="s">
        <v>27</v>
      </c>
      <c r="E16" s="4" t="s">
        <v>83</v>
      </c>
      <c r="F16" s="4" t="s">
        <v>83</v>
      </c>
      <c r="G16" s="6" t="s">
        <v>27</v>
      </c>
      <c r="H16" s="6" t="s">
        <v>26</v>
      </c>
      <c r="I16" s="6" t="s">
        <v>27</v>
      </c>
      <c r="J16" s="6" t="s">
        <v>27</v>
      </c>
      <c r="K16" s="4" t="s">
        <v>83</v>
      </c>
      <c r="L16" s="4" t="s">
        <v>83</v>
      </c>
      <c r="M16" s="4" t="s">
        <v>83</v>
      </c>
      <c r="N16" s="4" t="s">
        <v>83</v>
      </c>
      <c r="O16" s="4" t="s">
        <v>83</v>
      </c>
      <c r="P16" s="4" t="s">
        <v>83</v>
      </c>
      <c r="Q16" s="4" t="s">
        <v>83</v>
      </c>
      <c r="R16" s="6" t="s">
        <v>26</v>
      </c>
      <c r="S16" s="4" t="s">
        <v>83</v>
      </c>
      <c r="T16" s="6" t="s">
        <v>26</v>
      </c>
      <c r="U16" s="4" t="s">
        <v>83</v>
      </c>
      <c r="V16" s="4" t="s">
        <v>83</v>
      </c>
    </row>
    <row r="17" ht="82.8" spans="1:22">
      <c r="A17" s="1" t="s">
        <v>88</v>
      </c>
      <c r="B17" s="14" t="s">
        <v>24</v>
      </c>
      <c r="C17" s="4" t="s">
        <v>83</v>
      </c>
      <c r="D17" s="5" t="s">
        <v>29</v>
      </c>
      <c r="E17" s="5" t="s">
        <v>29</v>
      </c>
      <c r="F17" s="6" t="s">
        <v>26</v>
      </c>
      <c r="G17" s="6" t="s">
        <v>27</v>
      </c>
      <c r="H17" s="6" t="s">
        <v>26</v>
      </c>
      <c r="I17" s="6" t="s">
        <v>27</v>
      </c>
      <c r="J17" s="4" t="s">
        <v>83</v>
      </c>
      <c r="K17" s="6" t="s">
        <v>27</v>
      </c>
      <c r="L17" s="4" t="s">
        <v>83</v>
      </c>
      <c r="M17" s="4" t="s">
        <v>83</v>
      </c>
      <c r="N17" s="6" t="s">
        <v>26</v>
      </c>
      <c r="O17" s="4" t="s">
        <v>83</v>
      </c>
      <c r="P17" s="4" t="s">
        <v>83</v>
      </c>
      <c r="Q17" s="4" t="s">
        <v>83</v>
      </c>
      <c r="R17" s="6" t="s">
        <v>27</v>
      </c>
      <c r="S17" s="4" t="s">
        <v>83</v>
      </c>
      <c r="T17" s="4" t="s">
        <v>83</v>
      </c>
      <c r="U17" s="4" t="s">
        <v>83</v>
      </c>
      <c r="V17" s="6" t="s">
        <v>27</v>
      </c>
    </row>
    <row r="18" ht="82.8" spans="1:22">
      <c r="A18" s="1" t="s">
        <v>89</v>
      </c>
      <c r="B18" s="14" t="s">
        <v>24</v>
      </c>
      <c r="C18" s="4" t="s">
        <v>83</v>
      </c>
      <c r="D18" s="4" t="s">
        <v>83</v>
      </c>
      <c r="E18" s="6" t="s">
        <v>27</v>
      </c>
      <c r="F18" s="6" t="s">
        <v>26</v>
      </c>
      <c r="G18" s="4" t="s">
        <v>83</v>
      </c>
      <c r="H18" s="6" t="s">
        <v>26</v>
      </c>
      <c r="I18" s="4" t="s">
        <v>83</v>
      </c>
      <c r="J18" s="6" t="s">
        <v>26</v>
      </c>
      <c r="K18" s="5" t="s">
        <v>29</v>
      </c>
      <c r="L18" s="4" t="s">
        <v>83</v>
      </c>
      <c r="M18" s="4" t="s">
        <v>83</v>
      </c>
      <c r="N18" s="4" t="s">
        <v>83</v>
      </c>
      <c r="O18" s="4" t="s">
        <v>83</v>
      </c>
      <c r="P18" s="4" t="s">
        <v>83</v>
      </c>
      <c r="Q18" s="4" t="s">
        <v>83</v>
      </c>
      <c r="R18" s="4" t="s">
        <v>83</v>
      </c>
      <c r="S18" s="4" t="s">
        <v>83</v>
      </c>
      <c r="T18" s="4" t="s">
        <v>83</v>
      </c>
      <c r="U18" s="4" t="s">
        <v>83</v>
      </c>
      <c r="V18" s="4" t="s">
        <v>83</v>
      </c>
    </row>
    <row r="19" ht="82.8" spans="1:22">
      <c r="A19" s="1" t="s">
        <v>46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26</v>
      </c>
      <c r="G19" s="6" t="s">
        <v>27</v>
      </c>
      <c r="H19" s="6" t="s">
        <v>26</v>
      </c>
      <c r="I19" s="6" t="s">
        <v>25</v>
      </c>
      <c r="J19" s="6" t="s">
        <v>25</v>
      </c>
      <c r="K19" s="6" t="s">
        <v>25</v>
      </c>
      <c r="L19" s="6" t="s">
        <v>27</v>
      </c>
      <c r="M19" s="6" t="s">
        <v>25</v>
      </c>
      <c r="N19" s="6" t="s">
        <v>26</v>
      </c>
      <c r="O19" s="6" t="s">
        <v>25</v>
      </c>
      <c r="P19" s="6" t="s">
        <v>25</v>
      </c>
      <c r="Q19" s="6" t="s">
        <v>25</v>
      </c>
      <c r="R19" s="6" t="s">
        <v>26</v>
      </c>
      <c r="S19" s="6" t="s">
        <v>25</v>
      </c>
      <c r="T19" s="6" t="s">
        <v>25</v>
      </c>
      <c r="U19" s="6" t="s">
        <v>26</v>
      </c>
      <c r="V19" s="6" t="s">
        <v>25</v>
      </c>
    </row>
    <row r="20" ht="82.8" spans="1:22">
      <c r="A20" s="1" t="s">
        <v>47</v>
      </c>
      <c r="B20" s="4" t="s">
        <v>83</v>
      </c>
      <c r="C20" s="4" t="s">
        <v>83</v>
      </c>
      <c r="D20" s="6" t="s">
        <v>26</v>
      </c>
      <c r="E20" s="5" t="s">
        <v>29</v>
      </c>
      <c r="F20" s="4" t="s">
        <v>83</v>
      </c>
      <c r="G20" s="6" t="s">
        <v>27</v>
      </c>
      <c r="H20" s="6" t="s">
        <v>26</v>
      </c>
      <c r="I20" s="6" t="s">
        <v>27</v>
      </c>
      <c r="J20" s="4" t="s">
        <v>83</v>
      </c>
      <c r="K20" s="6" t="s">
        <v>26</v>
      </c>
      <c r="L20" s="5" t="s">
        <v>29</v>
      </c>
      <c r="M20" s="4" t="s">
        <v>83</v>
      </c>
      <c r="N20" s="4" t="s">
        <v>83</v>
      </c>
      <c r="O20" s="6" t="s">
        <v>27</v>
      </c>
      <c r="P20" s="4" t="s">
        <v>83</v>
      </c>
      <c r="Q20" s="4" t="s">
        <v>83</v>
      </c>
      <c r="R20" s="6" t="s">
        <v>27</v>
      </c>
      <c r="S20" s="6" t="s">
        <v>27</v>
      </c>
      <c r="T20" s="4" t="s">
        <v>83</v>
      </c>
      <c r="U20" s="6" t="s">
        <v>26</v>
      </c>
      <c r="V20" s="4" t="s">
        <v>83</v>
      </c>
    </row>
    <row r="21" ht="82.8" spans="1:22">
      <c r="A21" s="1" t="s">
        <v>48</v>
      </c>
      <c r="B21" s="4" t="s">
        <v>83</v>
      </c>
      <c r="C21" s="4" t="s">
        <v>83</v>
      </c>
      <c r="D21" s="4" t="s">
        <v>83</v>
      </c>
      <c r="E21" s="5" t="s">
        <v>29</v>
      </c>
      <c r="F21" s="4" t="s">
        <v>83</v>
      </c>
      <c r="G21" s="6" t="s">
        <v>26</v>
      </c>
      <c r="H21" s="6" t="s">
        <v>26</v>
      </c>
      <c r="I21" s="4" t="s">
        <v>83</v>
      </c>
      <c r="J21" s="4" t="s">
        <v>83</v>
      </c>
      <c r="K21" s="6" t="s">
        <v>27</v>
      </c>
      <c r="L21" s="4" t="s">
        <v>83</v>
      </c>
      <c r="M21" s="4" t="s">
        <v>83</v>
      </c>
      <c r="N21" s="4" t="s">
        <v>83</v>
      </c>
      <c r="O21" s="4" t="s">
        <v>83</v>
      </c>
      <c r="P21" s="4" t="s">
        <v>83</v>
      </c>
      <c r="Q21" s="4" t="s">
        <v>83</v>
      </c>
      <c r="R21" s="4" t="s">
        <v>83</v>
      </c>
      <c r="S21" s="4" t="s">
        <v>83</v>
      </c>
      <c r="T21" s="4" t="s">
        <v>83</v>
      </c>
      <c r="U21" s="4" t="s">
        <v>83</v>
      </c>
      <c r="V21" s="6" t="s">
        <v>27</v>
      </c>
    </row>
    <row r="22" ht="82.8" spans="1:22">
      <c r="A22" s="1" t="s">
        <v>49</v>
      </c>
      <c r="B22" s="6" t="s">
        <v>27</v>
      </c>
      <c r="C22" s="4" t="s">
        <v>83</v>
      </c>
      <c r="D22" s="4" t="s">
        <v>83</v>
      </c>
      <c r="E22" s="6" t="s">
        <v>27</v>
      </c>
      <c r="F22" s="6" t="s">
        <v>27</v>
      </c>
      <c r="G22" s="6" t="s">
        <v>27</v>
      </c>
      <c r="H22" s="4" t="s">
        <v>83</v>
      </c>
      <c r="I22" s="4" t="s">
        <v>83</v>
      </c>
      <c r="J22" s="4" t="s">
        <v>83</v>
      </c>
      <c r="K22" s="6" t="s">
        <v>27</v>
      </c>
      <c r="L22" s="5" t="s">
        <v>29</v>
      </c>
      <c r="M22" s="4" t="s">
        <v>83</v>
      </c>
      <c r="N22" s="6" t="s">
        <v>26</v>
      </c>
      <c r="O22" s="4" t="s">
        <v>83</v>
      </c>
      <c r="P22" s="4" t="s">
        <v>83</v>
      </c>
      <c r="Q22" s="4" t="s">
        <v>83</v>
      </c>
      <c r="R22" s="6" t="s">
        <v>27</v>
      </c>
      <c r="S22" s="4" t="s">
        <v>83</v>
      </c>
      <c r="T22" s="4" t="s">
        <v>83</v>
      </c>
      <c r="U22" s="4" t="s">
        <v>83</v>
      </c>
      <c r="V22" s="4" t="s">
        <v>83</v>
      </c>
    </row>
    <row r="23" ht="55.2" spans="1:22">
      <c r="A23" s="1" t="s">
        <v>54</v>
      </c>
      <c r="B23" s="4" t="s">
        <v>83</v>
      </c>
      <c r="C23" s="4" t="s">
        <v>83</v>
      </c>
      <c r="D23" s="5" t="s">
        <v>29</v>
      </c>
      <c r="E23" s="5" t="s">
        <v>29</v>
      </c>
      <c r="F23" s="5" t="s">
        <v>29</v>
      </c>
      <c r="G23" s="4" t="s">
        <v>83</v>
      </c>
      <c r="H23" s="6" t="s">
        <v>26</v>
      </c>
      <c r="I23" s="6" t="s">
        <v>26</v>
      </c>
      <c r="J23" s="6" t="s">
        <v>26</v>
      </c>
      <c r="K23" s="6" t="s">
        <v>26</v>
      </c>
      <c r="L23" s="6" t="s">
        <v>26</v>
      </c>
      <c r="M23" s="4" t="s">
        <v>83</v>
      </c>
      <c r="N23" s="4" t="s">
        <v>83</v>
      </c>
      <c r="O23" s="4" t="s">
        <v>83</v>
      </c>
      <c r="P23" s="4" t="s">
        <v>83</v>
      </c>
      <c r="Q23" s="4" t="s">
        <v>83</v>
      </c>
      <c r="R23" s="6" t="s">
        <v>26</v>
      </c>
      <c r="S23" s="4" t="s">
        <v>83</v>
      </c>
      <c r="T23" s="4" t="s">
        <v>83</v>
      </c>
      <c r="U23" s="6" t="s">
        <v>26</v>
      </c>
      <c r="V23" s="4" t="s">
        <v>83</v>
      </c>
    </row>
    <row r="24" ht="55.2" spans="1:22">
      <c r="A24" s="1" t="s">
        <v>56</v>
      </c>
      <c r="B24" s="4" t="s">
        <v>83</v>
      </c>
      <c r="C24" s="4" t="s">
        <v>83</v>
      </c>
      <c r="D24" s="6" t="s">
        <v>26</v>
      </c>
      <c r="E24" s="5" t="s">
        <v>29</v>
      </c>
      <c r="F24" s="5" t="s">
        <v>29</v>
      </c>
      <c r="G24" s="6" t="s">
        <v>26</v>
      </c>
      <c r="H24" s="4" t="s">
        <v>83</v>
      </c>
      <c r="I24" s="4" t="s">
        <v>83</v>
      </c>
      <c r="J24" s="6" t="s">
        <v>26</v>
      </c>
      <c r="K24" s="4" t="s">
        <v>83</v>
      </c>
      <c r="L24" s="4" t="s">
        <v>83</v>
      </c>
      <c r="M24" s="4" t="s">
        <v>83</v>
      </c>
      <c r="N24" s="4" t="s">
        <v>83</v>
      </c>
      <c r="O24" s="4" t="s">
        <v>83</v>
      </c>
      <c r="P24" s="4" t="s">
        <v>83</v>
      </c>
      <c r="Q24" s="4" t="s">
        <v>83</v>
      </c>
      <c r="R24" s="6" t="s">
        <v>26</v>
      </c>
      <c r="S24" s="4" t="s">
        <v>83</v>
      </c>
      <c r="T24" s="4" t="s">
        <v>83</v>
      </c>
      <c r="U24" s="4" t="s">
        <v>83</v>
      </c>
      <c r="V24" s="4" t="s">
        <v>83</v>
      </c>
    </row>
    <row r="25" ht="82.8" spans="1:22">
      <c r="A25" s="1" t="s">
        <v>57</v>
      </c>
      <c r="B25" s="6" t="s">
        <v>27</v>
      </c>
      <c r="C25" s="6" t="s">
        <v>27</v>
      </c>
      <c r="D25" s="6" t="s">
        <v>27</v>
      </c>
      <c r="E25" s="6" t="s">
        <v>25</v>
      </c>
      <c r="F25" s="6" t="s">
        <v>25</v>
      </c>
      <c r="G25" s="6" t="s">
        <v>27</v>
      </c>
      <c r="H25" s="6" t="s">
        <v>27</v>
      </c>
      <c r="I25" s="6" t="s">
        <v>26</v>
      </c>
      <c r="J25" s="6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6" t="s">
        <v>27</v>
      </c>
      <c r="Q25" s="6" t="s">
        <v>27</v>
      </c>
      <c r="R25" s="6" t="s">
        <v>27</v>
      </c>
      <c r="S25" s="6" t="s">
        <v>27</v>
      </c>
      <c r="T25" s="6" t="s">
        <v>27</v>
      </c>
      <c r="U25" s="6" t="s">
        <v>27</v>
      </c>
      <c r="V25" s="6" t="s">
        <v>27</v>
      </c>
    </row>
    <row r="26" ht="82.8" spans="1:22">
      <c r="A26" s="1" t="s">
        <v>58</v>
      </c>
      <c r="B26" s="6" t="s">
        <v>25</v>
      </c>
      <c r="C26" s="6" t="s">
        <v>25</v>
      </c>
      <c r="D26" s="6" t="s">
        <v>27</v>
      </c>
      <c r="E26" s="5" t="s">
        <v>29</v>
      </c>
      <c r="F26" s="5" t="s">
        <v>29</v>
      </c>
      <c r="G26" s="6" t="s">
        <v>25</v>
      </c>
      <c r="H26" s="6" t="s">
        <v>26</v>
      </c>
      <c r="I26" s="6" t="s">
        <v>26</v>
      </c>
      <c r="J26" s="6" t="s">
        <v>25</v>
      </c>
      <c r="K26" s="6" t="s">
        <v>26</v>
      </c>
      <c r="L26" s="6" t="s">
        <v>25</v>
      </c>
      <c r="M26" s="6" t="s">
        <v>25</v>
      </c>
      <c r="N26" s="6" t="s">
        <v>25</v>
      </c>
      <c r="O26" s="6" t="s">
        <v>25</v>
      </c>
      <c r="P26" s="6" t="s">
        <v>25</v>
      </c>
      <c r="Q26" s="6" t="s">
        <v>25</v>
      </c>
      <c r="R26" s="6" t="s">
        <v>25</v>
      </c>
      <c r="S26" s="6" t="s">
        <v>25</v>
      </c>
      <c r="T26" s="6" t="s">
        <v>25</v>
      </c>
      <c r="U26" s="6" t="s">
        <v>25</v>
      </c>
      <c r="V26" s="6" t="s">
        <v>25</v>
      </c>
    </row>
    <row r="27" ht="55.2" spans="1:22">
      <c r="A27" s="1" t="s">
        <v>67</v>
      </c>
      <c r="B27" s="4" t="s">
        <v>83</v>
      </c>
      <c r="C27" s="4" t="s">
        <v>83</v>
      </c>
      <c r="D27" s="4" t="s">
        <v>83</v>
      </c>
      <c r="E27" s="4" t="s">
        <v>83</v>
      </c>
      <c r="F27" s="5" t="s">
        <v>29</v>
      </c>
      <c r="G27" s="6" t="s">
        <v>26</v>
      </c>
      <c r="H27" s="6" t="s">
        <v>26</v>
      </c>
      <c r="I27" s="4" t="s">
        <v>83</v>
      </c>
      <c r="J27" s="4" t="s">
        <v>83</v>
      </c>
      <c r="K27" s="6" t="s">
        <v>26</v>
      </c>
      <c r="L27" s="4" t="s">
        <v>83</v>
      </c>
      <c r="M27" s="4" t="s">
        <v>83</v>
      </c>
      <c r="N27" s="4" t="s">
        <v>83</v>
      </c>
      <c r="O27" s="4" t="s">
        <v>83</v>
      </c>
      <c r="P27" s="4" t="s">
        <v>83</v>
      </c>
      <c r="Q27" s="4" t="s">
        <v>83</v>
      </c>
      <c r="R27" s="6" t="s">
        <v>26</v>
      </c>
      <c r="S27" s="4" t="s">
        <v>83</v>
      </c>
      <c r="T27" s="4" t="s">
        <v>83</v>
      </c>
      <c r="U27" s="6" t="s">
        <v>26</v>
      </c>
      <c r="V27" s="4" t="s">
        <v>83</v>
      </c>
    </row>
    <row r="28" ht="82.8" spans="1:22">
      <c r="A28" s="1" t="s">
        <v>68</v>
      </c>
      <c r="B28" s="6" t="s">
        <v>27</v>
      </c>
      <c r="C28" s="6" t="s">
        <v>26</v>
      </c>
      <c r="D28" s="4" t="s">
        <v>83</v>
      </c>
      <c r="E28" s="6" t="s">
        <v>27</v>
      </c>
      <c r="F28" s="5" t="s">
        <v>29</v>
      </c>
      <c r="G28" s="4" t="s">
        <v>83</v>
      </c>
      <c r="H28" s="6" t="s">
        <v>26</v>
      </c>
      <c r="I28" s="4" t="s">
        <v>83</v>
      </c>
      <c r="J28" s="6" t="s">
        <v>26</v>
      </c>
      <c r="K28" s="6" t="s">
        <v>26</v>
      </c>
      <c r="L28" s="4" t="s">
        <v>83</v>
      </c>
      <c r="M28" s="6" t="s">
        <v>26</v>
      </c>
      <c r="N28" s="6" t="s">
        <v>26</v>
      </c>
      <c r="O28" s="4" t="s">
        <v>83</v>
      </c>
      <c r="P28" s="4" t="s">
        <v>83</v>
      </c>
      <c r="Q28" s="4" t="s">
        <v>83</v>
      </c>
      <c r="R28" s="6" t="s">
        <v>27</v>
      </c>
      <c r="S28" s="4" t="s">
        <v>83</v>
      </c>
      <c r="T28" s="4" t="s">
        <v>83</v>
      </c>
      <c r="U28" s="4" t="s">
        <v>83</v>
      </c>
      <c r="V28" s="4" t="s">
        <v>83</v>
      </c>
    </row>
    <row r="29" ht="82.8" spans="1:22">
      <c r="A29" s="1" t="s">
        <v>69</v>
      </c>
      <c r="B29" s="6" t="s">
        <v>26</v>
      </c>
      <c r="C29" s="4" t="s">
        <v>83</v>
      </c>
      <c r="D29" s="6" t="s">
        <v>27</v>
      </c>
      <c r="E29" s="4" t="s">
        <v>83</v>
      </c>
      <c r="F29" s="4" t="s">
        <v>83</v>
      </c>
      <c r="G29" s="4" t="s">
        <v>83</v>
      </c>
      <c r="H29" s="6" t="s">
        <v>26</v>
      </c>
      <c r="I29" s="6" t="s">
        <v>27</v>
      </c>
      <c r="J29" s="4" t="s">
        <v>83</v>
      </c>
      <c r="K29" s="4" t="s">
        <v>83</v>
      </c>
      <c r="L29" s="6" t="s">
        <v>26</v>
      </c>
      <c r="M29" s="4" t="s">
        <v>83</v>
      </c>
      <c r="N29" s="6" t="s">
        <v>26</v>
      </c>
      <c r="O29" s="6" t="s">
        <v>27</v>
      </c>
      <c r="P29" s="4" t="s">
        <v>83</v>
      </c>
      <c r="Q29" s="4" t="s">
        <v>83</v>
      </c>
      <c r="R29" s="6" t="s">
        <v>27</v>
      </c>
      <c r="S29" s="4" t="s">
        <v>83</v>
      </c>
      <c r="T29" s="4" t="s">
        <v>83</v>
      </c>
      <c r="U29" s="4" t="s">
        <v>83</v>
      </c>
      <c r="V29" s="4" t="s">
        <v>83</v>
      </c>
    </row>
    <row r="30" ht="82.8" spans="1:22">
      <c r="A30" s="1" t="s">
        <v>70</v>
      </c>
      <c r="B30" s="4" t="s">
        <v>83</v>
      </c>
      <c r="C30" s="4" t="s">
        <v>83</v>
      </c>
      <c r="D30" s="4" t="s">
        <v>83</v>
      </c>
      <c r="E30" s="5" t="s">
        <v>29</v>
      </c>
      <c r="F30" s="4" t="s">
        <v>83</v>
      </c>
      <c r="G30" s="6" t="s">
        <v>27</v>
      </c>
      <c r="H30" s="6" t="s">
        <v>26</v>
      </c>
      <c r="I30" s="6" t="s">
        <v>26</v>
      </c>
      <c r="J30" s="6" t="s">
        <v>26</v>
      </c>
      <c r="K30" s="6" t="s">
        <v>27</v>
      </c>
      <c r="L30" s="4" t="s">
        <v>83</v>
      </c>
      <c r="M30" s="4" t="s">
        <v>83</v>
      </c>
      <c r="N30" s="4" t="s">
        <v>83</v>
      </c>
      <c r="O30" s="4" t="s">
        <v>83</v>
      </c>
      <c r="P30" s="4" t="s">
        <v>83</v>
      </c>
      <c r="Q30" s="4" t="s">
        <v>83</v>
      </c>
      <c r="R30" s="6" t="s">
        <v>26</v>
      </c>
      <c r="S30" s="4" t="s">
        <v>83</v>
      </c>
      <c r="T30" s="4" t="s">
        <v>83</v>
      </c>
      <c r="U30" s="6" t="s">
        <v>26</v>
      </c>
      <c r="V30" s="4" t="s">
        <v>83</v>
      </c>
    </row>
    <row r="31" ht="82.8" spans="1:22">
      <c r="A31" s="1" t="s">
        <v>71</v>
      </c>
      <c r="B31" s="4" t="s">
        <v>83</v>
      </c>
      <c r="C31" s="4" t="s">
        <v>83</v>
      </c>
      <c r="D31" s="4" t="s">
        <v>83</v>
      </c>
      <c r="E31" s="4" t="s">
        <v>83</v>
      </c>
      <c r="F31" s="6" t="s">
        <v>26</v>
      </c>
      <c r="G31" s="4" t="s">
        <v>83</v>
      </c>
      <c r="H31" s="6" t="s">
        <v>26</v>
      </c>
      <c r="I31" s="6" t="s">
        <v>26</v>
      </c>
      <c r="J31" s="4" t="s">
        <v>83</v>
      </c>
      <c r="K31" s="6" t="s">
        <v>27</v>
      </c>
      <c r="L31" s="4" t="s">
        <v>83</v>
      </c>
      <c r="M31" s="4" t="s">
        <v>83</v>
      </c>
      <c r="N31" s="4" t="s">
        <v>83</v>
      </c>
      <c r="O31" s="4" t="s">
        <v>83</v>
      </c>
      <c r="P31" s="4" t="s">
        <v>83</v>
      </c>
      <c r="Q31" s="4" t="s">
        <v>83</v>
      </c>
      <c r="R31" s="6" t="s">
        <v>27</v>
      </c>
      <c r="S31" s="4" t="s">
        <v>83</v>
      </c>
      <c r="T31" s="4" t="s">
        <v>83</v>
      </c>
      <c r="U31" s="4" t="s">
        <v>83</v>
      </c>
      <c r="V31" s="4" t="s">
        <v>83</v>
      </c>
    </row>
    <row r="32" ht="55.2" spans="1:22">
      <c r="A32" s="1" t="s">
        <v>72</v>
      </c>
      <c r="B32" s="4" t="s">
        <v>83</v>
      </c>
      <c r="C32" s="4" t="s">
        <v>83</v>
      </c>
      <c r="D32" s="4" t="s">
        <v>83</v>
      </c>
      <c r="E32" s="4" t="s">
        <v>83</v>
      </c>
      <c r="F32" s="4" t="s">
        <v>83</v>
      </c>
      <c r="G32" s="6" t="s">
        <v>26</v>
      </c>
      <c r="H32" s="6" t="s">
        <v>26</v>
      </c>
      <c r="I32" s="14" t="s">
        <v>24</v>
      </c>
      <c r="J32" s="4" t="s">
        <v>83</v>
      </c>
      <c r="K32" s="6" t="s">
        <v>26</v>
      </c>
      <c r="L32" s="4" t="s">
        <v>83</v>
      </c>
      <c r="M32" s="4" t="s">
        <v>83</v>
      </c>
      <c r="N32" s="4" t="s">
        <v>83</v>
      </c>
      <c r="O32" s="4" t="s">
        <v>83</v>
      </c>
      <c r="P32" s="4" t="s">
        <v>83</v>
      </c>
      <c r="Q32" s="4" t="s">
        <v>83</v>
      </c>
      <c r="R32" s="6" t="s">
        <v>26</v>
      </c>
      <c r="S32" s="4" t="s">
        <v>83</v>
      </c>
      <c r="T32" s="4" t="s">
        <v>83</v>
      </c>
      <c r="U32" s="4" t="s">
        <v>83</v>
      </c>
      <c r="V32" s="4" t="s">
        <v>83</v>
      </c>
    </row>
    <row r="33" ht="82.8" spans="1:22">
      <c r="A33" s="1" t="s">
        <v>73</v>
      </c>
      <c r="B33" s="14" t="s">
        <v>24</v>
      </c>
      <c r="C33" s="4" t="s">
        <v>83</v>
      </c>
      <c r="D33" s="6" t="s">
        <v>27</v>
      </c>
      <c r="E33" s="5" t="s">
        <v>29</v>
      </c>
      <c r="F33" s="5" t="s">
        <v>29</v>
      </c>
      <c r="G33" s="6" t="s">
        <v>27</v>
      </c>
      <c r="H33" s="6" t="s">
        <v>26</v>
      </c>
      <c r="I33" s="6" t="s">
        <v>26</v>
      </c>
      <c r="J33" s="4" t="s">
        <v>83</v>
      </c>
      <c r="K33" s="6" t="s">
        <v>26</v>
      </c>
      <c r="L33" s="4" t="s">
        <v>83</v>
      </c>
      <c r="M33" s="4" t="s">
        <v>83</v>
      </c>
      <c r="N33" s="4" t="s">
        <v>83</v>
      </c>
      <c r="O33" s="4" t="s">
        <v>83</v>
      </c>
      <c r="P33" s="4" t="s">
        <v>83</v>
      </c>
      <c r="Q33" s="4" t="s">
        <v>83</v>
      </c>
      <c r="R33" s="6" t="s">
        <v>27</v>
      </c>
      <c r="S33" s="4" t="s">
        <v>83</v>
      </c>
      <c r="T33" s="4" t="s">
        <v>83</v>
      </c>
      <c r="U33" s="4" t="s">
        <v>83</v>
      </c>
      <c r="V33" s="4" t="s">
        <v>83</v>
      </c>
    </row>
    <row r="35" spans="1:1">
      <c r="A35" s="1"/>
    </row>
    <row r="36" spans="1:1">
      <c r="A36" s="1"/>
    </row>
    <row r="38" ht="30" spans="23:24">
      <c r="W38" s="15" t="s">
        <v>90</v>
      </c>
      <c r="X38" s="16">
        <f>359/(32*21-20)</f>
        <v>0.550613496932515</v>
      </c>
    </row>
  </sheetData>
  <sortState ref="A3:W33">
    <sortCondition ref="A3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zoomScale="70" zoomScaleNormal="70" topLeftCell="A35" workbookViewId="0">
      <selection activeCell="C39" sqref="C39"/>
    </sheetView>
  </sheetViews>
  <sheetFormatPr defaultColWidth="8.88888888888889" defaultRowHeight="13.8"/>
  <cols>
    <col min="2" max="2" width="9.40740740740741" customWidth="1"/>
    <col min="3" max="22" width="9.66666666666667"/>
    <col min="23" max="23" width="19.0462962962963" customWidth="1"/>
    <col min="24" max="24" width="24.1203703703704" customWidth="1"/>
  </cols>
  <sheetData>
    <row r="1" ht="41.4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ht="96.6" spans="1:22">
      <c r="A2" s="1" t="s">
        <v>28</v>
      </c>
      <c r="B2" s="4" t="s">
        <v>83</v>
      </c>
      <c r="C2" s="4" t="s">
        <v>83</v>
      </c>
      <c r="D2" s="4" t="s">
        <v>83</v>
      </c>
      <c r="E2" s="13" t="s">
        <v>29</v>
      </c>
      <c r="F2" s="4" t="s">
        <v>83</v>
      </c>
      <c r="G2" s="4" t="s">
        <v>83</v>
      </c>
      <c r="H2" s="4" t="s">
        <v>83</v>
      </c>
      <c r="I2" s="4" t="s">
        <v>83</v>
      </c>
      <c r="J2" s="4" t="s">
        <v>83</v>
      </c>
      <c r="K2" s="6" t="s">
        <v>27</v>
      </c>
      <c r="L2" s="6" t="s">
        <v>27</v>
      </c>
      <c r="M2" s="4" t="s">
        <v>83</v>
      </c>
      <c r="N2" s="4" t="s">
        <v>83</v>
      </c>
      <c r="O2" s="4" t="s">
        <v>83</v>
      </c>
      <c r="P2" s="4" t="s">
        <v>83</v>
      </c>
      <c r="Q2" s="4" t="s">
        <v>83</v>
      </c>
      <c r="R2" s="4" t="s">
        <v>83</v>
      </c>
      <c r="S2" s="4" t="s">
        <v>83</v>
      </c>
      <c r="T2" s="4" t="s">
        <v>83</v>
      </c>
      <c r="U2" s="4" t="s">
        <v>83</v>
      </c>
      <c r="V2" s="4" t="s">
        <v>83</v>
      </c>
    </row>
    <row r="3" ht="96.6" spans="1:22">
      <c r="A3" s="1" t="s">
        <v>30</v>
      </c>
      <c r="B3" s="4" t="s">
        <v>83</v>
      </c>
      <c r="C3" s="4" t="s">
        <v>83</v>
      </c>
      <c r="D3" s="4" t="s">
        <v>83</v>
      </c>
      <c r="E3" s="4" t="s">
        <v>83</v>
      </c>
      <c r="F3" s="6" t="s">
        <v>26</v>
      </c>
      <c r="G3" s="4" t="s">
        <v>83</v>
      </c>
      <c r="H3" s="6" t="s">
        <v>26</v>
      </c>
      <c r="I3" s="4" t="s">
        <v>83</v>
      </c>
      <c r="J3" s="4" t="s">
        <v>83</v>
      </c>
      <c r="K3" s="4" t="s">
        <v>83</v>
      </c>
      <c r="L3" s="4" t="s">
        <v>83</v>
      </c>
      <c r="M3" s="4" t="s">
        <v>83</v>
      </c>
      <c r="N3" s="4" t="s">
        <v>83</v>
      </c>
      <c r="O3" s="6" t="s">
        <v>27</v>
      </c>
      <c r="P3" s="4" t="s">
        <v>83</v>
      </c>
      <c r="Q3" s="4" t="s">
        <v>83</v>
      </c>
      <c r="R3" s="4" t="s">
        <v>83</v>
      </c>
      <c r="S3" s="4" t="s">
        <v>83</v>
      </c>
      <c r="T3" s="4" t="s">
        <v>83</v>
      </c>
      <c r="U3" s="4" t="s">
        <v>83</v>
      </c>
      <c r="V3" s="4" t="s">
        <v>83</v>
      </c>
    </row>
    <row r="4" ht="96.6" spans="1:22">
      <c r="A4" s="1" t="s">
        <v>31</v>
      </c>
      <c r="B4" s="4" t="s">
        <v>83</v>
      </c>
      <c r="C4" s="4" t="s">
        <v>83</v>
      </c>
      <c r="D4" s="4" t="s">
        <v>83</v>
      </c>
      <c r="E4" s="4" t="s">
        <v>83</v>
      </c>
      <c r="F4" s="4" t="s">
        <v>83</v>
      </c>
      <c r="G4" s="6" t="s">
        <v>27</v>
      </c>
      <c r="H4" s="4" t="s">
        <v>83</v>
      </c>
      <c r="I4" s="4" t="s">
        <v>83</v>
      </c>
      <c r="J4" s="4" t="s">
        <v>83</v>
      </c>
      <c r="K4" s="6" t="s">
        <v>27</v>
      </c>
      <c r="L4" s="6" t="s">
        <v>27</v>
      </c>
      <c r="M4" s="4" t="s">
        <v>83</v>
      </c>
      <c r="N4" s="4" t="s">
        <v>83</v>
      </c>
      <c r="O4" s="4" t="s">
        <v>83</v>
      </c>
      <c r="P4" s="4" t="s">
        <v>83</v>
      </c>
      <c r="Q4" s="4" t="s">
        <v>83</v>
      </c>
      <c r="R4" s="4" t="s">
        <v>83</v>
      </c>
      <c r="S4" s="4" t="s">
        <v>83</v>
      </c>
      <c r="T4" s="4" t="s">
        <v>83</v>
      </c>
      <c r="U4" s="4" t="s">
        <v>83</v>
      </c>
      <c r="V4" s="4" t="s">
        <v>83</v>
      </c>
    </row>
    <row r="5" ht="110.4" spans="1:22">
      <c r="A5" s="1" t="s">
        <v>33</v>
      </c>
      <c r="B5" s="4" t="s">
        <v>83</v>
      </c>
      <c r="C5" s="4" t="s">
        <v>83</v>
      </c>
      <c r="D5" s="6" t="s">
        <v>27</v>
      </c>
      <c r="E5" s="6" t="s">
        <v>25</v>
      </c>
      <c r="F5" s="4" t="s">
        <v>83</v>
      </c>
      <c r="G5" s="4" t="s">
        <v>83</v>
      </c>
      <c r="H5" s="6" t="s">
        <v>26</v>
      </c>
      <c r="I5" s="4" t="s">
        <v>83</v>
      </c>
      <c r="J5" s="4" t="s">
        <v>83</v>
      </c>
      <c r="K5" s="4" t="s">
        <v>83</v>
      </c>
      <c r="L5" s="6" t="s">
        <v>25</v>
      </c>
      <c r="M5" s="4" t="s">
        <v>83</v>
      </c>
      <c r="N5" s="6" t="s">
        <v>26</v>
      </c>
      <c r="O5" s="6" t="s">
        <v>25</v>
      </c>
      <c r="P5" s="4" t="s">
        <v>83</v>
      </c>
      <c r="Q5" s="4" t="s">
        <v>83</v>
      </c>
      <c r="R5" s="6" t="s">
        <v>27</v>
      </c>
      <c r="S5" s="4" t="s">
        <v>83</v>
      </c>
      <c r="T5" s="4" t="s">
        <v>83</v>
      </c>
      <c r="U5" s="4" t="s">
        <v>83</v>
      </c>
      <c r="V5" s="4" t="s">
        <v>83</v>
      </c>
    </row>
    <row r="6" ht="110.4" spans="1:22">
      <c r="A6" s="1" t="s">
        <v>34</v>
      </c>
      <c r="B6" s="4" t="s">
        <v>83</v>
      </c>
      <c r="C6" s="4" t="s">
        <v>83</v>
      </c>
      <c r="D6" s="4" t="s">
        <v>83</v>
      </c>
      <c r="E6" s="6" t="s">
        <v>27</v>
      </c>
      <c r="F6" s="4" t="s">
        <v>83</v>
      </c>
      <c r="G6" s="4" t="s">
        <v>83</v>
      </c>
      <c r="H6" s="4" t="s">
        <v>83</v>
      </c>
      <c r="I6" s="4" t="s">
        <v>83</v>
      </c>
      <c r="J6" s="4" t="s">
        <v>83</v>
      </c>
      <c r="K6" s="6" t="s">
        <v>27</v>
      </c>
      <c r="L6" s="6" t="s">
        <v>27</v>
      </c>
      <c r="M6" s="4" t="s">
        <v>83</v>
      </c>
      <c r="N6" s="4" t="s">
        <v>83</v>
      </c>
      <c r="O6" s="4" t="s">
        <v>83</v>
      </c>
      <c r="P6" s="4" t="s">
        <v>83</v>
      </c>
      <c r="Q6" s="4" t="s">
        <v>83</v>
      </c>
      <c r="R6" s="4" t="s">
        <v>83</v>
      </c>
      <c r="S6" s="4" t="s">
        <v>83</v>
      </c>
      <c r="T6" s="6" t="s">
        <v>26</v>
      </c>
      <c r="U6" s="4" t="s">
        <v>83</v>
      </c>
      <c r="V6" s="4" t="s">
        <v>83</v>
      </c>
    </row>
    <row r="7" ht="110.4" spans="1:22">
      <c r="A7" s="1" t="s">
        <v>35</v>
      </c>
      <c r="B7" s="4" t="s">
        <v>83</v>
      </c>
      <c r="C7" s="4" t="s">
        <v>83</v>
      </c>
      <c r="D7" s="6" t="s">
        <v>27</v>
      </c>
      <c r="E7" s="6" t="s">
        <v>27</v>
      </c>
      <c r="F7" s="4" t="s">
        <v>83</v>
      </c>
      <c r="G7" s="4" t="s">
        <v>83</v>
      </c>
      <c r="H7" s="4" t="s">
        <v>83</v>
      </c>
      <c r="I7" s="6" t="s">
        <v>27</v>
      </c>
      <c r="J7" s="4" t="s">
        <v>83</v>
      </c>
      <c r="K7" s="6" t="s">
        <v>27</v>
      </c>
      <c r="L7" s="6" t="s">
        <v>27</v>
      </c>
      <c r="M7" s="4" t="s">
        <v>83</v>
      </c>
      <c r="N7" s="4" t="s">
        <v>83</v>
      </c>
      <c r="O7" s="6" t="s">
        <v>27</v>
      </c>
      <c r="P7" s="4" t="s">
        <v>83</v>
      </c>
      <c r="Q7" s="4" t="s">
        <v>83</v>
      </c>
      <c r="R7" s="4" t="s">
        <v>83</v>
      </c>
      <c r="S7" s="4" t="s">
        <v>83</v>
      </c>
      <c r="T7" s="4" t="s">
        <v>83</v>
      </c>
      <c r="U7" s="4" t="s">
        <v>83</v>
      </c>
      <c r="V7" s="6" t="s">
        <v>27</v>
      </c>
    </row>
    <row r="8" ht="96.6" spans="1:22">
      <c r="A8" s="1" t="s">
        <v>37</v>
      </c>
      <c r="B8" s="4" t="s">
        <v>83</v>
      </c>
      <c r="C8" s="6" t="s">
        <v>26</v>
      </c>
      <c r="D8" s="6" t="s">
        <v>27</v>
      </c>
      <c r="E8" s="6" t="s">
        <v>27</v>
      </c>
      <c r="F8" s="6" t="s">
        <v>27</v>
      </c>
      <c r="G8" s="4" t="s">
        <v>83</v>
      </c>
      <c r="H8" s="4" t="s">
        <v>83</v>
      </c>
      <c r="I8" s="4" t="s">
        <v>83</v>
      </c>
      <c r="J8" s="4" t="s">
        <v>83</v>
      </c>
      <c r="K8" s="4" t="s">
        <v>83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83</v>
      </c>
      <c r="R8" s="6" t="s">
        <v>27</v>
      </c>
      <c r="S8" s="4" t="s">
        <v>83</v>
      </c>
      <c r="T8" s="4" t="s">
        <v>83</v>
      </c>
      <c r="U8" s="4" t="s">
        <v>83</v>
      </c>
      <c r="V8" s="4" t="s">
        <v>83</v>
      </c>
    </row>
    <row r="9" ht="110.4" spans="1:22">
      <c r="A9" s="1" t="s">
        <v>38</v>
      </c>
      <c r="B9" s="4" t="s">
        <v>83</v>
      </c>
      <c r="C9" s="4" t="s">
        <v>83</v>
      </c>
      <c r="D9" s="4" t="s">
        <v>83</v>
      </c>
      <c r="E9" s="6" t="s">
        <v>27</v>
      </c>
      <c r="F9" s="6" t="s">
        <v>27</v>
      </c>
      <c r="G9" s="4" t="s">
        <v>83</v>
      </c>
      <c r="H9" s="4" t="s">
        <v>83</v>
      </c>
      <c r="I9" s="4" t="s">
        <v>83</v>
      </c>
      <c r="J9" s="6" t="s">
        <v>27</v>
      </c>
      <c r="K9" s="6" t="s">
        <v>27</v>
      </c>
      <c r="L9" s="4" t="s">
        <v>83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83</v>
      </c>
      <c r="R9" s="6" t="s">
        <v>27</v>
      </c>
      <c r="S9" s="4" t="s">
        <v>83</v>
      </c>
      <c r="T9" s="4" t="s">
        <v>83</v>
      </c>
      <c r="U9" s="4" t="s">
        <v>83</v>
      </c>
      <c r="V9" s="4" t="s">
        <v>83</v>
      </c>
    </row>
    <row r="10" ht="96.6" spans="1:22">
      <c r="A10" s="1" t="s">
        <v>39</v>
      </c>
      <c r="B10" s="4" t="s">
        <v>83</v>
      </c>
      <c r="C10" s="4" t="s">
        <v>83</v>
      </c>
      <c r="D10" s="6" t="s">
        <v>27</v>
      </c>
      <c r="E10" s="6" t="s">
        <v>27</v>
      </c>
      <c r="F10" s="6" t="s">
        <v>26</v>
      </c>
      <c r="G10" s="6" t="s">
        <v>27</v>
      </c>
      <c r="H10" s="6" t="s">
        <v>26</v>
      </c>
      <c r="I10" s="4" t="s">
        <v>83</v>
      </c>
      <c r="J10" s="6" t="s">
        <v>27</v>
      </c>
      <c r="K10" s="6" t="s">
        <v>27</v>
      </c>
      <c r="L10" s="4" t="s">
        <v>83</v>
      </c>
      <c r="M10" s="4" t="s">
        <v>83</v>
      </c>
      <c r="N10" s="6" t="s">
        <v>26</v>
      </c>
      <c r="O10" s="4" t="s">
        <v>83</v>
      </c>
      <c r="P10" s="4" t="s">
        <v>83</v>
      </c>
      <c r="Q10" s="4" t="s">
        <v>83</v>
      </c>
      <c r="R10" s="4" t="s">
        <v>83</v>
      </c>
      <c r="S10" s="4" t="s">
        <v>83</v>
      </c>
      <c r="T10" s="4" t="s">
        <v>83</v>
      </c>
      <c r="U10" s="4" t="s">
        <v>83</v>
      </c>
      <c r="V10" s="4" t="s">
        <v>83</v>
      </c>
    </row>
    <row r="11" ht="96.6" spans="1:22">
      <c r="A11" s="1" t="s">
        <v>40</v>
      </c>
      <c r="B11" s="6" t="s">
        <v>26</v>
      </c>
      <c r="C11" s="6" t="s">
        <v>27</v>
      </c>
      <c r="D11" s="4" t="s">
        <v>83</v>
      </c>
      <c r="E11" s="6" t="s">
        <v>27</v>
      </c>
      <c r="F11" s="4" t="s">
        <v>83</v>
      </c>
      <c r="G11" s="4" t="s">
        <v>83</v>
      </c>
      <c r="H11" s="4" t="s">
        <v>83</v>
      </c>
      <c r="I11" s="6" t="s">
        <v>26</v>
      </c>
      <c r="J11" s="6" t="s">
        <v>27</v>
      </c>
      <c r="K11" s="4" t="s">
        <v>83</v>
      </c>
      <c r="L11" s="6" t="s">
        <v>27</v>
      </c>
      <c r="M11" s="6" t="s">
        <v>27</v>
      </c>
      <c r="N11" s="4" t="s">
        <v>83</v>
      </c>
      <c r="O11" s="4" t="s">
        <v>83</v>
      </c>
      <c r="P11" s="6" t="s">
        <v>27</v>
      </c>
      <c r="Q11" s="4" t="s">
        <v>83</v>
      </c>
      <c r="R11" s="6" t="s">
        <v>27</v>
      </c>
      <c r="S11" s="4" t="s">
        <v>83</v>
      </c>
      <c r="T11" s="4" t="s">
        <v>83</v>
      </c>
      <c r="U11" s="4" t="s">
        <v>83</v>
      </c>
      <c r="V11" s="6" t="s">
        <v>26</v>
      </c>
    </row>
    <row r="12" ht="110.4" spans="1:22">
      <c r="A12" s="1" t="s">
        <v>41</v>
      </c>
      <c r="B12" s="6" t="s">
        <v>27</v>
      </c>
      <c r="C12" s="4" t="s">
        <v>83</v>
      </c>
      <c r="D12" s="4" t="s">
        <v>83</v>
      </c>
      <c r="E12" s="6" t="s">
        <v>27</v>
      </c>
      <c r="F12" s="6" t="s">
        <v>27</v>
      </c>
      <c r="G12" s="6" t="s">
        <v>27</v>
      </c>
      <c r="H12" s="6" t="s">
        <v>27</v>
      </c>
      <c r="I12" s="4" t="s">
        <v>83</v>
      </c>
      <c r="J12" s="6" t="s">
        <v>27</v>
      </c>
      <c r="K12" s="4" t="s">
        <v>83</v>
      </c>
      <c r="L12" s="4" t="s">
        <v>83</v>
      </c>
      <c r="M12" s="6" t="s">
        <v>27</v>
      </c>
      <c r="N12" s="4" t="s">
        <v>83</v>
      </c>
      <c r="O12" s="6" t="s">
        <v>27</v>
      </c>
      <c r="P12" s="4" t="s">
        <v>83</v>
      </c>
      <c r="Q12" s="4" t="s">
        <v>83</v>
      </c>
      <c r="R12" s="4" t="s">
        <v>83</v>
      </c>
      <c r="S12" s="4" t="s">
        <v>83</v>
      </c>
      <c r="T12" s="4" t="s">
        <v>83</v>
      </c>
      <c r="U12" s="6" t="s">
        <v>27</v>
      </c>
      <c r="V12" s="6" t="s">
        <v>27</v>
      </c>
    </row>
    <row r="13" ht="96.6" spans="1:22">
      <c r="A13" s="1" t="s">
        <v>42</v>
      </c>
      <c r="B13" s="4" t="s">
        <v>83</v>
      </c>
      <c r="C13" s="4" t="s">
        <v>83</v>
      </c>
      <c r="D13" s="6" t="s">
        <v>27</v>
      </c>
      <c r="E13" s="4" t="s">
        <v>83</v>
      </c>
      <c r="F13" s="4" t="s">
        <v>83</v>
      </c>
      <c r="G13" s="6" t="s">
        <v>27</v>
      </c>
      <c r="H13" s="6" t="s">
        <v>27</v>
      </c>
      <c r="I13" s="6" t="s">
        <v>27</v>
      </c>
      <c r="J13" s="4" t="s">
        <v>83</v>
      </c>
      <c r="K13" s="4" t="s">
        <v>83</v>
      </c>
      <c r="L13" s="4" t="s">
        <v>83</v>
      </c>
      <c r="M13" s="6" t="s">
        <v>27</v>
      </c>
      <c r="N13" s="4" t="s">
        <v>83</v>
      </c>
      <c r="O13" s="4" t="s">
        <v>83</v>
      </c>
      <c r="P13" s="6" t="s">
        <v>27</v>
      </c>
      <c r="Q13" s="4" t="s">
        <v>83</v>
      </c>
      <c r="R13" s="4" t="s">
        <v>83</v>
      </c>
      <c r="S13" s="4" t="s">
        <v>83</v>
      </c>
      <c r="T13" s="6" t="s">
        <v>27</v>
      </c>
      <c r="U13" s="6" t="s">
        <v>27</v>
      </c>
      <c r="V13" s="6" t="s">
        <v>27</v>
      </c>
    </row>
    <row r="14" ht="124.2" spans="1:22">
      <c r="A14" s="1" t="s">
        <v>43</v>
      </c>
      <c r="B14" s="4" t="s">
        <v>83</v>
      </c>
      <c r="C14" s="4" t="s">
        <v>83</v>
      </c>
      <c r="D14" s="4" t="s">
        <v>83</v>
      </c>
      <c r="E14" s="4" t="s">
        <v>83</v>
      </c>
      <c r="F14" s="6" t="s">
        <v>27</v>
      </c>
      <c r="G14" s="4" t="s">
        <v>83</v>
      </c>
      <c r="H14" s="4" t="s">
        <v>83</v>
      </c>
      <c r="I14" s="4" t="s">
        <v>83</v>
      </c>
      <c r="J14" s="4" t="s">
        <v>83</v>
      </c>
      <c r="K14" s="6" t="s">
        <v>27</v>
      </c>
      <c r="L14" s="4" t="s">
        <v>83</v>
      </c>
      <c r="M14" s="4" t="s">
        <v>83</v>
      </c>
      <c r="N14" s="6" t="s">
        <v>26</v>
      </c>
      <c r="O14" s="4" t="s">
        <v>83</v>
      </c>
      <c r="P14" s="4" t="s">
        <v>83</v>
      </c>
      <c r="Q14" s="4" t="s">
        <v>83</v>
      </c>
      <c r="R14" s="4" t="s">
        <v>83</v>
      </c>
      <c r="S14" s="4" t="s">
        <v>83</v>
      </c>
      <c r="T14" s="4" t="s">
        <v>83</v>
      </c>
      <c r="U14" s="4" t="s">
        <v>83</v>
      </c>
      <c r="V14" s="4" t="s">
        <v>83</v>
      </c>
    </row>
    <row r="15" ht="151.8" spans="1:22">
      <c r="A15" s="1" t="s">
        <v>44</v>
      </c>
      <c r="B15" s="4" t="s">
        <v>83</v>
      </c>
      <c r="C15" s="4" t="s">
        <v>83</v>
      </c>
      <c r="D15" s="4" t="s">
        <v>83</v>
      </c>
      <c r="E15" s="4" t="s">
        <v>83</v>
      </c>
      <c r="F15" s="4" t="s">
        <v>83</v>
      </c>
      <c r="G15" s="4" t="s">
        <v>83</v>
      </c>
      <c r="H15" s="4" t="s">
        <v>83</v>
      </c>
      <c r="I15" s="4" t="s">
        <v>83</v>
      </c>
      <c r="J15" s="6" t="s">
        <v>27</v>
      </c>
      <c r="K15" s="6" t="s">
        <v>27</v>
      </c>
      <c r="L15" s="6" t="s">
        <v>27</v>
      </c>
      <c r="M15" s="4" t="s">
        <v>83</v>
      </c>
      <c r="N15" s="6" t="s">
        <v>26</v>
      </c>
      <c r="O15" s="6" t="s">
        <v>27</v>
      </c>
      <c r="P15" s="4" t="s">
        <v>83</v>
      </c>
      <c r="Q15" s="4" t="s">
        <v>83</v>
      </c>
      <c r="R15" s="6" t="s">
        <v>27</v>
      </c>
      <c r="S15" s="4" t="s">
        <v>83</v>
      </c>
      <c r="T15" s="4" t="s">
        <v>83</v>
      </c>
      <c r="U15" s="4" t="s">
        <v>83</v>
      </c>
      <c r="V15" s="4" t="s">
        <v>83</v>
      </c>
    </row>
    <row r="16" ht="96.6" spans="1:22">
      <c r="A16" s="1" t="s">
        <v>103</v>
      </c>
      <c r="B16" s="6" t="s">
        <v>26</v>
      </c>
      <c r="C16" s="4" t="s">
        <v>83</v>
      </c>
      <c r="D16" s="4" t="s">
        <v>83</v>
      </c>
      <c r="E16" s="6" t="s">
        <v>27</v>
      </c>
      <c r="F16" s="4" t="s">
        <v>83</v>
      </c>
      <c r="G16" s="4" t="s">
        <v>83</v>
      </c>
      <c r="H16" s="4" t="s">
        <v>83</v>
      </c>
      <c r="I16" s="4" t="s">
        <v>83</v>
      </c>
      <c r="J16" s="4" t="s">
        <v>83</v>
      </c>
      <c r="K16" s="4" t="s">
        <v>83</v>
      </c>
      <c r="L16" s="4" t="s">
        <v>83</v>
      </c>
      <c r="M16" s="4" t="s">
        <v>83</v>
      </c>
      <c r="N16" s="4" t="s">
        <v>83</v>
      </c>
      <c r="O16" s="4" t="s">
        <v>83</v>
      </c>
      <c r="P16" s="4" t="s">
        <v>83</v>
      </c>
      <c r="Q16" s="4" t="s">
        <v>83</v>
      </c>
      <c r="R16" s="4" t="s">
        <v>83</v>
      </c>
      <c r="S16" s="4" t="s">
        <v>83</v>
      </c>
      <c r="T16" s="6" t="s">
        <v>26</v>
      </c>
      <c r="U16" s="4" t="s">
        <v>83</v>
      </c>
      <c r="V16" s="4" t="s">
        <v>83</v>
      </c>
    </row>
    <row r="17" ht="96.6" spans="1:22">
      <c r="A17" s="1" t="s">
        <v>104</v>
      </c>
      <c r="B17" s="4" t="s">
        <v>83</v>
      </c>
      <c r="C17" s="4" t="s">
        <v>83</v>
      </c>
      <c r="D17" s="6" t="s">
        <v>27</v>
      </c>
      <c r="E17" s="6" t="s">
        <v>27</v>
      </c>
      <c r="F17" s="4" t="s">
        <v>83</v>
      </c>
      <c r="G17" s="4" t="s">
        <v>83</v>
      </c>
      <c r="H17" s="4" t="s">
        <v>83</v>
      </c>
      <c r="I17" s="6" t="s">
        <v>26</v>
      </c>
      <c r="J17" s="4" t="s">
        <v>83</v>
      </c>
      <c r="K17" s="4" t="s">
        <v>83</v>
      </c>
      <c r="L17" s="4" t="s">
        <v>83</v>
      </c>
      <c r="M17" s="4" t="s">
        <v>83</v>
      </c>
      <c r="N17" s="4" t="s">
        <v>83</v>
      </c>
      <c r="O17" s="4" t="s">
        <v>83</v>
      </c>
      <c r="P17" s="4" t="s">
        <v>83</v>
      </c>
      <c r="Q17" s="13" t="s">
        <v>29</v>
      </c>
      <c r="R17" s="6" t="s">
        <v>27</v>
      </c>
      <c r="S17" s="6" t="s">
        <v>26</v>
      </c>
      <c r="T17" s="4" t="s">
        <v>83</v>
      </c>
      <c r="U17" s="4" t="s">
        <v>83</v>
      </c>
      <c r="V17" s="4" t="s">
        <v>83</v>
      </c>
    </row>
    <row r="18" ht="69" spans="1:22">
      <c r="A18" s="1" t="s">
        <v>105</v>
      </c>
      <c r="B18" s="14" t="s">
        <v>24</v>
      </c>
      <c r="C18" s="4" t="s">
        <v>83</v>
      </c>
      <c r="D18" s="4" t="s">
        <v>83</v>
      </c>
      <c r="E18" s="4" t="s">
        <v>83</v>
      </c>
      <c r="F18" s="4" t="s">
        <v>83</v>
      </c>
      <c r="G18" s="4" t="s">
        <v>83</v>
      </c>
      <c r="H18" s="6" t="s">
        <v>26</v>
      </c>
      <c r="I18" s="4" t="s">
        <v>83</v>
      </c>
      <c r="J18" s="6" t="s">
        <v>27</v>
      </c>
      <c r="K18" s="4" t="s">
        <v>83</v>
      </c>
      <c r="L18" s="4" t="s">
        <v>83</v>
      </c>
      <c r="M18" s="4" t="s">
        <v>83</v>
      </c>
      <c r="N18" s="4" t="s">
        <v>83</v>
      </c>
      <c r="O18" s="4" t="s">
        <v>83</v>
      </c>
      <c r="P18" s="4" t="s">
        <v>83</v>
      </c>
      <c r="Q18" s="4" t="s">
        <v>83</v>
      </c>
      <c r="R18" s="6" t="s">
        <v>26</v>
      </c>
      <c r="S18" s="4" t="s">
        <v>83</v>
      </c>
      <c r="T18" s="4" t="s">
        <v>83</v>
      </c>
      <c r="U18" s="4" t="s">
        <v>83</v>
      </c>
      <c r="V18" s="4" t="s">
        <v>83</v>
      </c>
    </row>
    <row r="19" ht="69" spans="1:22">
      <c r="A19" s="1" t="s">
        <v>106</v>
      </c>
      <c r="B19" s="4" t="s">
        <v>83</v>
      </c>
      <c r="C19" s="4" t="s">
        <v>83</v>
      </c>
      <c r="D19" s="4" t="s">
        <v>83</v>
      </c>
      <c r="E19" s="4" t="s">
        <v>83</v>
      </c>
      <c r="F19" s="4" t="s">
        <v>83</v>
      </c>
      <c r="G19" s="4" t="s">
        <v>83</v>
      </c>
      <c r="H19" s="4" t="s">
        <v>83</v>
      </c>
      <c r="I19" s="13" t="s">
        <v>29</v>
      </c>
      <c r="J19" s="13" t="s">
        <v>29</v>
      </c>
      <c r="K19" s="4" t="s">
        <v>83</v>
      </c>
      <c r="L19" s="4" t="s">
        <v>83</v>
      </c>
      <c r="M19" s="4" t="s">
        <v>83</v>
      </c>
      <c r="N19" s="4" t="s">
        <v>83</v>
      </c>
      <c r="O19" s="4" t="s">
        <v>83</v>
      </c>
      <c r="P19" s="6" t="s">
        <v>26</v>
      </c>
      <c r="Q19" s="4" t="s">
        <v>83</v>
      </c>
      <c r="R19" s="4" t="s">
        <v>83</v>
      </c>
      <c r="S19" s="4" t="s">
        <v>83</v>
      </c>
      <c r="T19" s="4" t="s">
        <v>83</v>
      </c>
      <c r="U19" s="4" t="s">
        <v>83</v>
      </c>
      <c r="V19" s="13" t="s">
        <v>29</v>
      </c>
    </row>
    <row r="20" ht="69" spans="1:22">
      <c r="A20" s="1" t="s">
        <v>107</v>
      </c>
      <c r="B20" s="4" t="s">
        <v>83</v>
      </c>
      <c r="C20" s="4" t="s">
        <v>83</v>
      </c>
      <c r="D20" s="4" t="s">
        <v>83</v>
      </c>
      <c r="E20" s="4" t="s">
        <v>83</v>
      </c>
      <c r="F20" s="6" t="s">
        <v>27</v>
      </c>
      <c r="G20" s="4" t="s">
        <v>83</v>
      </c>
      <c r="H20" s="4" t="s">
        <v>83</v>
      </c>
      <c r="I20" s="4" t="s">
        <v>83</v>
      </c>
      <c r="J20" s="13" t="s">
        <v>29</v>
      </c>
      <c r="K20" s="4" t="s">
        <v>83</v>
      </c>
      <c r="L20" s="4" t="s">
        <v>83</v>
      </c>
      <c r="M20" s="4" t="s">
        <v>83</v>
      </c>
      <c r="N20" s="4" t="s">
        <v>83</v>
      </c>
      <c r="O20" s="4" t="s">
        <v>83</v>
      </c>
      <c r="P20" s="4" t="s">
        <v>83</v>
      </c>
      <c r="Q20" s="6" t="s">
        <v>27</v>
      </c>
      <c r="R20" s="6" t="s">
        <v>26</v>
      </c>
      <c r="S20" s="4" t="s">
        <v>83</v>
      </c>
      <c r="T20" s="4" t="s">
        <v>83</v>
      </c>
      <c r="U20" s="4" t="s">
        <v>83</v>
      </c>
      <c r="V20" s="4" t="s">
        <v>83</v>
      </c>
    </row>
    <row r="21" ht="69" spans="1:22">
      <c r="A21" s="1" t="s">
        <v>46</v>
      </c>
      <c r="B21" s="6" t="s">
        <v>26</v>
      </c>
      <c r="C21" s="4" t="s">
        <v>83</v>
      </c>
      <c r="D21" s="4" t="s">
        <v>83</v>
      </c>
      <c r="E21" s="5" t="s">
        <v>29</v>
      </c>
      <c r="F21" s="6" t="s">
        <v>27</v>
      </c>
      <c r="G21" s="4" t="s">
        <v>83</v>
      </c>
      <c r="H21" s="4" t="s">
        <v>83</v>
      </c>
      <c r="I21" s="4" t="s">
        <v>83</v>
      </c>
      <c r="J21" s="4" t="s">
        <v>83</v>
      </c>
      <c r="K21" s="6" t="s">
        <v>27</v>
      </c>
      <c r="L21" s="6" t="s">
        <v>27</v>
      </c>
      <c r="M21" s="4" t="s">
        <v>83</v>
      </c>
      <c r="N21" s="4" t="s">
        <v>83</v>
      </c>
      <c r="O21" s="4" t="s">
        <v>83</v>
      </c>
      <c r="P21" s="4" t="s">
        <v>83</v>
      </c>
      <c r="Q21" s="4" t="s">
        <v>83</v>
      </c>
      <c r="R21" s="4" t="s">
        <v>83</v>
      </c>
      <c r="S21" s="4" t="s">
        <v>83</v>
      </c>
      <c r="T21" s="4" t="s">
        <v>83</v>
      </c>
      <c r="U21" s="4" t="s">
        <v>83</v>
      </c>
      <c r="V21" s="4" t="s">
        <v>83</v>
      </c>
    </row>
    <row r="22" ht="69" spans="1:22">
      <c r="A22" s="1" t="s">
        <v>47</v>
      </c>
      <c r="B22" s="4" t="s">
        <v>83</v>
      </c>
      <c r="C22" s="4" t="s">
        <v>83</v>
      </c>
      <c r="D22" s="6" t="s">
        <v>27</v>
      </c>
      <c r="E22" s="5" t="s">
        <v>29</v>
      </c>
      <c r="F22" s="4" t="s">
        <v>83</v>
      </c>
      <c r="G22" s="4" t="s">
        <v>83</v>
      </c>
      <c r="H22" s="4" t="s">
        <v>83</v>
      </c>
      <c r="I22" s="6" t="s">
        <v>27</v>
      </c>
      <c r="J22" s="4" t="s">
        <v>83</v>
      </c>
      <c r="K22" s="6" t="s">
        <v>27</v>
      </c>
      <c r="L22" s="5" t="s">
        <v>29</v>
      </c>
      <c r="M22" s="4" t="s">
        <v>83</v>
      </c>
      <c r="N22" s="4" t="s">
        <v>83</v>
      </c>
      <c r="O22" s="6" t="s">
        <v>27</v>
      </c>
      <c r="P22" s="4" t="s">
        <v>83</v>
      </c>
      <c r="Q22" s="6" t="s">
        <v>27</v>
      </c>
      <c r="R22" s="6" t="s">
        <v>27</v>
      </c>
      <c r="S22" s="4" t="s">
        <v>83</v>
      </c>
      <c r="T22" s="4" t="s">
        <v>83</v>
      </c>
      <c r="U22" s="4" t="s">
        <v>83</v>
      </c>
      <c r="V22" s="4" t="s">
        <v>83</v>
      </c>
    </row>
    <row r="23" ht="69" spans="1:22">
      <c r="A23" s="1" t="s">
        <v>48</v>
      </c>
      <c r="B23" s="4" t="s">
        <v>83</v>
      </c>
      <c r="C23" s="4" t="s">
        <v>83</v>
      </c>
      <c r="D23" s="4" t="s">
        <v>83</v>
      </c>
      <c r="E23" s="5" t="s">
        <v>29</v>
      </c>
      <c r="F23" s="6" t="s">
        <v>27</v>
      </c>
      <c r="G23" s="4" t="s">
        <v>83</v>
      </c>
      <c r="H23" s="4" t="s">
        <v>83</v>
      </c>
      <c r="I23" s="4" t="s">
        <v>83</v>
      </c>
      <c r="J23" s="4" t="s">
        <v>83</v>
      </c>
      <c r="K23" s="6" t="s">
        <v>27</v>
      </c>
      <c r="L23" s="4" t="s">
        <v>83</v>
      </c>
      <c r="M23" s="4" t="s">
        <v>83</v>
      </c>
      <c r="N23" s="4" t="s">
        <v>83</v>
      </c>
      <c r="O23" s="4" t="s">
        <v>83</v>
      </c>
      <c r="P23" s="4" t="s">
        <v>83</v>
      </c>
      <c r="Q23" s="4" t="s">
        <v>83</v>
      </c>
      <c r="R23" s="6" t="s">
        <v>27</v>
      </c>
      <c r="S23" s="4" t="s">
        <v>83</v>
      </c>
      <c r="T23" s="4" t="s">
        <v>83</v>
      </c>
      <c r="U23" s="4" t="s">
        <v>83</v>
      </c>
      <c r="V23" s="4" t="s">
        <v>83</v>
      </c>
    </row>
    <row r="24" ht="69" spans="1:22">
      <c r="A24" s="1" t="s">
        <v>49</v>
      </c>
      <c r="B24" s="4" t="s">
        <v>83</v>
      </c>
      <c r="C24" s="6" t="s">
        <v>27</v>
      </c>
      <c r="D24" s="4" t="s">
        <v>83</v>
      </c>
      <c r="E24" s="6" t="s">
        <v>27</v>
      </c>
      <c r="F24" s="6" t="s">
        <v>27</v>
      </c>
      <c r="G24" s="6" t="s">
        <v>27</v>
      </c>
      <c r="H24" s="4" t="s">
        <v>83</v>
      </c>
      <c r="I24" s="4" t="s">
        <v>83</v>
      </c>
      <c r="J24" s="4" t="s">
        <v>83</v>
      </c>
      <c r="K24" s="6" t="s">
        <v>27</v>
      </c>
      <c r="L24" s="5" t="s">
        <v>29</v>
      </c>
      <c r="M24" s="4" t="s">
        <v>83</v>
      </c>
      <c r="N24" s="4" t="s">
        <v>83</v>
      </c>
      <c r="O24" s="4" t="s">
        <v>83</v>
      </c>
      <c r="P24" s="4" t="s">
        <v>83</v>
      </c>
      <c r="Q24" s="4" t="s">
        <v>83</v>
      </c>
      <c r="R24" s="6" t="s">
        <v>27</v>
      </c>
      <c r="S24" s="4" t="s">
        <v>83</v>
      </c>
      <c r="T24" s="4" t="s">
        <v>83</v>
      </c>
      <c r="U24" s="4" t="s">
        <v>83</v>
      </c>
      <c r="V24" s="4" t="s">
        <v>83</v>
      </c>
    </row>
    <row r="25" ht="69" spans="1:22">
      <c r="A25" s="1" t="s">
        <v>54</v>
      </c>
      <c r="B25" s="4" t="s">
        <v>83</v>
      </c>
      <c r="C25" s="4" t="s">
        <v>83</v>
      </c>
      <c r="D25" s="5" t="s">
        <v>29</v>
      </c>
      <c r="E25" s="5" t="s">
        <v>29</v>
      </c>
      <c r="F25" s="5" t="s">
        <v>29</v>
      </c>
      <c r="G25" s="4" t="s">
        <v>83</v>
      </c>
      <c r="H25" s="4" t="s">
        <v>83</v>
      </c>
      <c r="I25" s="6" t="s">
        <v>26</v>
      </c>
      <c r="J25" s="6" t="s">
        <v>27</v>
      </c>
      <c r="K25" s="4" t="s">
        <v>83</v>
      </c>
      <c r="L25" s="4" t="s">
        <v>83</v>
      </c>
      <c r="M25" s="6" t="s">
        <v>27</v>
      </c>
      <c r="N25" s="6" t="s">
        <v>26</v>
      </c>
      <c r="O25" s="4" t="s">
        <v>83</v>
      </c>
      <c r="P25" s="4" t="s">
        <v>83</v>
      </c>
      <c r="Q25" s="4" t="s">
        <v>83</v>
      </c>
      <c r="R25" s="4" t="s">
        <v>83</v>
      </c>
      <c r="S25" s="4" t="s">
        <v>83</v>
      </c>
      <c r="T25" s="4" t="s">
        <v>83</v>
      </c>
      <c r="U25" s="4" t="s">
        <v>83</v>
      </c>
      <c r="V25" s="4" t="s">
        <v>83</v>
      </c>
    </row>
    <row r="26" ht="55.2" spans="1:22">
      <c r="A26" s="1" t="s">
        <v>56</v>
      </c>
      <c r="B26" s="4" t="s">
        <v>83</v>
      </c>
      <c r="C26" s="4" t="s">
        <v>83</v>
      </c>
      <c r="D26" s="4" t="s">
        <v>83</v>
      </c>
      <c r="E26" s="5" t="s">
        <v>29</v>
      </c>
      <c r="F26" s="5" t="s">
        <v>29</v>
      </c>
      <c r="G26" s="4" t="s">
        <v>83</v>
      </c>
      <c r="H26" s="4" t="s">
        <v>83</v>
      </c>
      <c r="I26" s="6" t="s">
        <v>26</v>
      </c>
      <c r="J26" s="4" t="s">
        <v>83</v>
      </c>
      <c r="K26" s="4" t="s">
        <v>83</v>
      </c>
      <c r="L26" s="4" t="s">
        <v>83</v>
      </c>
      <c r="M26" s="4" t="s">
        <v>83</v>
      </c>
      <c r="N26" s="4" t="s">
        <v>83</v>
      </c>
      <c r="O26" s="4" t="s">
        <v>83</v>
      </c>
      <c r="P26" s="4" t="s">
        <v>83</v>
      </c>
      <c r="Q26" s="4" t="s">
        <v>83</v>
      </c>
      <c r="R26" s="4" t="s">
        <v>83</v>
      </c>
      <c r="S26" s="4" t="s">
        <v>83</v>
      </c>
      <c r="T26" s="4" t="s">
        <v>83</v>
      </c>
      <c r="U26" s="4" t="s">
        <v>83</v>
      </c>
      <c r="V26" s="4" t="s">
        <v>83</v>
      </c>
    </row>
    <row r="27" ht="69" spans="1:22">
      <c r="A27" s="1" t="s">
        <v>57</v>
      </c>
      <c r="B27" s="4" t="s">
        <v>83</v>
      </c>
      <c r="C27" s="6" t="s">
        <v>25</v>
      </c>
      <c r="D27" s="6" t="s">
        <v>25</v>
      </c>
      <c r="E27" s="6" t="s">
        <v>25</v>
      </c>
      <c r="F27" s="6" t="s">
        <v>27</v>
      </c>
      <c r="G27" s="4" t="s">
        <v>83</v>
      </c>
      <c r="H27" s="4" t="s">
        <v>83</v>
      </c>
      <c r="I27" s="6" t="s">
        <v>27</v>
      </c>
      <c r="J27" s="4" t="s">
        <v>83</v>
      </c>
      <c r="K27" s="6" t="s">
        <v>27</v>
      </c>
      <c r="L27" s="6" t="s">
        <v>27</v>
      </c>
      <c r="M27" s="4" t="s">
        <v>83</v>
      </c>
      <c r="N27" s="4" t="s">
        <v>83</v>
      </c>
      <c r="O27" s="4" t="s">
        <v>83</v>
      </c>
      <c r="P27" s="4" t="s">
        <v>83</v>
      </c>
      <c r="Q27" s="4" t="s">
        <v>83</v>
      </c>
      <c r="R27" s="6" t="s">
        <v>27</v>
      </c>
      <c r="S27" s="4" t="s">
        <v>83</v>
      </c>
      <c r="T27" s="6" t="s">
        <v>26</v>
      </c>
      <c r="U27" s="6" t="s">
        <v>26</v>
      </c>
      <c r="V27" s="4" t="s">
        <v>83</v>
      </c>
    </row>
    <row r="28" ht="69" spans="1:22">
      <c r="A28" s="1" t="s">
        <v>58</v>
      </c>
      <c r="B28" s="4" t="s">
        <v>83</v>
      </c>
      <c r="C28" s="4" t="s">
        <v>83</v>
      </c>
      <c r="D28" s="6" t="s">
        <v>27</v>
      </c>
      <c r="E28" s="5" t="s">
        <v>29</v>
      </c>
      <c r="F28" s="5" t="s">
        <v>29</v>
      </c>
      <c r="G28" s="4" t="s">
        <v>83</v>
      </c>
      <c r="H28" s="4" t="s">
        <v>83</v>
      </c>
      <c r="I28" s="6" t="s">
        <v>26</v>
      </c>
      <c r="J28" s="4" t="s">
        <v>83</v>
      </c>
      <c r="K28" s="6" t="s">
        <v>27</v>
      </c>
      <c r="L28" s="4" t="s">
        <v>83</v>
      </c>
      <c r="M28" s="4" t="s">
        <v>83</v>
      </c>
      <c r="N28" s="4" t="s">
        <v>83</v>
      </c>
      <c r="O28" s="4" t="s">
        <v>83</v>
      </c>
      <c r="P28" s="4" t="s">
        <v>83</v>
      </c>
      <c r="Q28" s="4" t="s">
        <v>83</v>
      </c>
      <c r="R28" s="6" t="s">
        <v>27</v>
      </c>
      <c r="S28" s="4" t="s">
        <v>83</v>
      </c>
      <c r="T28" s="6" t="s">
        <v>26</v>
      </c>
      <c r="U28" s="4" t="s">
        <v>83</v>
      </c>
      <c r="V28" s="4" t="s">
        <v>83</v>
      </c>
    </row>
    <row r="29" ht="69" spans="1:22">
      <c r="A29" s="1" t="s">
        <v>67</v>
      </c>
      <c r="B29" s="4" t="s">
        <v>83</v>
      </c>
      <c r="C29" s="4" t="s">
        <v>83</v>
      </c>
      <c r="D29" s="4" t="s">
        <v>83</v>
      </c>
      <c r="E29" s="4" t="s">
        <v>83</v>
      </c>
      <c r="F29" s="5" t="s">
        <v>29</v>
      </c>
      <c r="G29" s="4" t="s">
        <v>83</v>
      </c>
      <c r="H29" s="6" t="s">
        <v>26</v>
      </c>
      <c r="I29" s="6" t="s">
        <v>26</v>
      </c>
      <c r="J29" s="4" t="s">
        <v>83</v>
      </c>
      <c r="K29" s="4" t="s">
        <v>83</v>
      </c>
      <c r="L29" s="4" t="s">
        <v>83</v>
      </c>
      <c r="M29" s="4" t="s">
        <v>83</v>
      </c>
      <c r="N29" s="4" t="s">
        <v>83</v>
      </c>
      <c r="O29" s="4" t="s">
        <v>83</v>
      </c>
      <c r="P29" s="4" t="s">
        <v>83</v>
      </c>
      <c r="Q29" s="4" t="s">
        <v>83</v>
      </c>
      <c r="R29" s="6" t="s">
        <v>27</v>
      </c>
      <c r="S29" s="4" t="s">
        <v>83</v>
      </c>
      <c r="T29" s="4" t="s">
        <v>83</v>
      </c>
      <c r="U29" s="4" t="s">
        <v>83</v>
      </c>
      <c r="V29" s="4" t="s">
        <v>83</v>
      </c>
    </row>
    <row r="30" ht="69" spans="1:22">
      <c r="A30" s="1" t="s">
        <v>68</v>
      </c>
      <c r="B30" s="6" t="s">
        <v>27</v>
      </c>
      <c r="C30" s="4" t="s">
        <v>83</v>
      </c>
      <c r="D30" s="6" t="s">
        <v>27</v>
      </c>
      <c r="E30" s="6" t="s">
        <v>27</v>
      </c>
      <c r="F30" s="5" t="s">
        <v>29</v>
      </c>
      <c r="G30" s="4" t="s">
        <v>83</v>
      </c>
      <c r="H30" s="4" t="s">
        <v>83</v>
      </c>
      <c r="I30" s="6" t="s">
        <v>27</v>
      </c>
      <c r="J30" s="6" t="s">
        <v>27</v>
      </c>
      <c r="K30" s="6" t="s">
        <v>27</v>
      </c>
      <c r="L30" s="4" t="s">
        <v>83</v>
      </c>
      <c r="M30" s="4" t="s">
        <v>83</v>
      </c>
      <c r="N30" s="4" t="s">
        <v>83</v>
      </c>
      <c r="O30" s="4" t="s">
        <v>83</v>
      </c>
      <c r="P30" s="4" t="s">
        <v>83</v>
      </c>
      <c r="Q30" s="6" t="s">
        <v>27</v>
      </c>
      <c r="R30" s="6" t="s">
        <v>27</v>
      </c>
      <c r="S30" s="4" t="s">
        <v>83</v>
      </c>
      <c r="T30" s="4" t="s">
        <v>83</v>
      </c>
      <c r="U30" s="4" t="s">
        <v>83</v>
      </c>
      <c r="V30" s="4" t="s">
        <v>83</v>
      </c>
    </row>
    <row r="31" ht="69" spans="1:22">
      <c r="A31" s="1" t="s">
        <v>69</v>
      </c>
      <c r="B31" s="4" t="s">
        <v>83</v>
      </c>
      <c r="C31" s="4" t="s">
        <v>83</v>
      </c>
      <c r="D31" s="4" t="s">
        <v>83</v>
      </c>
      <c r="E31" s="6" t="s">
        <v>27</v>
      </c>
      <c r="F31" s="6" t="s">
        <v>27</v>
      </c>
      <c r="G31" s="6" t="s">
        <v>27</v>
      </c>
      <c r="H31" s="4" t="s">
        <v>83</v>
      </c>
      <c r="I31" s="4" t="s">
        <v>83</v>
      </c>
      <c r="J31" s="4" t="s">
        <v>83</v>
      </c>
      <c r="K31" s="6" t="s">
        <v>27</v>
      </c>
      <c r="L31" s="6" t="s">
        <v>27</v>
      </c>
      <c r="M31" s="4" t="s">
        <v>83</v>
      </c>
      <c r="N31" s="6" t="s">
        <v>26</v>
      </c>
      <c r="O31" s="4" t="s">
        <v>83</v>
      </c>
      <c r="P31" s="4" t="s">
        <v>83</v>
      </c>
      <c r="Q31" s="4" t="s">
        <v>83</v>
      </c>
      <c r="R31" s="6" t="s">
        <v>27</v>
      </c>
      <c r="S31" s="6" t="s">
        <v>27</v>
      </c>
      <c r="T31" s="4" t="s">
        <v>83</v>
      </c>
      <c r="U31" s="4" t="s">
        <v>83</v>
      </c>
      <c r="V31" s="4" t="s">
        <v>83</v>
      </c>
    </row>
    <row r="32" ht="69" spans="1:22">
      <c r="A32" s="1" t="s">
        <v>70</v>
      </c>
      <c r="B32" s="4" t="s">
        <v>83</v>
      </c>
      <c r="C32" s="4" t="s">
        <v>83</v>
      </c>
      <c r="D32" s="6" t="s">
        <v>26</v>
      </c>
      <c r="E32" s="5" t="s">
        <v>29</v>
      </c>
      <c r="F32" s="6" t="s">
        <v>27</v>
      </c>
      <c r="G32" s="6" t="s">
        <v>27</v>
      </c>
      <c r="H32" s="4" t="s">
        <v>83</v>
      </c>
      <c r="I32" s="6" t="s">
        <v>26</v>
      </c>
      <c r="J32" s="4" t="s">
        <v>83</v>
      </c>
      <c r="K32" s="6" t="s">
        <v>27</v>
      </c>
      <c r="L32" s="4" t="s">
        <v>83</v>
      </c>
      <c r="M32" s="4" t="s">
        <v>83</v>
      </c>
      <c r="N32" s="4" t="s">
        <v>83</v>
      </c>
      <c r="O32" s="6" t="s">
        <v>27</v>
      </c>
      <c r="P32" s="4" t="s">
        <v>83</v>
      </c>
      <c r="Q32" s="4" t="s">
        <v>83</v>
      </c>
      <c r="R32" s="6" t="s">
        <v>27</v>
      </c>
      <c r="S32" s="6" t="s">
        <v>27</v>
      </c>
      <c r="T32" s="4" t="s">
        <v>83</v>
      </c>
      <c r="U32" s="4" t="s">
        <v>83</v>
      </c>
      <c r="V32" s="6" t="s">
        <v>27</v>
      </c>
    </row>
    <row r="33" ht="69" spans="1:22">
      <c r="A33" s="1" t="s">
        <v>71</v>
      </c>
      <c r="B33" s="4" t="s">
        <v>83</v>
      </c>
      <c r="C33" s="4" t="s">
        <v>83</v>
      </c>
      <c r="D33" s="4" t="s">
        <v>83</v>
      </c>
      <c r="E33" s="4" t="s">
        <v>83</v>
      </c>
      <c r="F33" s="6" t="s">
        <v>27</v>
      </c>
      <c r="G33" s="4" t="s">
        <v>83</v>
      </c>
      <c r="H33" s="4" t="s">
        <v>83</v>
      </c>
      <c r="I33" s="4" t="s">
        <v>83</v>
      </c>
      <c r="J33" s="4" t="s">
        <v>83</v>
      </c>
      <c r="K33" s="6" t="s">
        <v>27</v>
      </c>
      <c r="L33" s="6" t="s">
        <v>27</v>
      </c>
      <c r="M33" s="4" t="s">
        <v>83</v>
      </c>
      <c r="N33" s="4" t="s">
        <v>83</v>
      </c>
      <c r="O33" s="4" t="s">
        <v>83</v>
      </c>
      <c r="P33" s="4" t="s">
        <v>83</v>
      </c>
      <c r="Q33" s="4" t="s">
        <v>83</v>
      </c>
      <c r="R33" s="6" t="s">
        <v>27</v>
      </c>
      <c r="S33" s="4" t="s">
        <v>83</v>
      </c>
      <c r="T33" s="4" t="s">
        <v>83</v>
      </c>
      <c r="U33" s="4" t="s">
        <v>83</v>
      </c>
      <c r="V33" s="4" t="s">
        <v>83</v>
      </c>
    </row>
    <row r="34" ht="69" spans="1:22">
      <c r="A34" s="1" t="s">
        <v>72</v>
      </c>
      <c r="B34" s="4" t="s">
        <v>83</v>
      </c>
      <c r="C34" s="4" t="s">
        <v>83</v>
      </c>
      <c r="D34" s="4" t="s">
        <v>83</v>
      </c>
      <c r="E34" s="4" t="s">
        <v>83</v>
      </c>
      <c r="F34" s="4" t="s">
        <v>83</v>
      </c>
      <c r="G34" s="4" t="s">
        <v>83</v>
      </c>
      <c r="H34" s="4" t="s">
        <v>83</v>
      </c>
      <c r="I34" s="4" t="s">
        <v>83</v>
      </c>
      <c r="J34" s="4" t="s">
        <v>83</v>
      </c>
      <c r="K34" s="6" t="s">
        <v>27</v>
      </c>
      <c r="L34" s="4" t="s">
        <v>83</v>
      </c>
      <c r="M34" s="4" t="s">
        <v>83</v>
      </c>
      <c r="N34" s="4" t="s">
        <v>83</v>
      </c>
      <c r="O34" s="6" t="s">
        <v>27</v>
      </c>
      <c r="P34" s="4" t="s">
        <v>83</v>
      </c>
      <c r="Q34" s="4" t="s">
        <v>83</v>
      </c>
      <c r="R34" s="4" t="s">
        <v>83</v>
      </c>
      <c r="S34" s="4" t="s">
        <v>83</v>
      </c>
      <c r="T34" s="6" t="s">
        <v>26</v>
      </c>
      <c r="U34" s="4" t="s">
        <v>83</v>
      </c>
      <c r="V34" s="4" t="s">
        <v>83</v>
      </c>
    </row>
    <row r="35" ht="69" spans="1:22">
      <c r="A35" s="1" t="s">
        <v>73</v>
      </c>
      <c r="B35" s="4" t="s">
        <v>83</v>
      </c>
      <c r="C35" s="4" t="s">
        <v>83</v>
      </c>
      <c r="D35" s="6" t="s">
        <v>27</v>
      </c>
      <c r="E35" s="5" t="s">
        <v>29</v>
      </c>
      <c r="F35" s="5" t="s">
        <v>29</v>
      </c>
      <c r="G35" s="6" t="s">
        <v>27</v>
      </c>
      <c r="H35" s="4" t="s">
        <v>83</v>
      </c>
      <c r="I35" s="6" t="s">
        <v>26</v>
      </c>
      <c r="J35" s="4" t="s">
        <v>83</v>
      </c>
      <c r="K35" s="6" t="s">
        <v>27</v>
      </c>
      <c r="L35" s="4" t="s">
        <v>83</v>
      </c>
      <c r="M35" s="4" t="s">
        <v>83</v>
      </c>
      <c r="N35" s="4" t="s">
        <v>83</v>
      </c>
      <c r="O35" s="4" t="s">
        <v>83</v>
      </c>
      <c r="P35" s="4" t="s">
        <v>83</v>
      </c>
      <c r="Q35" s="4" t="s">
        <v>83</v>
      </c>
      <c r="R35" s="6" t="s">
        <v>27</v>
      </c>
      <c r="S35" s="4" t="s">
        <v>83</v>
      </c>
      <c r="T35" s="4" t="s">
        <v>83</v>
      </c>
      <c r="U35" s="4" t="s">
        <v>83</v>
      </c>
      <c r="V35" s="4" t="s">
        <v>83</v>
      </c>
    </row>
    <row r="36" ht="43" customHeight="1"/>
    <row r="38" ht="41.4" spans="1:22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 t="s">
        <v>13</v>
      </c>
      <c r="N38" s="1" t="s">
        <v>14</v>
      </c>
      <c r="O38" s="1" t="s">
        <v>15</v>
      </c>
      <c r="P38" s="1" t="s">
        <v>16</v>
      </c>
      <c r="Q38" s="1" t="s">
        <v>17</v>
      </c>
      <c r="R38" s="1" t="s">
        <v>18</v>
      </c>
      <c r="S38" s="1" t="s">
        <v>19</v>
      </c>
      <c r="T38" s="1" t="s">
        <v>20</v>
      </c>
      <c r="U38" s="1" t="s">
        <v>21</v>
      </c>
      <c r="V38" s="1" t="s">
        <v>22</v>
      </c>
    </row>
    <row r="39" ht="40.8" spans="1:22">
      <c r="A39" s="2" t="s">
        <v>90</v>
      </c>
      <c r="B39" s="3">
        <f>28/(34)</f>
        <v>0.823529411764706</v>
      </c>
      <c r="C39" s="3">
        <f>30/(34)</f>
        <v>0.882352941176471</v>
      </c>
      <c r="D39" s="3">
        <f>21/(34-1)</f>
        <v>0.636363636363636</v>
      </c>
      <c r="E39" s="3">
        <f>11/(34-9)</f>
        <v>0.44</v>
      </c>
      <c r="F39" s="3">
        <f>14/(34-6)</f>
        <v>0.5</v>
      </c>
      <c r="G39" s="3">
        <f>26/(34)</f>
        <v>0.764705882352941</v>
      </c>
      <c r="H39" s="3">
        <f>27/(34)</f>
        <v>0.794117647058823</v>
      </c>
      <c r="I39" s="3">
        <f>20/(34-1)</f>
        <v>0.606060606060606</v>
      </c>
      <c r="J39" s="3">
        <f>24/(34)</f>
        <v>0.705882352941177</v>
      </c>
      <c r="K39" s="3">
        <f>14/(34-2)</f>
        <v>0.4375</v>
      </c>
      <c r="L39" s="3">
        <f>21/(34-2)</f>
        <v>0.65625</v>
      </c>
      <c r="M39" s="3">
        <f>30/(34)</f>
        <v>0.882352941176471</v>
      </c>
      <c r="N39" s="3">
        <f>28/(34)</f>
        <v>0.823529411764706</v>
      </c>
      <c r="O39" s="3">
        <f>26/(34)</f>
        <v>0.764705882352941</v>
      </c>
      <c r="P39" s="3">
        <f>31/(34)</f>
        <v>0.911764705882353</v>
      </c>
      <c r="Q39" s="3">
        <f>30/(34-1)</f>
        <v>0.909090909090909</v>
      </c>
      <c r="R39" s="3">
        <f>15/(34)</f>
        <v>0.441176470588235</v>
      </c>
      <c r="S39" s="3">
        <f>31/(34)</f>
        <v>0.911764705882353</v>
      </c>
      <c r="T39" s="3">
        <f>28/(34)</f>
        <v>0.823529411764706</v>
      </c>
      <c r="U39" s="3">
        <f>31/(34)</f>
        <v>0.911764705882353</v>
      </c>
      <c r="V39" s="3">
        <f>28/(34-1)</f>
        <v>0.848484848484849</v>
      </c>
    </row>
    <row r="45" ht="75.6" spans="23:24">
      <c r="W45" s="9" t="s">
        <v>108</v>
      </c>
      <c r="X45" s="10">
        <f>(514)/(34*21-23)</f>
        <v>0.743849493487699</v>
      </c>
    </row>
    <row r="53" ht="75.6" spans="23:24">
      <c r="W53" s="11" t="s">
        <v>109</v>
      </c>
      <c r="X53" s="12">
        <f>(219)/(15*21-20)</f>
        <v>0.742372881355932</v>
      </c>
    </row>
  </sheetData>
  <sortState ref="A3:V35">
    <sortCondition ref="A3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zoomScale="70" zoomScaleNormal="70" topLeftCell="A33" workbookViewId="0">
      <selection activeCell="O48" sqref="O48"/>
    </sheetView>
  </sheetViews>
  <sheetFormatPr defaultColWidth="8.88888888888889" defaultRowHeight="13.8"/>
  <cols>
    <col min="2" max="3" width="9.66666666666667"/>
    <col min="15" max="15" width="9.66666666666667"/>
    <col min="23" max="23" width="17.1388888888889" customWidth="1"/>
    <col min="24" max="24" width="18.0925925925926" customWidth="1"/>
  </cols>
  <sheetData>
    <row r="1" s="1" customFormat="1" ht="55.2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ht="96.6" spans="1:22">
      <c r="A2" s="1" t="s">
        <v>28</v>
      </c>
      <c r="B2" s="4" t="s">
        <v>83</v>
      </c>
      <c r="C2" s="4" t="s">
        <v>83</v>
      </c>
      <c r="D2" s="4" t="s">
        <v>83</v>
      </c>
      <c r="E2" s="5" t="s">
        <v>29</v>
      </c>
      <c r="F2" s="4" t="s">
        <v>83</v>
      </c>
      <c r="G2" s="4" t="s">
        <v>83</v>
      </c>
      <c r="H2" s="4" t="s">
        <v>83</v>
      </c>
      <c r="I2" s="4" t="s">
        <v>83</v>
      </c>
      <c r="J2" s="6" t="s">
        <v>27</v>
      </c>
      <c r="K2" s="6" t="s">
        <v>27</v>
      </c>
      <c r="L2" s="6" t="s">
        <v>27</v>
      </c>
      <c r="M2" s="4" t="s">
        <v>83</v>
      </c>
      <c r="N2" s="4" t="s">
        <v>83</v>
      </c>
      <c r="O2" s="4" t="s">
        <v>83</v>
      </c>
      <c r="P2" s="4" t="s">
        <v>83</v>
      </c>
      <c r="Q2" s="4" t="s">
        <v>83</v>
      </c>
      <c r="R2" s="6" t="s">
        <v>27</v>
      </c>
      <c r="S2" s="4" t="s">
        <v>83</v>
      </c>
      <c r="T2" s="4" t="s">
        <v>83</v>
      </c>
      <c r="U2" s="4" t="s">
        <v>83</v>
      </c>
      <c r="V2" s="4" t="s">
        <v>83</v>
      </c>
    </row>
    <row r="3" ht="96.6" spans="1:22">
      <c r="A3" s="1" t="s">
        <v>30</v>
      </c>
      <c r="B3" s="4" t="s">
        <v>83</v>
      </c>
      <c r="C3" s="4" t="s">
        <v>83</v>
      </c>
      <c r="D3" s="4" t="s">
        <v>83</v>
      </c>
      <c r="E3" s="4" t="s">
        <v>83</v>
      </c>
      <c r="F3" s="4" t="s">
        <v>83</v>
      </c>
      <c r="G3" s="4" t="s">
        <v>83</v>
      </c>
      <c r="H3" s="6" t="s">
        <v>26</v>
      </c>
      <c r="I3" s="4" t="s">
        <v>83</v>
      </c>
      <c r="J3" s="4" t="s">
        <v>83</v>
      </c>
      <c r="K3" s="4" t="s">
        <v>83</v>
      </c>
      <c r="L3" s="4" t="s">
        <v>83</v>
      </c>
      <c r="M3" s="4" t="s">
        <v>83</v>
      </c>
      <c r="N3" s="4" t="s">
        <v>83</v>
      </c>
      <c r="O3" s="4" t="s">
        <v>83</v>
      </c>
      <c r="P3" s="4" t="s">
        <v>83</v>
      </c>
      <c r="Q3" s="4" t="s">
        <v>83</v>
      </c>
      <c r="R3" s="4" t="s">
        <v>83</v>
      </c>
      <c r="S3" s="4" t="s">
        <v>83</v>
      </c>
      <c r="T3" s="4" t="s">
        <v>83</v>
      </c>
      <c r="U3" s="4" t="s">
        <v>83</v>
      </c>
      <c r="V3" s="6" t="s">
        <v>27</v>
      </c>
    </row>
    <row r="4" ht="96.6" spans="1:22">
      <c r="A4" s="1" t="s">
        <v>31</v>
      </c>
      <c r="B4" s="4" t="s">
        <v>83</v>
      </c>
      <c r="C4" s="4" t="s">
        <v>83</v>
      </c>
      <c r="D4" s="4" t="s">
        <v>83</v>
      </c>
      <c r="E4" s="4" t="s">
        <v>83</v>
      </c>
      <c r="F4" s="4" t="s">
        <v>83</v>
      </c>
      <c r="G4" s="4" t="s">
        <v>83</v>
      </c>
      <c r="H4" s="4" t="s">
        <v>83</v>
      </c>
      <c r="I4" s="6" t="s">
        <v>27</v>
      </c>
      <c r="J4" s="4" t="s">
        <v>83</v>
      </c>
      <c r="K4" s="6" t="s">
        <v>27</v>
      </c>
      <c r="L4" s="4" t="s">
        <v>83</v>
      </c>
      <c r="M4" s="4" t="s">
        <v>83</v>
      </c>
      <c r="N4" s="4" t="s">
        <v>83</v>
      </c>
      <c r="O4" s="4" t="s">
        <v>83</v>
      </c>
      <c r="P4" s="4" t="s">
        <v>83</v>
      </c>
      <c r="Q4" s="4" t="s">
        <v>83</v>
      </c>
      <c r="R4" s="6" t="s">
        <v>27</v>
      </c>
      <c r="S4" s="4" t="s">
        <v>83</v>
      </c>
      <c r="T4" s="6" t="s">
        <v>25</v>
      </c>
      <c r="U4" s="4" t="s">
        <v>83</v>
      </c>
      <c r="V4" s="6" t="s">
        <v>27</v>
      </c>
    </row>
    <row r="5" ht="110.4" spans="1:22">
      <c r="A5" s="1" t="s">
        <v>33</v>
      </c>
      <c r="B5" s="4" t="s">
        <v>83</v>
      </c>
      <c r="C5" s="4" t="s">
        <v>83</v>
      </c>
      <c r="D5" s="4" t="s">
        <v>83</v>
      </c>
      <c r="E5" s="6" t="s">
        <v>25</v>
      </c>
      <c r="F5" s="4" t="s">
        <v>83</v>
      </c>
      <c r="G5" s="4" t="s">
        <v>83</v>
      </c>
      <c r="H5" s="4" t="s">
        <v>83</v>
      </c>
      <c r="I5" s="4" t="s">
        <v>83</v>
      </c>
      <c r="J5" s="6" t="s">
        <v>25</v>
      </c>
      <c r="K5" s="6" t="s">
        <v>25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6" t="s">
        <v>25</v>
      </c>
      <c r="R5" s="4" t="s">
        <v>83</v>
      </c>
      <c r="S5" s="4" t="s">
        <v>83</v>
      </c>
      <c r="T5" s="4" t="s">
        <v>83</v>
      </c>
      <c r="U5" s="4" t="s">
        <v>83</v>
      </c>
      <c r="V5" s="4" t="s">
        <v>83</v>
      </c>
    </row>
    <row r="6" ht="110.4" spans="1:22">
      <c r="A6" s="1" t="s">
        <v>34</v>
      </c>
      <c r="B6" s="4" t="s">
        <v>83</v>
      </c>
      <c r="C6" s="4" t="s">
        <v>83</v>
      </c>
      <c r="D6" s="4" t="s">
        <v>83</v>
      </c>
      <c r="E6" s="4" t="s">
        <v>83</v>
      </c>
      <c r="F6" s="4" t="s">
        <v>83</v>
      </c>
      <c r="G6" s="4" t="s">
        <v>83</v>
      </c>
      <c r="H6" s="4" t="s">
        <v>83</v>
      </c>
      <c r="I6" s="6" t="s">
        <v>27</v>
      </c>
      <c r="J6" s="4" t="s">
        <v>83</v>
      </c>
      <c r="K6" s="4" t="s">
        <v>83</v>
      </c>
      <c r="L6" s="6" t="s">
        <v>25</v>
      </c>
      <c r="M6" s="4" t="s">
        <v>83</v>
      </c>
      <c r="N6" s="4" t="s">
        <v>83</v>
      </c>
      <c r="O6" s="4" t="s">
        <v>83</v>
      </c>
      <c r="P6" s="4" t="s">
        <v>83</v>
      </c>
      <c r="Q6" s="4" t="s">
        <v>83</v>
      </c>
      <c r="R6" s="4" t="s">
        <v>83</v>
      </c>
      <c r="S6" s="4" t="s">
        <v>83</v>
      </c>
      <c r="T6" s="6" t="s">
        <v>26</v>
      </c>
      <c r="U6" s="4" t="s">
        <v>83</v>
      </c>
      <c r="V6" s="4" t="s">
        <v>83</v>
      </c>
    </row>
    <row r="7" ht="110.4" spans="1:22">
      <c r="A7" s="1" t="s">
        <v>35</v>
      </c>
      <c r="B7" s="4" t="s">
        <v>83</v>
      </c>
      <c r="C7" s="4" t="s">
        <v>83</v>
      </c>
      <c r="D7" s="6" t="s">
        <v>27</v>
      </c>
      <c r="E7" s="4" t="s">
        <v>83</v>
      </c>
      <c r="F7" s="4" t="s">
        <v>83</v>
      </c>
      <c r="G7" s="4" t="s">
        <v>83</v>
      </c>
      <c r="H7" s="4" t="s">
        <v>83</v>
      </c>
      <c r="I7" s="6" t="s">
        <v>27</v>
      </c>
      <c r="J7" s="6" t="s">
        <v>27</v>
      </c>
      <c r="K7" s="6" t="s">
        <v>27</v>
      </c>
      <c r="L7" s="6" t="s">
        <v>27</v>
      </c>
      <c r="M7" s="4" t="s">
        <v>83</v>
      </c>
      <c r="N7" s="6" t="s">
        <v>26</v>
      </c>
      <c r="O7" s="4" t="s">
        <v>83</v>
      </c>
      <c r="P7" s="4" t="s">
        <v>83</v>
      </c>
      <c r="Q7" s="4" t="s">
        <v>83</v>
      </c>
      <c r="R7" s="4" t="s">
        <v>83</v>
      </c>
      <c r="S7" s="4" t="s">
        <v>83</v>
      </c>
      <c r="T7" s="4" t="s">
        <v>83</v>
      </c>
      <c r="U7" s="4" t="s">
        <v>83</v>
      </c>
      <c r="V7" s="6" t="s">
        <v>27</v>
      </c>
    </row>
    <row r="8" ht="96.6" spans="1:22">
      <c r="A8" s="1" t="s">
        <v>37</v>
      </c>
      <c r="B8" s="4" t="s">
        <v>83</v>
      </c>
      <c r="C8" s="4" t="s">
        <v>83</v>
      </c>
      <c r="D8" s="4" t="s">
        <v>83</v>
      </c>
      <c r="E8" s="4" t="s">
        <v>83</v>
      </c>
      <c r="F8" s="4" t="s">
        <v>83</v>
      </c>
      <c r="G8" s="4" t="s">
        <v>83</v>
      </c>
      <c r="H8" s="4" t="s">
        <v>83</v>
      </c>
      <c r="I8" s="4" t="s">
        <v>83</v>
      </c>
      <c r="J8" s="4" t="s">
        <v>83</v>
      </c>
      <c r="K8" s="4" t="s">
        <v>83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83</v>
      </c>
      <c r="R8" s="6" t="s">
        <v>27</v>
      </c>
      <c r="S8" s="4" t="s">
        <v>83</v>
      </c>
      <c r="T8" s="4" t="s">
        <v>83</v>
      </c>
      <c r="U8" s="4" t="s">
        <v>83</v>
      </c>
      <c r="V8" s="4" t="s">
        <v>83</v>
      </c>
    </row>
    <row r="9" ht="110.4" spans="1:22">
      <c r="A9" s="1" t="s">
        <v>38</v>
      </c>
      <c r="B9" s="4" t="s">
        <v>83</v>
      </c>
      <c r="C9" s="6" t="s">
        <v>27</v>
      </c>
      <c r="D9" s="4" t="s">
        <v>83</v>
      </c>
      <c r="E9" s="4" t="s">
        <v>83</v>
      </c>
      <c r="F9" s="6" t="s">
        <v>25</v>
      </c>
      <c r="G9" s="4" t="s">
        <v>83</v>
      </c>
      <c r="H9" s="4" t="s">
        <v>83</v>
      </c>
      <c r="I9" s="6" t="s">
        <v>27</v>
      </c>
      <c r="J9" s="4" t="s">
        <v>83</v>
      </c>
      <c r="K9" s="4" t="s">
        <v>83</v>
      </c>
      <c r="L9" s="4" t="s">
        <v>83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83</v>
      </c>
      <c r="R9" s="4" t="s">
        <v>83</v>
      </c>
      <c r="S9" s="4" t="s">
        <v>83</v>
      </c>
      <c r="T9" s="4" t="s">
        <v>83</v>
      </c>
      <c r="U9" s="6" t="s">
        <v>27</v>
      </c>
      <c r="V9" s="4" t="s">
        <v>83</v>
      </c>
    </row>
    <row r="10" ht="96.6" spans="1:22">
      <c r="A10" s="1" t="s">
        <v>39</v>
      </c>
      <c r="B10" s="4" t="s">
        <v>83</v>
      </c>
      <c r="C10" s="4" t="s">
        <v>83</v>
      </c>
      <c r="D10" s="4" t="s">
        <v>83</v>
      </c>
      <c r="E10" s="4" t="s">
        <v>83</v>
      </c>
      <c r="F10" s="4" t="s">
        <v>83</v>
      </c>
      <c r="G10" s="4" t="s">
        <v>83</v>
      </c>
      <c r="H10" s="4" t="s">
        <v>83</v>
      </c>
      <c r="I10" s="4" t="s">
        <v>83</v>
      </c>
      <c r="J10" s="4" t="s">
        <v>83</v>
      </c>
      <c r="K10" s="6" t="s">
        <v>27</v>
      </c>
      <c r="L10" s="4" t="s">
        <v>83</v>
      </c>
      <c r="M10" s="4" t="s">
        <v>83</v>
      </c>
      <c r="N10" s="4" t="s">
        <v>83</v>
      </c>
      <c r="O10" s="4" t="s">
        <v>83</v>
      </c>
      <c r="P10" s="4" t="s">
        <v>83</v>
      </c>
      <c r="Q10" s="4" t="s">
        <v>83</v>
      </c>
      <c r="R10" s="4" t="s">
        <v>83</v>
      </c>
      <c r="S10" s="4" t="s">
        <v>83</v>
      </c>
      <c r="T10" s="4" t="s">
        <v>83</v>
      </c>
      <c r="U10" s="4" t="s">
        <v>83</v>
      </c>
      <c r="V10" s="4" t="s">
        <v>83</v>
      </c>
    </row>
    <row r="11" ht="96.6" spans="1:22">
      <c r="A11" s="1" t="s">
        <v>40</v>
      </c>
      <c r="B11" s="6" t="s">
        <v>27</v>
      </c>
      <c r="C11" s="4" t="s">
        <v>83</v>
      </c>
      <c r="D11" s="6" t="s">
        <v>26</v>
      </c>
      <c r="E11" s="4" t="s">
        <v>83</v>
      </c>
      <c r="F11" s="6" t="s">
        <v>27</v>
      </c>
      <c r="G11" s="4" t="s">
        <v>83</v>
      </c>
      <c r="H11" s="4" t="s">
        <v>83</v>
      </c>
      <c r="I11" s="4" t="s">
        <v>83</v>
      </c>
      <c r="J11" s="6" t="s">
        <v>27</v>
      </c>
      <c r="K11" s="4" t="s">
        <v>83</v>
      </c>
      <c r="L11" s="4" t="s">
        <v>83</v>
      </c>
      <c r="M11" s="4" t="s">
        <v>83</v>
      </c>
      <c r="N11" s="4" t="s">
        <v>83</v>
      </c>
      <c r="O11" s="6" t="s">
        <v>27</v>
      </c>
      <c r="P11" s="4" t="s">
        <v>83</v>
      </c>
      <c r="Q11" s="4" t="s">
        <v>83</v>
      </c>
      <c r="R11" s="6" t="s">
        <v>27</v>
      </c>
      <c r="S11" s="4" t="s">
        <v>83</v>
      </c>
      <c r="T11" s="4" t="s">
        <v>83</v>
      </c>
      <c r="U11" s="4" t="s">
        <v>83</v>
      </c>
      <c r="V11" s="4" t="s">
        <v>83</v>
      </c>
    </row>
    <row r="12" ht="110.4" spans="1:22">
      <c r="A12" s="1" t="s">
        <v>41</v>
      </c>
      <c r="B12" s="7" t="s">
        <v>32</v>
      </c>
      <c r="C12" s="6" t="s">
        <v>27</v>
      </c>
      <c r="D12" s="4" t="s">
        <v>83</v>
      </c>
      <c r="E12" s="6" t="s">
        <v>27</v>
      </c>
      <c r="F12" s="4" t="s">
        <v>83</v>
      </c>
      <c r="G12" s="4" t="s">
        <v>83</v>
      </c>
      <c r="H12" s="6" t="s">
        <v>26</v>
      </c>
      <c r="I12" s="4" t="s">
        <v>83</v>
      </c>
      <c r="J12" s="4" t="s">
        <v>83</v>
      </c>
      <c r="K12" s="4" t="s">
        <v>83</v>
      </c>
      <c r="L12" s="6" t="s">
        <v>26</v>
      </c>
      <c r="M12" s="4" t="s">
        <v>83</v>
      </c>
      <c r="N12" s="7" t="s">
        <v>32</v>
      </c>
      <c r="O12" s="4" t="s">
        <v>83</v>
      </c>
      <c r="P12" s="7" t="s">
        <v>32</v>
      </c>
      <c r="Q12" s="6" t="s">
        <v>27</v>
      </c>
      <c r="R12" s="4" t="s">
        <v>83</v>
      </c>
      <c r="S12" s="4" t="s">
        <v>83</v>
      </c>
      <c r="T12" s="4" t="s">
        <v>83</v>
      </c>
      <c r="U12" s="4" t="s">
        <v>83</v>
      </c>
      <c r="V12" s="7" t="s">
        <v>32</v>
      </c>
    </row>
    <row r="13" ht="96.6" spans="1:22">
      <c r="A13" s="1" t="s">
        <v>42</v>
      </c>
      <c r="B13" s="4" t="s">
        <v>83</v>
      </c>
      <c r="C13" s="4" t="s">
        <v>83</v>
      </c>
      <c r="D13" s="6" t="s">
        <v>27</v>
      </c>
      <c r="E13" s="4" t="s">
        <v>83</v>
      </c>
      <c r="F13" s="4" t="s">
        <v>83</v>
      </c>
      <c r="G13" s="6" t="s">
        <v>27</v>
      </c>
      <c r="H13" s="6" t="s">
        <v>26</v>
      </c>
      <c r="I13" s="4" t="s">
        <v>83</v>
      </c>
      <c r="J13" s="4" t="s">
        <v>83</v>
      </c>
      <c r="K13" s="6" t="s">
        <v>27</v>
      </c>
      <c r="L13" s="4" t="s">
        <v>83</v>
      </c>
      <c r="M13" s="4" t="s">
        <v>83</v>
      </c>
      <c r="N13" s="6" t="s">
        <v>26</v>
      </c>
      <c r="O13" s="4" t="s">
        <v>83</v>
      </c>
      <c r="P13" s="4" t="s">
        <v>83</v>
      </c>
      <c r="Q13" s="4" t="s">
        <v>83</v>
      </c>
      <c r="R13" s="4" t="s">
        <v>83</v>
      </c>
      <c r="S13" s="4" t="s">
        <v>83</v>
      </c>
      <c r="T13" s="4" t="s">
        <v>83</v>
      </c>
      <c r="U13" s="4" t="s">
        <v>83</v>
      </c>
      <c r="V13" s="4" t="s">
        <v>83</v>
      </c>
    </row>
    <row r="14" ht="124.2" spans="1:22">
      <c r="A14" s="1" t="s">
        <v>43</v>
      </c>
      <c r="B14" s="4" t="s">
        <v>83</v>
      </c>
      <c r="C14" s="4" t="s">
        <v>83</v>
      </c>
      <c r="D14" s="4" t="s">
        <v>83</v>
      </c>
      <c r="E14" s="6" t="s">
        <v>27</v>
      </c>
      <c r="F14" s="4" t="s">
        <v>83</v>
      </c>
      <c r="G14" s="6" t="s">
        <v>27</v>
      </c>
      <c r="H14" s="4" t="s">
        <v>83</v>
      </c>
      <c r="I14" s="4" t="s">
        <v>83</v>
      </c>
      <c r="J14" s="4" t="s">
        <v>83</v>
      </c>
      <c r="K14" s="4" t="s">
        <v>83</v>
      </c>
      <c r="L14" s="4" t="s">
        <v>83</v>
      </c>
      <c r="M14" s="4" t="s">
        <v>83</v>
      </c>
      <c r="N14" s="6" t="s">
        <v>26</v>
      </c>
      <c r="O14" s="4" t="s">
        <v>83</v>
      </c>
      <c r="P14" s="4" t="s">
        <v>83</v>
      </c>
      <c r="Q14" s="4" t="s">
        <v>83</v>
      </c>
      <c r="R14" s="4" t="s">
        <v>83</v>
      </c>
      <c r="S14" s="4" t="s">
        <v>83</v>
      </c>
      <c r="T14" s="4" t="s">
        <v>83</v>
      </c>
      <c r="U14" s="4" t="s">
        <v>83</v>
      </c>
      <c r="V14" s="4" t="s">
        <v>83</v>
      </c>
    </row>
    <row r="15" ht="151.8" spans="1:22">
      <c r="A15" s="1" t="s">
        <v>44</v>
      </c>
      <c r="B15" s="4" t="s">
        <v>83</v>
      </c>
      <c r="C15" s="4" t="s">
        <v>83</v>
      </c>
      <c r="D15" s="4" t="s">
        <v>83</v>
      </c>
      <c r="E15" s="4" t="s">
        <v>83</v>
      </c>
      <c r="F15" s="4" t="s">
        <v>83</v>
      </c>
      <c r="G15" s="4" t="s">
        <v>83</v>
      </c>
      <c r="H15" s="4" t="s">
        <v>83</v>
      </c>
      <c r="I15" s="4" t="s">
        <v>83</v>
      </c>
      <c r="J15" s="4" t="s">
        <v>83</v>
      </c>
      <c r="K15" s="4" t="s">
        <v>83</v>
      </c>
      <c r="L15" s="4" t="s">
        <v>83</v>
      </c>
      <c r="M15" s="4" t="s">
        <v>83</v>
      </c>
      <c r="N15" s="4" t="s">
        <v>83</v>
      </c>
      <c r="O15" s="4" t="s">
        <v>83</v>
      </c>
      <c r="P15" s="4" t="s">
        <v>83</v>
      </c>
      <c r="Q15" s="4" t="s">
        <v>83</v>
      </c>
      <c r="R15" s="4" t="s">
        <v>83</v>
      </c>
      <c r="S15" s="4" t="s">
        <v>83</v>
      </c>
      <c r="T15" s="4" t="s">
        <v>83</v>
      </c>
      <c r="U15" s="4" t="s">
        <v>83</v>
      </c>
      <c r="V15" s="4" t="s">
        <v>83</v>
      </c>
    </row>
    <row r="16" ht="82.8" spans="1:22">
      <c r="A16" s="1" t="s">
        <v>84</v>
      </c>
      <c r="B16" s="4" t="s">
        <v>83</v>
      </c>
      <c r="C16" s="4" t="s">
        <v>83</v>
      </c>
      <c r="D16" s="4" t="s">
        <v>83</v>
      </c>
      <c r="E16" s="6" t="s">
        <v>25</v>
      </c>
      <c r="F16" s="4" t="s">
        <v>83</v>
      </c>
      <c r="G16" s="4" t="s">
        <v>83</v>
      </c>
      <c r="H16" s="4" t="s">
        <v>83</v>
      </c>
      <c r="I16" s="6" t="s">
        <v>26</v>
      </c>
      <c r="J16" s="4" t="s">
        <v>83</v>
      </c>
      <c r="K16" s="4" t="s">
        <v>83</v>
      </c>
      <c r="L16" s="4" t="s">
        <v>83</v>
      </c>
      <c r="M16" s="4" t="s">
        <v>83</v>
      </c>
      <c r="N16" s="4" t="s">
        <v>83</v>
      </c>
      <c r="O16" s="4" t="s">
        <v>83</v>
      </c>
      <c r="P16" s="4" t="s">
        <v>83</v>
      </c>
      <c r="Q16" s="4" t="s">
        <v>83</v>
      </c>
      <c r="R16" s="6" t="s">
        <v>25</v>
      </c>
      <c r="S16" s="4" t="s">
        <v>83</v>
      </c>
      <c r="T16" s="6" t="s">
        <v>26</v>
      </c>
      <c r="U16" s="4" t="s">
        <v>83</v>
      </c>
      <c r="V16" s="4" t="s">
        <v>83</v>
      </c>
    </row>
    <row r="17" ht="82.8" spans="1:22">
      <c r="A17" s="1" t="s">
        <v>85</v>
      </c>
      <c r="B17" s="4" t="s">
        <v>83</v>
      </c>
      <c r="C17" s="4" t="s">
        <v>83</v>
      </c>
      <c r="D17" s="6" t="s">
        <v>27</v>
      </c>
      <c r="E17" s="6" t="s">
        <v>27</v>
      </c>
      <c r="F17" s="4" t="s">
        <v>83</v>
      </c>
      <c r="G17" s="4" t="s">
        <v>83</v>
      </c>
      <c r="H17" s="6" t="s">
        <v>26</v>
      </c>
      <c r="I17" s="6" t="s">
        <v>26</v>
      </c>
      <c r="J17" s="4" t="s">
        <v>83</v>
      </c>
      <c r="K17" s="6" t="s">
        <v>27</v>
      </c>
      <c r="L17" s="4" t="s">
        <v>83</v>
      </c>
      <c r="M17" s="4" t="s">
        <v>83</v>
      </c>
      <c r="N17" s="4" t="s">
        <v>83</v>
      </c>
      <c r="O17" s="4" t="s">
        <v>83</v>
      </c>
      <c r="P17" s="4" t="s">
        <v>83</v>
      </c>
      <c r="Q17" s="4" t="s">
        <v>83</v>
      </c>
      <c r="R17" s="4" t="s">
        <v>83</v>
      </c>
      <c r="S17" s="6" t="s">
        <v>26</v>
      </c>
      <c r="T17" s="4" t="s">
        <v>83</v>
      </c>
      <c r="U17" s="4" t="s">
        <v>83</v>
      </c>
      <c r="V17" s="4" t="s">
        <v>83</v>
      </c>
    </row>
    <row r="18" ht="82.8" spans="1:22">
      <c r="A18" s="1" t="s">
        <v>86</v>
      </c>
      <c r="B18" s="8" t="s">
        <v>24</v>
      </c>
      <c r="C18" s="4" t="s">
        <v>83</v>
      </c>
      <c r="D18" s="4" t="s">
        <v>83</v>
      </c>
      <c r="E18" s="4" t="s">
        <v>83</v>
      </c>
      <c r="F18" s="6" t="s">
        <v>26</v>
      </c>
      <c r="G18" s="6" t="s">
        <v>27</v>
      </c>
      <c r="H18" s="6" t="s">
        <v>26</v>
      </c>
      <c r="I18" s="6" t="s">
        <v>27</v>
      </c>
      <c r="J18" s="6" t="s">
        <v>27</v>
      </c>
      <c r="K18" s="4" t="s">
        <v>83</v>
      </c>
      <c r="L18" s="4" t="s">
        <v>83</v>
      </c>
      <c r="M18" s="4" t="s">
        <v>83</v>
      </c>
      <c r="N18" s="4" t="s">
        <v>83</v>
      </c>
      <c r="O18" s="4" t="s">
        <v>83</v>
      </c>
      <c r="P18" s="4" t="s">
        <v>83</v>
      </c>
      <c r="Q18" s="4" t="s">
        <v>83</v>
      </c>
      <c r="R18" s="4" t="s">
        <v>83</v>
      </c>
      <c r="S18" s="4" t="s">
        <v>83</v>
      </c>
      <c r="T18" s="8" t="s">
        <v>24</v>
      </c>
      <c r="U18" s="4" t="s">
        <v>83</v>
      </c>
      <c r="V18" s="4" t="s">
        <v>83</v>
      </c>
    </row>
    <row r="19" ht="82.8" spans="1:22">
      <c r="A19" s="1" t="s">
        <v>88</v>
      </c>
      <c r="B19" s="6" t="s">
        <v>26</v>
      </c>
      <c r="C19" s="4" t="s">
        <v>83</v>
      </c>
      <c r="D19" s="5" t="s">
        <v>29</v>
      </c>
      <c r="E19" s="5" t="s">
        <v>29</v>
      </c>
      <c r="F19" s="6" t="s">
        <v>26</v>
      </c>
      <c r="G19" s="4" t="s">
        <v>83</v>
      </c>
      <c r="H19" s="6" t="s">
        <v>26</v>
      </c>
      <c r="I19" s="4" t="s">
        <v>83</v>
      </c>
      <c r="J19" s="4" t="s">
        <v>83</v>
      </c>
      <c r="K19" s="4" t="s">
        <v>83</v>
      </c>
      <c r="L19" s="4" t="s">
        <v>83</v>
      </c>
      <c r="M19" s="4" t="s">
        <v>83</v>
      </c>
      <c r="N19" s="6" t="s">
        <v>26</v>
      </c>
      <c r="O19" s="4" t="s">
        <v>83</v>
      </c>
      <c r="P19" s="4" t="s">
        <v>83</v>
      </c>
      <c r="Q19" s="4" t="s">
        <v>83</v>
      </c>
      <c r="R19" s="4" t="s">
        <v>83</v>
      </c>
      <c r="S19" s="4" t="s">
        <v>83</v>
      </c>
      <c r="T19" s="4" t="s">
        <v>83</v>
      </c>
      <c r="U19" s="4" t="s">
        <v>83</v>
      </c>
      <c r="V19" s="6" t="s">
        <v>27</v>
      </c>
    </row>
    <row r="20" ht="82.8" spans="1:22">
      <c r="A20" s="1" t="s">
        <v>89</v>
      </c>
      <c r="B20" s="4" t="s">
        <v>83</v>
      </c>
      <c r="C20" s="7" t="s">
        <v>36</v>
      </c>
      <c r="D20" s="4" t="s">
        <v>83</v>
      </c>
      <c r="E20" s="4" t="s">
        <v>83</v>
      </c>
      <c r="F20" s="4" t="s">
        <v>83</v>
      </c>
      <c r="G20" s="6" t="s">
        <v>27</v>
      </c>
      <c r="H20" s="4" t="s">
        <v>83</v>
      </c>
      <c r="I20" s="4" t="s">
        <v>83</v>
      </c>
      <c r="J20" s="4" t="s">
        <v>83</v>
      </c>
      <c r="K20" s="5" t="s">
        <v>29</v>
      </c>
      <c r="L20" s="4" t="s">
        <v>83</v>
      </c>
      <c r="M20" s="4" t="s">
        <v>83</v>
      </c>
      <c r="N20" s="4" t="s">
        <v>83</v>
      </c>
      <c r="O20" s="4" t="s">
        <v>83</v>
      </c>
      <c r="P20" s="4" t="s">
        <v>83</v>
      </c>
      <c r="Q20" s="4" t="s">
        <v>83</v>
      </c>
      <c r="R20" s="6" t="s">
        <v>27</v>
      </c>
      <c r="S20" s="4" t="s">
        <v>83</v>
      </c>
      <c r="T20" s="4" t="s">
        <v>83</v>
      </c>
      <c r="U20" s="4" t="s">
        <v>83</v>
      </c>
      <c r="V20" s="4" t="s">
        <v>83</v>
      </c>
    </row>
    <row r="21" ht="82.8" spans="1:22">
      <c r="A21" s="1" t="s">
        <v>46</v>
      </c>
      <c r="B21" s="4" t="s">
        <v>83</v>
      </c>
      <c r="C21" s="4" t="s">
        <v>83</v>
      </c>
      <c r="D21" s="6" t="s">
        <v>27</v>
      </c>
      <c r="E21" s="5" t="s">
        <v>29</v>
      </c>
      <c r="F21" s="6" t="s">
        <v>25</v>
      </c>
      <c r="G21" s="4" t="s">
        <v>83</v>
      </c>
      <c r="H21" s="4" t="s">
        <v>83</v>
      </c>
      <c r="I21" s="4" t="s">
        <v>83</v>
      </c>
      <c r="J21" s="6" t="s">
        <v>26</v>
      </c>
      <c r="K21" s="4" t="s">
        <v>83</v>
      </c>
      <c r="L21" s="6" t="s">
        <v>27</v>
      </c>
      <c r="M21" s="4" t="s">
        <v>83</v>
      </c>
      <c r="N21" s="4" t="s">
        <v>83</v>
      </c>
      <c r="O21" s="4" t="s">
        <v>83</v>
      </c>
      <c r="P21" s="6" t="s">
        <v>26</v>
      </c>
      <c r="Q21" s="4" t="s">
        <v>83</v>
      </c>
      <c r="R21" s="4" t="s">
        <v>83</v>
      </c>
      <c r="S21" s="6" t="s">
        <v>27</v>
      </c>
      <c r="T21" s="4" t="s">
        <v>83</v>
      </c>
      <c r="U21" s="4" t="s">
        <v>83</v>
      </c>
      <c r="V21" s="4" t="s">
        <v>83</v>
      </c>
    </row>
    <row r="22" ht="82.8" spans="1:22">
      <c r="A22" s="1" t="s">
        <v>47</v>
      </c>
      <c r="B22" s="4" t="s">
        <v>83</v>
      </c>
      <c r="C22" s="4" t="s">
        <v>83</v>
      </c>
      <c r="D22" s="6" t="s">
        <v>27</v>
      </c>
      <c r="E22" s="5" t="s">
        <v>29</v>
      </c>
      <c r="F22" s="6" t="s">
        <v>27</v>
      </c>
      <c r="G22" s="4" t="s">
        <v>83</v>
      </c>
      <c r="H22" s="4" t="s">
        <v>83</v>
      </c>
      <c r="I22" s="6" t="s">
        <v>27</v>
      </c>
      <c r="J22" s="4" t="s">
        <v>83</v>
      </c>
      <c r="K22" s="6" t="s">
        <v>27</v>
      </c>
      <c r="L22" s="5" t="s">
        <v>29</v>
      </c>
      <c r="M22" s="4" t="s">
        <v>83</v>
      </c>
      <c r="N22" s="4" t="s">
        <v>83</v>
      </c>
      <c r="O22" s="6" t="s">
        <v>27</v>
      </c>
      <c r="P22" s="4" t="s">
        <v>83</v>
      </c>
      <c r="Q22" s="4" t="s">
        <v>83</v>
      </c>
      <c r="R22" s="6" t="s">
        <v>27</v>
      </c>
      <c r="S22" s="4" t="s">
        <v>83</v>
      </c>
      <c r="T22" s="4" t="s">
        <v>83</v>
      </c>
      <c r="U22" s="6" t="s">
        <v>26</v>
      </c>
      <c r="V22" s="4" t="s">
        <v>83</v>
      </c>
    </row>
    <row r="23" ht="82.8" spans="1:22">
      <c r="A23" s="1" t="s">
        <v>48</v>
      </c>
      <c r="B23" s="4" t="s">
        <v>83</v>
      </c>
      <c r="C23" s="4" t="s">
        <v>83</v>
      </c>
      <c r="D23" s="4" t="s">
        <v>83</v>
      </c>
      <c r="E23" s="5" t="s">
        <v>29</v>
      </c>
      <c r="F23" s="6" t="s">
        <v>27</v>
      </c>
      <c r="G23" s="4" t="s">
        <v>83</v>
      </c>
      <c r="H23" s="6" t="s">
        <v>26</v>
      </c>
      <c r="I23" s="4" t="s">
        <v>83</v>
      </c>
      <c r="J23" s="6" t="s">
        <v>26</v>
      </c>
      <c r="K23" s="6" t="s">
        <v>27</v>
      </c>
      <c r="L23" s="4" t="s">
        <v>83</v>
      </c>
      <c r="M23" s="4" t="s">
        <v>83</v>
      </c>
      <c r="N23" s="4" t="s">
        <v>83</v>
      </c>
      <c r="O23" s="4" t="s">
        <v>83</v>
      </c>
      <c r="P23" s="4" t="s">
        <v>83</v>
      </c>
      <c r="Q23" s="4" t="s">
        <v>83</v>
      </c>
      <c r="R23" s="6" t="s">
        <v>27</v>
      </c>
      <c r="S23" s="4" t="s">
        <v>83</v>
      </c>
      <c r="T23" s="4" t="s">
        <v>83</v>
      </c>
      <c r="U23" s="4" t="s">
        <v>83</v>
      </c>
      <c r="V23" s="4" t="s">
        <v>83</v>
      </c>
    </row>
    <row r="24" ht="82.8" spans="1:22">
      <c r="A24" s="1" t="s">
        <v>49</v>
      </c>
      <c r="B24" s="6" t="s">
        <v>27</v>
      </c>
      <c r="C24" s="4" t="s">
        <v>83</v>
      </c>
      <c r="D24" s="6" t="s">
        <v>26</v>
      </c>
      <c r="E24" s="6" t="s">
        <v>27</v>
      </c>
      <c r="F24" s="6" t="s">
        <v>27</v>
      </c>
      <c r="G24" s="6" t="s">
        <v>27</v>
      </c>
      <c r="H24" s="4" t="s">
        <v>83</v>
      </c>
      <c r="I24" s="4" t="s">
        <v>83</v>
      </c>
      <c r="J24" s="4" t="s">
        <v>83</v>
      </c>
      <c r="K24" s="6" t="s">
        <v>27</v>
      </c>
      <c r="L24" s="5" t="s">
        <v>29</v>
      </c>
      <c r="M24" s="4" t="s">
        <v>83</v>
      </c>
      <c r="N24" s="4" t="s">
        <v>83</v>
      </c>
      <c r="O24" s="4" t="s">
        <v>83</v>
      </c>
      <c r="P24" s="4" t="s">
        <v>83</v>
      </c>
      <c r="Q24" s="4" t="s">
        <v>83</v>
      </c>
      <c r="R24" s="6" t="s">
        <v>27</v>
      </c>
      <c r="S24" s="4" t="s">
        <v>83</v>
      </c>
      <c r="T24" s="4" t="s">
        <v>83</v>
      </c>
      <c r="U24" s="4" t="s">
        <v>83</v>
      </c>
      <c r="V24" s="4" t="s">
        <v>83</v>
      </c>
    </row>
    <row r="25" ht="82.8" spans="1:22">
      <c r="A25" s="1" t="s">
        <v>54</v>
      </c>
      <c r="B25" s="4" t="s">
        <v>83</v>
      </c>
      <c r="C25" s="4" t="s">
        <v>83</v>
      </c>
      <c r="D25" s="5" t="s">
        <v>29</v>
      </c>
      <c r="E25" s="5" t="s">
        <v>29</v>
      </c>
      <c r="F25" s="5" t="s">
        <v>29</v>
      </c>
      <c r="G25" s="6" t="s">
        <v>27</v>
      </c>
      <c r="H25" s="4" t="s">
        <v>83</v>
      </c>
      <c r="I25" s="6" t="s">
        <v>26</v>
      </c>
      <c r="J25" s="4" t="s">
        <v>83</v>
      </c>
      <c r="K25" s="6" t="s">
        <v>27</v>
      </c>
      <c r="L25" s="4" t="s">
        <v>83</v>
      </c>
      <c r="M25" s="6" t="s">
        <v>27</v>
      </c>
      <c r="N25" s="4" t="s">
        <v>83</v>
      </c>
      <c r="O25" s="4" t="s">
        <v>83</v>
      </c>
      <c r="P25" s="4" t="s">
        <v>83</v>
      </c>
      <c r="Q25" s="4" t="s">
        <v>83</v>
      </c>
      <c r="R25" s="4" t="s">
        <v>83</v>
      </c>
      <c r="S25" s="6" t="s">
        <v>26</v>
      </c>
      <c r="T25" s="4" t="s">
        <v>83</v>
      </c>
      <c r="U25" s="4" t="s">
        <v>83</v>
      </c>
      <c r="V25" s="4" t="s">
        <v>83</v>
      </c>
    </row>
    <row r="26" ht="55.2" spans="1:22">
      <c r="A26" s="1" t="s">
        <v>56</v>
      </c>
      <c r="B26" s="4" t="s">
        <v>83</v>
      </c>
      <c r="C26" s="4" t="s">
        <v>83</v>
      </c>
      <c r="D26" s="4" t="s">
        <v>83</v>
      </c>
      <c r="E26" s="5" t="s">
        <v>29</v>
      </c>
      <c r="F26" s="5" t="s">
        <v>29</v>
      </c>
      <c r="G26" s="4" t="s">
        <v>83</v>
      </c>
      <c r="H26" s="4" t="s">
        <v>83</v>
      </c>
      <c r="I26" s="6" t="s">
        <v>26</v>
      </c>
      <c r="J26" s="4" t="s">
        <v>83</v>
      </c>
      <c r="K26" s="4" t="s">
        <v>83</v>
      </c>
      <c r="L26" s="4" t="s">
        <v>83</v>
      </c>
      <c r="M26" s="4" t="s">
        <v>83</v>
      </c>
      <c r="N26" s="4" t="s">
        <v>83</v>
      </c>
      <c r="O26" s="4" t="s">
        <v>83</v>
      </c>
      <c r="P26" s="4" t="s">
        <v>83</v>
      </c>
      <c r="Q26" s="4" t="s">
        <v>83</v>
      </c>
      <c r="R26" s="4" t="s">
        <v>83</v>
      </c>
      <c r="S26" s="4" t="s">
        <v>83</v>
      </c>
      <c r="T26" s="4" t="s">
        <v>83</v>
      </c>
      <c r="U26" s="4" t="s">
        <v>83</v>
      </c>
      <c r="V26" s="4" t="s">
        <v>83</v>
      </c>
    </row>
    <row r="27" ht="82.8" spans="1:22">
      <c r="A27" s="1" t="s">
        <v>57</v>
      </c>
      <c r="B27" s="4" t="s">
        <v>83</v>
      </c>
      <c r="C27" s="4" t="s">
        <v>83</v>
      </c>
      <c r="D27" s="6" t="s">
        <v>27</v>
      </c>
      <c r="E27" s="6" t="s">
        <v>25</v>
      </c>
      <c r="F27" s="6" t="s">
        <v>25</v>
      </c>
      <c r="G27" s="4" t="s">
        <v>83</v>
      </c>
      <c r="H27" s="4" t="s">
        <v>83</v>
      </c>
      <c r="I27" s="4" t="s">
        <v>83</v>
      </c>
      <c r="J27" s="4" t="s">
        <v>83</v>
      </c>
      <c r="K27" s="6" t="s">
        <v>27</v>
      </c>
      <c r="L27" s="6" t="s">
        <v>25</v>
      </c>
      <c r="M27" s="4" t="s">
        <v>83</v>
      </c>
      <c r="N27" s="4" t="s">
        <v>83</v>
      </c>
      <c r="O27" s="4" t="s">
        <v>83</v>
      </c>
      <c r="P27" s="4" t="s">
        <v>83</v>
      </c>
      <c r="Q27" s="4" t="s">
        <v>83</v>
      </c>
      <c r="R27" s="6" t="s">
        <v>27</v>
      </c>
      <c r="S27" s="4" t="s">
        <v>83</v>
      </c>
      <c r="T27" s="4" t="s">
        <v>83</v>
      </c>
      <c r="U27" s="4" t="s">
        <v>83</v>
      </c>
      <c r="V27" s="6" t="s">
        <v>26</v>
      </c>
    </row>
    <row r="28" ht="82.8" spans="1:22">
      <c r="A28" s="1" t="s">
        <v>58</v>
      </c>
      <c r="B28" s="4" t="s">
        <v>83</v>
      </c>
      <c r="C28" s="4" t="s">
        <v>83</v>
      </c>
      <c r="D28" s="6" t="s">
        <v>27</v>
      </c>
      <c r="E28" s="5" t="s">
        <v>29</v>
      </c>
      <c r="F28" s="5" t="s">
        <v>29</v>
      </c>
      <c r="G28" s="4" t="s">
        <v>83</v>
      </c>
      <c r="H28" s="4" t="s">
        <v>83</v>
      </c>
      <c r="I28" s="6" t="s">
        <v>26</v>
      </c>
      <c r="J28" s="4" t="s">
        <v>83</v>
      </c>
      <c r="K28" s="6" t="s">
        <v>27</v>
      </c>
      <c r="L28" s="4" t="s">
        <v>83</v>
      </c>
      <c r="M28" s="4" t="s">
        <v>83</v>
      </c>
      <c r="N28" s="4" t="s">
        <v>83</v>
      </c>
      <c r="O28" s="4" t="s">
        <v>83</v>
      </c>
      <c r="P28" s="4" t="s">
        <v>83</v>
      </c>
      <c r="Q28" s="4" t="s">
        <v>83</v>
      </c>
      <c r="R28" s="4" t="s">
        <v>83</v>
      </c>
      <c r="S28" s="4" t="s">
        <v>83</v>
      </c>
      <c r="T28" s="4" t="s">
        <v>83</v>
      </c>
      <c r="U28" s="4" t="s">
        <v>83</v>
      </c>
      <c r="V28" s="4" t="s">
        <v>83</v>
      </c>
    </row>
    <row r="29" ht="55.2" spans="1:22">
      <c r="A29" s="1" t="s">
        <v>67</v>
      </c>
      <c r="B29" s="4" t="s">
        <v>83</v>
      </c>
      <c r="C29" s="4" t="s">
        <v>83</v>
      </c>
      <c r="D29" s="4" t="s">
        <v>83</v>
      </c>
      <c r="E29" s="5" t="s">
        <v>29</v>
      </c>
      <c r="F29" s="5" t="s">
        <v>29</v>
      </c>
      <c r="G29" s="4" t="s">
        <v>83</v>
      </c>
      <c r="H29" s="6" t="s">
        <v>26</v>
      </c>
      <c r="I29" s="4" t="s">
        <v>83</v>
      </c>
      <c r="J29" s="4" t="s">
        <v>83</v>
      </c>
      <c r="K29" s="4" t="s">
        <v>83</v>
      </c>
      <c r="L29" s="4" t="s">
        <v>83</v>
      </c>
      <c r="M29" s="4" t="s">
        <v>83</v>
      </c>
      <c r="N29" s="4" t="s">
        <v>83</v>
      </c>
      <c r="O29" s="4" t="s">
        <v>83</v>
      </c>
      <c r="P29" s="4" t="s">
        <v>83</v>
      </c>
      <c r="Q29" s="4" t="s">
        <v>83</v>
      </c>
      <c r="R29" s="4" t="s">
        <v>83</v>
      </c>
      <c r="S29" s="4" t="s">
        <v>83</v>
      </c>
      <c r="T29" s="4" t="s">
        <v>83</v>
      </c>
      <c r="U29" s="4" t="s">
        <v>83</v>
      </c>
      <c r="V29" s="4" t="s">
        <v>83</v>
      </c>
    </row>
    <row r="30" ht="82.8" spans="1:22">
      <c r="A30" s="1" t="s">
        <v>68</v>
      </c>
      <c r="B30" s="4" t="s">
        <v>83</v>
      </c>
      <c r="C30" s="4" t="s">
        <v>83</v>
      </c>
      <c r="D30" s="6" t="s">
        <v>27</v>
      </c>
      <c r="E30" s="4" t="s">
        <v>83</v>
      </c>
      <c r="F30" s="5" t="s">
        <v>29</v>
      </c>
      <c r="G30" s="4" t="s">
        <v>83</v>
      </c>
      <c r="H30" s="4" t="s">
        <v>83</v>
      </c>
      <c r="I30" s="4" t="s">
        <v>83</v>
      </c>
      <c r="J30" s="6" t="s">
        <v>27</v>
      </c>
      <c r="K30" s="6" t="s">
        <v>27</v>
      </c>
      <c r="L30" s="4" t="s">
        <v>83</v>
      </c>
      <c r="M30" s="4" t="s">
        <v>83</v>
      </c>
      <c r="N30" s="4" t="s">
        <v>83</v>
      </c>
      <c r="O30" s="4" t="s">
        <v>83</v>
      </c>
      <c r="P30" s="4" t="s">
        <v>83</v>
      </c>
      <c r="Q30" s="6" t="s">
        <v>27</v>
      </c>
      <c r="R30" s="6" t="s">
        <v>27</v>
      </c>
      <c r="S30" s="4" t="s">
        <v>83</v>
      </c>
      <c r="T30" s="4" t="s">
        <v>83</v>
      </c>
      <c r="U30" s="4" t="s">
        <v>83</v>
      </c>
      <c r="V30" s="6" t="s">
        <v>26</v>
      </c>
    </row>
    <row r="31" ht="82.8" spans="1:22">
      <c r="A31" s="1" t="s">
        <v>69</v>
      </c>
      <c r="B31" s="4" t="s">
        <v>83</v>
      </c>
      <c r="C31" s="4" t="s">
        <v>83</v>
      </c>
      <c r="D31" s="4" t="s">
        <v>83</v>
      </c>
      <c r="E31" s="4" t="s">
        <v>83</v>
      </c>
      <c r="F31" s="6" t="s">
        <v>27</v>
      </c>
      <c r="G31" s="6" t="s">
        <v>27</v>
      </c>
      <c r="H31" s="4" t="s">
        <v>83</v>
      </c>
      <c r="I31" s="6" t="s">
        <v>27</v>
      </c>
      <c r="J31" s="4" t="s">
        <v>83</v>
      </c>
      <c r="K31" s="4" t="s">
        <v>83</v>
      </c>
      <c r="L31" s="6" t="s">
        <v>26</v>
      </c>
      <c r="M31" s="4" t="s">
        <v>83</v>
      </c>
      <c r="N31" s="4" t="s">
        <v>83</v>
      </c>
      <c r="O31" s="4" t="s">
        <v>83</v>
      </c>
      <c r="P31" s="4" t="s">
        <v>83</v>
      </c>
      <c r="Q31" s="4" t="s">
        <v>83</v>
      </c>
      <c r="R31" s="6" t="s">
        <v>25</v>
      </c>
      <c r="S31" s="4" t="s">
        <v>83</v>
      </c>
      <c r="T31" s="4" t="s">
        <v>83</v>
      </c>
      <c r="U31" s="4" t="s">
        <v>83</v>
      </c>
      <c r="V31" s="4" t="s">
        <v>83</v>
      </c>
    </row>
    <row r="32" ht="82.8" spans="1:22">
      <c r="A32" s="1" t="s">
        <v>70</v>
      </c>
      <c r="B32" s="4" t="s">
        <v>83</v>
      </c>
      <c r="C32" s="6" t="s">
        <v>27</v>
      </c>
      <c r="D32" s="4" t="s">
        <v>83</v>
      </c>
      <c r="E32" s="5" t="s">
        <v>29</v>
      </c>
      <c r="F32" s="6" t="s">
        <v>25</v>
      </c>
      <c r="G32" s="6" t="s">
        <v>27</v>
      </c>
      <c r="H32" s="4" t="s">
        <v>83</v>
      </c>
      <c r="I32" s="6" t="s">
        <v>27</v>
      </c>
      <c r="J32" s="6" t="s">
        <v>27</v>
      </c>
      <c r="K32" s="6" t="s">
        <v>27</v>
      </c>
      <c r="L32" s="6" t="s">
        <v>26</v>
      </c>
      <c r="M32" s="4" t="s">
        <v>83</v>
      </c>
      <c r="N32" s="4" t="s">
        <v>83</v>
      </c>
      <c r="O32" s="6" t="s">
        <v>27</v>
      </c>
      <c r="P32" s="4" t="s">
        <v>83</v>
      </c>
      <c r="Q32" s="6" t="s">
        <v>27</v>
      </c>
      <c r="R32" s="6" t="s">
        <v>27</v>
      </c>
      <c r="S32" s="4" t="s">
        <v>83</v>
      </c>
      <c r="T32" s="6" t="s">
        <v>27</v>
      </c>
      <c r="U32" s="6" t="s">
        <v>26</v>
      </c>
      <c r="V32" s="4" t="s">
        <v>83</v>
      </c>
    </row>
    <row r="33" ht="82.8" spans="1:22">
      <c r="A33" s="1" t="s">
        <v>71</v>
      </c>
      <c r="B33" s="4" t="s">
        <v>83</v>
      </c>
      <c r="C33" s="4" t="s">
        <v>83</v>
      </c>
      <c r="D33" s="6" t="s">
        <v>27</v>
      </c>
      <c r="E33" s="4" t="s">
        <v>83</v>
      </c>
      <c r="F33" s="5" t="s">
        <v>29</v>
      </c>
      <c r="G33" s="6" t="s">
        <v>26</v>
      </c>
      <c r="H33" s="6" t="s">
        <v>26</v>
      </c>
      <c r="I33" s="6" t="s">
        <v>26</v>
      </c>
      <c r="J33" s="4" t="s">
        <v>83</v>
      </c>
      <c r="K33" s="4" t="s">
        <v>83</v>
      </c>
      <c r="L33" s="4" t="s">
        <v>83</v>
      </c>
      <c r="M33" s="6" t="s">
        <v>27</v>
      </c>
      <c r="N33" s="4" t="s">
        <v>83</v>
      </c>
      <c r="O33" s="6" t="s">
        <v>26</v>
      </c>
      <c r="P33" s="4" t="s">
        <v>83</v>
      </c>
      <c r="Q33" s="4" t="s">
        <v>83</v>
      </c>
      <c r="R33" s="4" t="s">
        <v>83</v>
      </c>
      <c r="S33" s="4" t="s">
        <v>83</v>
      </c>
      <c r="T33" s="4" t="s">
        <v>83</v>
      </c>
      <c r="U33" s="4" t="s">
        <v>83</v>
      </c>
      <c r="V33" s="4" t="s">
        <v>83</v>
      </c>
    </row>
    <row r="34" ht="82.8" spans="1:22">
      <c r="A34" s="1" t="s">
        <v>72</v>
      </c>
      <c r="B34" s="4" t="s">
        <v>83</v>
      </c>
      <c r="C34" s="4" t="s">
        <v>83</v>
      </c>
      <c r="D34" s="4" t="s">
        <v>83</v>
      </c>
      <c r="E34" s="5" t="s">
        <v>29</v>
      </c>
      <c r="F34" s="4" t="s">
        <v>83</v>
      </c>
      <c r="G34" s="4" t="s">
        <v>83</v>
      </c>
      <c r="H34" s="4" t="s">
        <v>83</v>
      </c>
      <c r="I34" s="6" t="s">
        <v>27</v>
      </c>
      <c r="J34" s="4" t="s">
        <v>83</v>
      </c>
      <c r="K34" s="6" t="s">
        <v>27</v>
      </c>
      <c r="L34" s="4" t="s">
        <v>83</v>
      </c>
      <c r="M34" s="4" t="s">
        <v>83</v>
      </c>
      <c r="N34" s="4" t="s">
        <v>83</v>
      </c>
      <c r="O34" s="4" t="s">
        <v>83</v>
      </c>
      <c r="P34" s="4" t="s">
        <v>83</v>
      </c>
      <c r="Q34" s="4" t="s">
        <v>83</v>
      </c>
      <c r="R34" s="4" t="s">
        <v>83</v>
      </c>
      <c r="S34" s="4" t="s">
        <v>83</v>
      </c>
      <c r="T34" s="4" t="s">
        <v>83</v>
      </c>
      <c r="U34" s="4" t="s">
        <v>83</v>
      </c>
      <c r="V34" s="4" t="s">
        <v>83</v>
      </c>
    </row>
    <row r="35" ht="82.8" spans="1:22">
      <c r="A35" s="1" t="s">
        <v>73</v>
      </c>
      <c r="B35" s="4" t="s">
        <v>83</v>
      </c>
      <c r="C35" s="4" t="s">
        <v>83</v>
      </c>
      <c r="D35" s="4" t="s">
        <v>83</v>
      </c>
      <c r="E35" s="5" t="s">
        <v>29</v>
      </c>
      <c r="F35" s="5" t="s">
        <v>29</v>
      </c>
      <c r="G35" s="6" t="s">
        <v>27</v>
      </c>
      <c r="H35" s="4" t="s">
        <v>83</v>
      </c>
      <c r="I35" s="4" t="s">
        <v>83</v>
      </c>
      <c r="J35" s="4" t="s">
        <v>83</v>
      </c>
      <c r="K35" s="6" t="s">
        <v>26</v>
      </c>
      <c r="L35" s="4" t="s">
        <v>83</v>
      </c>
      <c r="M35" s="4" t="s">
        <v>83</v>
      </c>
      <c r="N35" s="4" t="s">
        <v>83</v>
      </c>
      <c r="O35" s="6" t="s">
        <v>26</v>
      </c>
      <c r="P35" s="4" t="s">
        <v>83</v>
      </c>
      <c r="Q35" s="4" t="s">
        <v>83</v>
      </c>
      <c r="R35" s="6" t="s">
        <v>27</v>
      </c>
      <c r="S35" s="4" t="s">
        <v>83</v>
      </c>
      <c r="T35" s="4" t="s">
        <v>83</v>
      </c>
      <c r="U35" s="4" t="s">
        <v>83</v>
      </c>
      <c r="V35" s="4" t="s">
        <v>83</v>
      </c>
    </row>
    <row r="38" ht="75.6" spans="23:24">
      <c r="W38" s="9" t="s">
        <v>108</v>
      </c>
      <c r="X38" s="10">
        <f>(534)/(34*21-24)</f>
        <v>0.773913043478261</v>
      </c>
    </row>
    <row r="39" ht="40.8" spans="1:22">
      <c r="A39" s="2" t="s">
        <v>90</v>
      </c>
      <c r="B39" s="3">
        <f>COUNTIF(B2:B35,B35)/(34-COUNTIF(B2:B35,E35))</f>
        <v>0.852941176470588</v>
      </c>
      <c r="C39" s="3">
        <f>COUNTIF(C2:C35,B35)/(34-COUNTIF(C2:C35,E35))</f>
        <v>0.882352941176471</v>
      </c>
      <c r="D39" s="3">
        <f>COUNTIF(D2:D35,B35)/(34-COUNTIF(D2:D35,E35))</f>
        <v>0.65625</v>
      </c>
      <c r="E39" s="3">
        <f>COUNTIF(E2:E35,B35)/(34-COUNTIF(E2:E35,E35))</f>
        <v>0.681818181818182</v>
      </c>
      <c r="F39" s="3">
        <f>COUNTIF(F2:F35,B35)/(34-COUNTIF(F2:F35,E35))</f>
        <v>0.592592592592593</v>
      </c>
      <c r="G39" s="3">
        <f>COUNTIF(G2:G35,B35)/(34-COUNTIF(G2:G35,E35))</f>
        <v>0.705882352941177</v>
      </c>
      <c r="H39" s="3">
        <f>COUNTIF(H2:H35,B35)/(34-COUNTIF(H2:H35,E35))</f>
        <v>0.735294117647059</v>
      </c>
      <c r="I39" s="3">
        <f>COUNTIF(I2:I35,B35)/(34-COUNTIF(I2:I35,E35))</f>
        <v>0.558823529411765</v>
      </c>
      <c r="J39" s="3">
        <f>COUNTIF(J2:J35,B35)/(34-COUNTIF(J2:J35,E35))</f>
        <v>0.735294117647059</v>
      </c>
      <c r="K39" s="3">
        <f>COUNTIF(K2:K35,B35)/(34-COUNTIF(K2:K35,E35))</f>
        <v>0.484848484848485</v>
      </c>
      <c r="L39" s="3">
        <f>COUNTIF(L2:L35,B35)/(34-COUNTIF(L2:L35,E35))</f>
        <v>0.75</v>
      </c>
      <c r="M39" s="3">
        <f>COUNTIF(M2:M35,B35)/(34-COUNTIF(M2:M35,E35))</f>
        <v>0.941176470588235</v>
      </c>
      <c r="N39" s="3">
        <f>COUNTIF(N2:N35,B35)/(34-COUNTIF(N2:N35,E35))</f>
        <v>0.852941176470588</v>
      </c>
      <c r="O39" s="3">
        <f>COUNTIF(O2:O35,B35)/(34-COUNTIF(O2:O35,E35))</f>
        <v>0.852941176470588</v>
      </c>
      <c r="P39" s="3">
        <f>COUNTIF(P2:P35,P35)/(34-COUNTIF(P2:P35,E35))</f>
        <v>0.941176470588235</v>
      </c>
      <c r="Q39" s="3">
        <f>COUNTIF(Q2:Q35,B35)/(34-COUNTIF(Q2:Q35,E35))</f>
        <v>0.882352941176471</v>
      </c>
      <c r="R39" s="3">
        <f>COUNTIF(R2:R35,B35)/(34-COUNTIF(R2:R35,E35))</f>
        <v>0.588235294117647</v>
      </c>
      <c r="S39" s="3">
        <f>COUNTIF(S2:S35,B35)/(34-COUNTIF(S2:S35,E35))</f>
        <v>0.911764705882353</v>
      </c>
      <c r="T39" s="3">
        <f>COUNTIF(T2:T35,B35)/(34-COUNTIF(T2:T35,E35))</f>
        <v>0.852941176470588</v>
      </c>
      <c r="U39" s="3">
        <f>COUNTIF(U2:U35,B35)/(34-COUNTIF(U2:U35,E35))</f>
        <v>0.911764705882353</v>
      </c>
      <c r="V39" s="3">
        <f>COUNTIF(V2:V35,B35)/(34-COUNTIF(V2:V35,E35))</f>
        <v>0.794117647058823</v>
      </c>
    </row>
    <row r="48" ht="75.6" spans="23:24">
      <c r="W48" s="11" t="s">
        <v>109</v>
      </c>
      <c r="X48" s="12">
        <f>(218)/(15*21-20)</f>
        <v>0.738983050847458</v>
      </c>
    </row>
  </sheetData>
  <sortState ref="A3:V35">
    <sortCondition ref="A3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1:X29"/>
  <sheetViews>
    <sheetView zoomScale="70" zoomScaleNormal="70" topLeftCell="B13" workbookViewId="0">
      <selection activeCell="E61" sqref="E61"/>
    </sheetView>
  </sheetViews>
  <sheetFormatPr defaultColWidth="8.88888888888889" defaultRowHeight="13.8"/>
  <cols>
    <col min="4" max="5" width="12.8888888888889"/>
    <col min="6" max="7" width="9.66666666666667"/>
    <col min="8" max="13" width="12.8888888888889"/>
    <col min="14" max="14" width="9.66666666666667"/>
    <col min="15" max="24" width="12.8888888888889"/>
  </cols>
  <sheetData>
    <row r="11" ht="41.4" spans="3:24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 t="s">
        <v>19</v>
      </c>
      <c r="V11" s="1" t="s">
        <v>20</v>
      </c>
      <c r="W11" s="1" t="s">
        <v>21</v>
      </c>
      <c r="X11" s="1" t="s">
        <v>22</v>
      </c>
    </row>
    <row r="12" ht="40.8" spans="3:24">
      <c r="C12" s="2" t="s">
        <v>110</v>
      </c>
      <c r="D12" s="3">
        <f>25/(34)</f>
        <v>0.735294117647059</v>
      </c>
      <c r="E12" s="3">
        <f>25/(34)</f>
        <v>0.735294117647059</v>
      </c>
      <c r="F12" s="3">
        <f>21/(34-1)</f>
        <v>0.636363636363636</v>
      </c>
      <c r="G12" s="3">
        <f>7/(34-9)</f>
        <v>0.28</v>
      </c>
      <c r="H12" s="3">
        <f>15/(34-6)</f>
        <v>0.535714285714286</v>
      </c>
      <c r="I12" s="3">
        <f>11/(34)</f>
        <v>0.323529411764706</v>
      </c>
      <c r="J12" s="3">
        <f>0/(34)</f>
        <v>0</v>
      </c>
      <c r="K12" s="3">
        <f>16/(34-1)</f>
        <v>0.484848484848485</v>
      </c>
      <c r="L12" s="3">
        <f>16/(34)</f>
        <v>0.470588235294118</v>
      </c>
      <c r="M12" s="3">
        <f>11/(34-2)</f>
        <v>0.34375</v>
      </c>
      <c r="N12" s="3">
        <f>16/(34-2)</f>
        <v>0.5</v>
      </c>
      <c r="O12" s="3">
        <f>22/(34)</f>
        <v>0.647058823529412</v>
      </c>
      <c r="P12" s="3">
        <f>25/(34)</f>
        <v>0.735294117647059</v>
      </c>
      <c r="Q12" s="3">
        <f>26/(34)</f>
        <v>0.764705882352941</v>
      </c>
      <c r="R12" s="3">
        <f>27/(34)</f>
        <v>0.794117647058823</v>
      </c>
      <c r="S12" s="3">
        <f>27/(34-1)</f>
        <v>0.818181818181818</v>
      </c>
      <c r="T12" s="3">
        <f>6/(34)</f>
        <v>0.176470588235294</v>
      </c>
      <c r="U12" s="3">
        <f>27/(34-1)</f>
        <v>0.818181818181818</v>
      </c>
      <c r="V12" s="3">
        <f>28/(34-1)</f>
        <v>0.848484848484849</v>
      </c>
      <c r="W12" s="3">
        <f>16/(34)</f>
        <v>0.470588235294118</v>
      </c>
      <c r="X12" s="3">
        <f>24/(34-1)</f>
        <v>0.727272727272727</v>
      </c>
    </row>
    <row r="13" ht="61.2" spans="3:24">
      <c r="C13" s="2" t="s">
        <v>111</v>
      </c>
      <c r="D13">
        <v>0.705882352941177</v>
      </c>
      <c r="E13">
        <v>0.606060606060606</v>
      </c>
      <c r="F13">
        <v>0.5625</v>
      </c>
      <c r="G13">
        <v>0.24</v>
      </c>
      <c r="H13">
        <v>0.607142857142857</v>
      </c>
      <c r="I13">
        <v>0.382352941176471</v>
      </c>
      <c r="J13">
        <v>0.411764705882353</v>
      </c>
      <c r="K13">
        <v>0.303030303030303</v>
      </c>
      <c r="L13">
        <v>0.636363636363636</v>
      </c>
      <c r="M13">
        <v>0.363636363636364</v>
      </c>
      <c r="N13">
        <v>0.5625</v>
      </c>
      <c r="O13">
        <v>0.735294117647059</v>
      </c>
      <c r="P13">
        <v>0.764705882352941</v>
      </c>
      <c r="Q13">
        <v>0.647058823529412</v>
      </c>
      <c r="R13">
        <v>0.794117647058823</v>
      </c>
      <c r="S13">
        <v>0.727272727272727</v>
      </c>
      <c r="T13">
        <v>0.323529411764706</v>
      </c>
      <c r="U13">
        <v>0.848484848484849</v>
      </c>
      <c r="V13">
        <v>0.666666666666667</v>
      </c>
      <c r="W13">
        <v>0.696969696969697</v>
      </c>
      <c r="X13">
        <v>0.757575757575758</v>
      </c>
    </row>
    <row r="14" ht="20.4" spans="3:24">
      <c r="C14" s="2" t="s">
        <v>112</v>
      </c>
      <c r="D14" s="3">
        <f>28/(34)</f>
        <v>0.823529411764706</v>
      </c>
      <c r="E14" s="3">
        <f>30/(34)</f>
        <v>0.882352941176471</v>
      </c>
      <c r="F14" s="3">
        <f>21/(34-1)</f>
        <v>0.636363636363636</v>
      </c>
      <c r="G14" s="3">
        <f>11/(34-9)</f>
        <v>0.44</v>
      </c>
      <c r="H14" s="3">
        <f>14/(34-6)</f>
        <v>0.5</v>
      </c>
      <c r="I14" s="3">
        <f>26/(34)</f>
        <v>0.764705882352941</v>
      </c>
      <c r="J14" s="3">
        <f>27/(34)</f>
        <v>0.794117647058823</v>
      </c>
      <c r="K14" s="3">
        <f>20/(34-1)</f>
        <v>0.606060606060606</v>
      </c>
      <c r="L14" s="3">
        <f>24/(34)</f>
        <v>0.705882352941177</v>
      </c>
      <c r="M14" s="3">
        <f>14/(34-2)</f>
        <v>0.4375</v>
      </c>
      <c r="N14" s="3">
        <f>21/(34-2)</f>
        <v>0.65625</v>
      </c>
      <c r="O14" s="3">
        <f>30/(34)</f>
        <v>0.882352941176471</v>
      </c>
      <c r="P14" s="3">
        <f>28/(34)</f>
        <v>0.823529411764706</v>
      </c>
      <c r="Q14" s="3">
        <f>26/(34)</f>
        <v>0.764705882352941</v>
      </c>
      <c r="R14" s="3">
        <f t="shared" ref="R14:W14" si="0">31/(34)</f>
        <v>0.911764705882353</v>
      </c>
      <c r="S14" s="3">
        <f>30/(34-1)</f>
        <v>0.909090909090909</v>
      </c>
      <c r="T14" s="3">
        <f>15/(34)</f>
        <v>0.441176470588235</v>
      </c>
      <c r="U14" s="3">
        <f t="shared" si="0"/>
        <v>0.911764705882353</v>
      </c>
      <c r="V14" s="3">
        <f>28/(34)</f>
        <v>0.823529411764706</v>
      </c>
      <c r="W14" s="3">
        <f t="shared" si="0"/>
        <v>0.911764705882353</v>
      </c>
      <c r="X14" s="3">
        <f>28/(34-1)</f>
        <v>0.848484848484849</v>
      </c>
    </row>
    <row r="27" ht="41.4" spans="3:24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  <c r="N27" s="1" t="s">
        <v>12</v>
      </c>
      <c r="O27" s="1" t="s">
        <v>13</v>
      </c>
      <c r="P27" s="1" t="s">
        <v>14</v>
      </c>
      <c r="Q27" s="1" t="s">
        <v>15</v>
      </c>
      <c r="R27" s="1" t="s">
        <v>16</v>
      </c>
      <c r="S27" s="1" t="s">
        <v>17</v>
      </c>
      <c r="T27" s="1" t="s">
        <v>18</v>
      </c>
      <c r="U27" s="1" t="s">
        <v>19</v>
      </c>
      <c r="V27" s="1" t="s">
        <v>20</v>
      </c>
      <c r="W27" s="1" t="s">
        <v>21</v>
      </c>
      <c r="X27" s="1" t="s">
        <v>22</v>
      </c>
    </row>
    <row r="28" ht="20.4" spans="3:24">
      <c r="C28" s="2" t="s">
        <v>112</v>
      </c>
      <c r="D28" s="3">
        <f>28/(34)</f>
        <v>0.823529411764706</v>
      </c>
      <c r="E28" s="3">
        <f>30/(34)</f>
        <v>0.882352941176471</v>
      </c>
      <c r="F28" s="3">
        <f>21/(34-1)</f>
        <v>0.636363636363636</v>
      </c>
      <c r="G28" s="3">
        <f>11/(34-9)</f>
        <v>0.44</v>
      </c>
      <c r="H28" s="3">
        <f>14/(34-6)</f>
        <v>0.5</v>
      </c>
      <c r="I28" s="3">
        <f>26/(34)</f>
        <v>0.764705882352941</v>
      </c>
      <c r="J28" s="3">
        <f>27/(34)</f>
        <v>0.794117647058823</v>
      </c>
      <c r="K28" s="3">
        <f>20/(34-1)</f>
        <v>0.606060606060606</v>
      </c>
      <c r="L28" s="3">
        <f>24/(34)</f>
        <v>0.705882352941177</v>
      </c>
      <c r="M28" s="3">
        <f>14/(34-2)</f>
        <v>0.4375</v>
      </c>
      <c r="N28" s="3">
        <f>21/(34-2)</f>
        <v>0.65625</v>
      </c>
      <c r="O28" s="3">
        <f>30/(34)</f>
        <v>0.882352941176471</v>
      </c>
      <c r="P28" s="3">
        <f>28/(34)</f>
        <v>0.823529411764706</v>
      </c>
      <c r="Q28" s="3">
        <f>26/(34)</f>
        <v>0.764705882352941</v>
      </c>
      <c r="R28" s="3">
        <f t="shared" ref="R28:W28" si="1">31/(34)</f>
        <v>0.911764705882353</v>
      </c>
      <c r="S28" s="3">
        <f>30/(34-1)</f>
        <v>0.909090909090909</v>
      </c>
      <c r="T28" s="3">
        <f>15/(34)</f>
        <v>0.441176470588235</v>
      </c>
      <c r="U28" s="3">
        <f t="shared" si="1"/>
        <v>0.911764705882353</v>
      </c>
      <c r="V28" s="3">
        <f>28/(34)</f>
        <v>0.823529411764706</v>
      </c>
      <c r="W28" s="3">
        <f t="shared" si="1"/>
        <v>0.911764705882353</v>
      </c>
      <c r="X28" s="3">
        <f>28/(34-1)</f>
        <v>0.848484848484849</v>
      </c>
    </row>
    <row r="29" ht="40.8" spans="3:24">
      <c r="C29" s="2" t="s">
        <v>113</v>
      </c>
      <c r="D29">
        <v>0.852941176470588</v>
      </c>
      <c r="E29">
        <v>0.882352941176471</v>
      </c>
      <c r="F29">
        <v>0.65625</v>
      </c>
      <c r="G29">
        <v>0.681818181818182</v>
      </c>
      <c r="H29">
        <v>0.592592592592593</v>
      </c>
      <c r="I29">
        <v>0.705882352941177</v>
      </c>
      <c r="J29">
        <v>0.735294117647059</v>
      </c>
      <c r="K29">
        <v>0.558823529411765</v>
      </c>
      <c r="L29">
        <v>0.735294117647059</v>
      </c>
      <c r="M29">
        <v>0.484848484848485</v>
      </c>
      <c r="N29">
        <v>0.75</v>
      </c>
      <c r="O29">
        <v>0.941176470588235</v>
      </c>
      <c r="P29">
        <v>0.852941176470588</v>
      </c>
      <c r="Q29">
        <v>0.852941176470588</v>
      </c>
      <c r="R29">
        <v>0.941176470588235</v>
      </c>
      <c r="S29">
        <v>0.882352941176471</v>
      </c>
      <c r="T29">
        <v>0.588235294117647</v>
      </c>
      <c r="U29">
        <v>0.911764705882353</v>
      </c>
      <c r="V29">
        <v>0.852941176470588</v>
      </c>
      <c r="W29">
        <v>0.911764705882353</v>
      </c>
      <c r="X29">
        <v>0.794117647058823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benchmark</vt:lpstr>
      <vt:lpstr>just_chat</vt:lpstr>
      <vt:lpstr>just_chat_o1</vt:lpstr>
      <vt:lpstr>oneshot_gpt4</vt:lpstr>
      <vt:lpstr>oneshot_LLAMA3</vt:lpstr>
      <vt:lpstr>SFT</vt:lpstr>
      <vt:lpstr>SFT_AUG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Regular script </cp:lastModifiedBy>
  <dcterms:created xsi:type="dcterms:W3CDTF">2024-09-07T10:11:00Z</dcterms:created>
  <dcterms:modified xsi:type="dcterms:W3CDTF">2024-10-11T05:21:44Z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43CA372E21A0458298B30EF0B09D9870_13</vt:lpwstr>
  </property>
  <property fmtid="{D5CDD505-2E9C-101B-9397-08002B2CF9AE}" pid="3" name="KSOProductBuildVer">
    <vt:lpwstr>2052-12.1.0.18276</vt:lpwstr>
  </property>
</Properties>
</file>