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tabRatio="835" firstSheet="1" activeTab="3"/>
  </bookViews>
  <sheets>
    <sheet name="benchmark" sheetId="1" r:id="rId1"/>
    <sheet name="benchmark_pragma" sheetId="15" r:id="rId2"/>
    <sheet name="claude35" sheetId="2" r:id="rId3"/>
    <sheet name="gpt4o" sheetId="13" r:id="rId4"/>
    <sheet name="llama3.1" sheetId="8" r:id="rId5"/>
    <sheet name="deepseek" sheetId="14" r:id="rId6"/>
    <sheet name="o1" sheetId="12" r:id="rId7"/>
    <sheet name="gpt4turbo" sheetId="7" r:id="rId8"/>
    <sheet name="bg_pic" sheetId="10" r:id="rId9"/>
    <sheet name="SFT" sheetId="1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<sst xmlns="http://schemas.openxmlformats.org/spreadsheetml/2006/main" count="5312" uniqueCount="112">
  <si>
    <t>Project Name</t>
  </si>
  <si>
    <t>Dynamic_Data_Structures</t>
  </si>
  <si>
    <t>INF</t>
  </si>
  <si>
    <t>INIT</t>
  </si>
  <si>
    <t>MLU</t>
  </si>
  <si>
    <t>OOB</t>
  </si>
  <si>
    <t>Pointer</t>
  </si>
  <si>
    <t>SHFT</t>
  </si>
  <si>
    <t>Top_Function_Not_Found</t>
  </si>
  <si>
    <t>Unsupported_Data_Types</t>
  </si>
  <si>
    <t>ZERO</t>
  </si>
  <si>
    <t>condition_error</t>
  </si>
  <si>
    <t>faulty_indexing</t>
  </si>
  <si>
    <t>illegal_comment</t>
  </si>
  <si>
    <t>illegal_keywords</t>
  </si>
  <si>
    <t>illegal_separation</t>
  </si>
  <si>
    <t>missing_colons</t>
  </si>
  <si>
    <t>misused_equal</t>
  </si>
  <si>
    <t>operation_error</t>
  </si>
  <si>
    <t>unclosed_parentheses</t>
  </si>
  <si>
    <t>unclosed_string</t>
  </si>
  <si>
    <t>undefined_methods</t>
  </si>
  <si>
    <t>undefined_objects</t>
  </si>
  <si>
    <t>2mm_2mm</t>
  </si>
  <si>
    <t>CSYNTH (Source synthesis failed)</t>
  </si>
  <si>
    <t>CSIM (Runtime error)</t>
  </si>
  <si>
    <t>CSIM (Compilation error)</t>
  </si>
  <si>
    <t>CSIM (Inconsistent simulation result)</t>
  </si>
  <si>
    <t>3mm_3mm</t>
  </si>
  <si>
    <t>COSIM (C TB simulation failed)</t>
  </si>
  <si>
    <t>advanced1_signed_adder</t>
  </si>
  <si>
    <t>N/A</t>
  </si>
  <si>
    <t>advanced2_count_slow</t>
  </si>
  <si>
    <t>advanced3_adv_fsm</t>
  </si>
  <si>
    <t>advanced4_advshift</t>
  </si>
  <si>
    <t>CSYNTH (Undeclared identifier)</t>
  </si>
  <si>
    <t>atax_atax</t>
  </si>
  <si>
    <t>basic1_wire_assign</t>
  </si>
  <si>
    <t>COSIM (Segmentation fault)</t>
  </si>
  <si>
    <t>basic2_and_gate</t>
  </si>
  <si>
    <t>basic3_priority_encoder</t>
  </si>
  <si>
    <t>basic4_mux</t>
  </si>
  <si>
    <t>bicg_bicg</t>
  </si>
  <si>
    <t>COSIM (Inconsistent C/RTL simulation result)</t>
  </si>
  <si>
    <t>correlation_correlation</t>
  </si>
  <si>
    <t>covariance_covariance</t>
  </si>
  <si>
    <t>floyd-warshall_floyd-warshall</t>
  </si>
  <si>
    <t>gemm_gemm</t>
  </si>
  <si>
    <t>gesummv_gesummv</t>
  </si>
  <si>
    <t>heat-3d_heat-3d</t>
  </si>
  <si>
    <t>intermediate1_half_adder</t>
  </si>
  <si>
    <t>intermediate2_counter</t>
  </si>
  <si>
    <t>intermediate3_lfsr</t>
  </si>
  <si>
    <t>intermediate4_simple_fsm</t>
  </si>
  <si>
    <t>intermediate5_left_rotate</t>
  </si>
  <si>
    <t>intermediate6_ram</t>
  </si>
  <si>
    <t>intermediate7_truthtable</t>
  </si>
  <si>
    <t>jacobi-2d_jacobi-2d</t>
  </si>
  <si>
    <t>mvt_mvt</t>
  </si>
  <si>
    <t>nussinov_nussinov</t>
  </si>
  <si>
    <t>symm_symm</t>
  </si>
  <si>
    <t>syr2k_syr2k</t>
  </si>
  <si>
    <t>trmm_trmm</t>
  </si>
  <si>
    <t>TOTAL NUMBER</t>
  </si>
  <si>
    <t>AMS</t>
  </si>
  <si>
    <t>APT</t>
  </si>
  <si>
    <t>DFP</t>
  </si>
  <si>
    <t>DID</t>
  </si>
  <si>
    <t>FND</t>
  </si>
  <si>
    <t>MLP</t>
  </si>
  <si>
    <t>RAMB</t>
  </si>
  <si>
    <t>SMA</t>
  </si>
  <si>
    <t>06_basic_examples_vhls_parallel_loops_loop_functions</t>
  </si>
  <si>
    <t>07_basic_examples_vhls_imperfect_loops_loop_imperfect</t>
  </si>
  <si>
    <t>08_basic_examples_vhls_max_bounded_loop_loop_max_bounds</t>
  </si>
  <si>
    <t>09_basic_examples_vhls_perfect_nested_loops_loop_perfect</t>
  </si>
  <si>
    <t>CSYNTH (Unknown error)</t>
  </si>
  <si>
    <t>10_basic_examples_vhls_pipelined_nested_loops_loop_pipeline</t>
  </si>
  <si>
    <t>12_basic_examples_vhls_accs_w_asserts_loop_sequential_assert</t>
  </si>
  <si>
    <t>13_basic_examples_vhls_accs_w_dataflow_loop_sequential</t>
  </si>
  <si>
    <t>CSYNTH (Code Pre-synthesis failed)</t>
  </si>
  <si>
    <t>15_basic_examples_vhls_pointer_casting_pointer_cast_native</t>
  </si>
  <si>
    <t>CSYNTH (#pragma location fault)</t>
  </si>
  <si>
    <t>16_basic_examples_vhls_double_pointer_pointer_double</t>
  </si>
  <si>
    <t>19_basic_examples_vhls_multi_array_access_bottleneck_mem_bottleneck</t>
  </si>
  <si>
    <t>CSIM (None)</t>
  </si>
  <si>
    <t>21_basic_examples_vhls_uram_ecc_ecc_flags</t>
  </si>
  <si>
    <t>22_basic_examples_vhls_fixed_point_hamming_window_hamming_window</t>
  </si>
  <si>
    <t>array_partition_block_cyclic_matmul_partition</t>
  </si>
  <si>
    <t>array_partition_complete_matmul_partition</t>
  </si>
  <si>
    <t>interface_array_fft_top</t>
  </si>
  <si>
    <t>COSIM (None)</t>
  </si>
  <si>
    <t>CSYNTH (None)</t>
  </si>
  <si>
    <t>using_axi_lite_example</t>
  </si>
  <si>
    <t>vadd_kernel_krnl_vadd</t>
  </si>
  <si>
    <t>PASS</t>
  </si>
  <si>
    <t>14_basic_examples_vhls_static_memory_malloc_removed</t>
  </si>
  <si>
    <t>Pass Rate</t>
  </si>
  <si>
    <t>TOTAL PASS RATE</t>
  </si>
  <si>
    <t>example</t>
  </si>
  <si>
    <t>design</t>
  </si>
  <si>
    <t>overall</t>
  </si>
  <si>
    <t>240/612</t>
  </si>
  <si>
    <t>4turbo</t>
  </si>
  <si>
    <t>4o</t>
  </si>
  <si>
    <t>CLAUDE</t>
  </si>
  <si>
    <t>LLAMA3</t>
  </si>
  <si>
    <t>o1</t>
  </si>
  <si>
    <t>C syntax</t>
  </si>
  <si>
    <t>HLS imcompatible</t>
  </si>
  <si>
    <t>function</t>
  </si>
  <si>
    <t>DeepSeek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</si>
</sst>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0">
    <font>
      <sz val="11"/>
      <color theme="1"/>
      <name val="宋体"/>
      <charset val="134"/>
      <scheme val="minor"/>
    </font>
    <font>
      <b/>
      <sz val="26"/>
      <color theme="4" tint="-0.5"/>
      <name val="宋体"/>
      <charset val="134"/>
      <scheme val="minor"/>
    </font>
    <font>
      <b/>
      <sz val="11"/>
      <color theme="1"/>
      <name val="Arial"/>
      <charset val="134"/>
    </font>
    <font>
      <b/>
      <sz val="14"/>
      <color theme="8" tint="-0.25"/>
      <name val="Arial"/>
      <charset val="134"/>
    </font>
    <font>
      <b/>
      <sz val="11"/>
      <color theme="5" tint="-0.5"/>
      <name val="Arial"/>
      <charset val="134"/>
    </font>
    <font>
      <b/>
      <sz val="11"/>
      <color rgb="FFFF0000"/>
      <name val="Arial"/>
      <charset val="134"/>
    </font>
    <font>
      <sz val="11"/>
      <color theme="1"/>
      <name val="Arial"/>
      <charset val="134"/>
    </font>
    <font>
      <b/>
      <sz val="11"/>
      <color theme="7" tint="-0.5"/>
      <name val="Arial"/>
      <charset val="134"/>
    </font>
    <font>
      <b/>
      <sz val="12"/>
      <color theme="8" tint="-0.25"/>
      <name val="Arial"/>
      <charset val="134"/>
    </font>
    <font>
      <b/>
      <sz val="12"/>
      <color theme="1"/>
      <name val="Arial"/>
      <charset val="134"/>
    </font>
    <font>
      <b/>
      <sz val="11"/>
      <color rgb="FF7030A0"/>
      <name val="Arial"/>
      <charset val="134"/>
    </font>
    <font>
      <b/>
      <sz val="28"/>
      <color theme="1"/>
      <name val="宋体"/>
      <charset val="134"/>
      <scheme val="minor"/>
    </font>
    <font>
      <b/>
      <sz val="11"/>
      <color theme="7" tint="-0.25"/>
      <name val="Arial"/>
      <charset val="134"/>
    </font>
    <font>
      <b/>
      <sz val="11"/>
      <color theme="8" tint="-0.5"/>
      <name val="Arial"/>
      <charset val="134"/>
    </font>
    <font>
      <b/>
      <sz val="22"/>
      <color theme="1"/>
      <name val="宋体"/>
      <charset val="134"/>
      <scheme val="minor"/>
    </font>
    <font>
      <b/>
      <sz val="14"/>
      <color theme="1"/>
      <name val="Arial"/>
      <charset val="134"/>
    </font>
    <font>
      <b/>
      <sz val="11"/>
      <color theme="6" tint="-0.5"/>
      <name val="Arial"/>
      <charset val="134"/>
    </font>
    <font>
      <b/>
      <sz val="16"/>
      <color theme="1"/>
      <name val="Arial"/>
      <charset val="134"/>
    </font>
    <font>
      <b/>
      <sz val="16"/>
      <color theme="8" tint="-0.25"/>
      <name val="Arial"/>
      <charset val="134"/>
    </font>
    <font>
      <b/>
      <sz val="20"/>
      <color rgb="FFFF0000"/>
      <name val="Arial"/>
      <charset val="134"/>
    </font>
    <font>
      <b/>
      <sz val="26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4" applyNumberFormat="0" applyAlignment="0" applyProtection="0">
      <alignment vertical="center"/>
    </xf>
    <xf numFmtId="0" fontId="30" fillId="5" borderId="5" applyNumberFormat="0" applyAlignment="0" applyProtection="0">
      <alignment vertical="center"/>
    </xf>
    <xf numFmtId="0" fontId="31" fillId="5" borderId="4" applyNumberFormat="0" applyAlignment="0" applyProtection="0">
      <alignment vertical="center"/>
    </xf>
    <xf numFmtId="0" fontId="32" fillId="6" borderId="6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Alignment="1">
      <alignment vertical="center" wrapText="1"/>
    </xf>
    <xf numFmtId="10" fontId="1" fillId="0" borderId="0" xfId="3" applyNumberFormat="1" applyFont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10" fontId="8" fillId="0" borderId="0" xfId="3" applyNumberFormat="1" applyFont="1" applyFill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 wrapText="1"/>
    </xf>
    <xf numFmtId="10" fontId="3" fillId="0" borderId="0" xfId="3" applyNumberFormat="1" applyFont="1" applyFill="1" applyAlignment="1">
      <alignment vertical="center" wrapText="1"/>
    </xf>
    <xf numFmtId="10" fontId="11" fillId="0" borderId="0" xfId="3" applyNumberFormat="1" applyFont="1" applyFill="1" applyAlignment="1">
      <alignment vertical="center" wrapText="1"/>
    </xf>
    <xf numFmtId="0" fontId="0" fillId="2" borderId="0" xfId="0" applyFill="1">
      <alignment vertical="center"/>
    </xf>
    <xf numFmtId="0" fontId="8" fillId="0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2" fillId="0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 wrapText="1"/>
    </xf>
    <xf numFmtId="10" fontId="3" fillId="2" borderId="0" xfId="3" applyNumberFormat="1" applyFont="1" applyFill="1" applyAlignment="1">
      <alignment vertical="center" wrapText="1"/>
    </xf>
    <xf numFmtId="10" fontId="8" fillId="2" borderId="0" xfId="3" applyNumberFormat="1" applyFont="1" applyFill="1" applyAlignment="1">
      <alignment vertical="center" wrapText="1"/>
    </xf>
    <xf numFmtId="0" fontId="6" fillId="0" borderId="0" xfId="0" applyFont="1" applyFill="1" applyAlignment="1">
      <alignment vertical="center"/>
    </xf>
    <xf numFmtId="0" fontId="6" fillId="0" borderId="0" xfId="0" applyFont="1">
      <alignment vertical="center"/>
    </xf>
    <xf numFmtId="0" fontId="6" fillId="2" borderId="0" xfId="0" applyFont="1" applyFill="1" applyAlignment="1">
      <alignment vertical="center"/>
    </xf>
    <xf numFmtId="0" fontId="13" fillId="0" borderId="0" xfId="0" applyFont="1" applyFill="1" applyAlignment="1">
      <alignment vertical="center" wrapText="1"/>
    </xf>
    <xf numFmtId="0" fontId="14" fillId="0" borderId="0" xfId="0" applyFont="1">
      <alignment vertical="center"/>
    </xf>
    <xf numFmtId="0" fontId="14" fillId="0" borderId="0" xfId="0" applyFont="1">
      <alignment vertical="center"/>
    </xf>
    <xf numFmtId="0" fontId="13" fillId="2" borderId="0" xfId="0" applyFont="1" applyFill="1" applyAlignment="1">
      <alignment vertical="center" wrapText="1"/>
    </xf>
    <xf numFmtId="0" fontId="0" fillId="2" borderId="0" xfId="0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16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18" fillId="0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9" fillId="0" borderId="0" xfId="0" applyFont="1" applyFill="1" applyAlignment="1">
      <alignment vertical="center" wrapText="1"/>
    </xf>
    <xf numFmtId="0" fontId="20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57141041393"/>
          <c:y val="0.085760496862263"/>
          <c:w val="0.544413845697581"/>
          <c:h val="0.831325612990878"/>
        </c:manualLayout>
      </c:layout>
      <c:radarChart>
        <c:radarStyle val="marker"/>
        <c:varyColors val="0"/>
        <c:ser>
          <c:idx val="0"/>
          <c:order val="0"/>
          <c:tx>
            <c:strRef>
              <c:f>bg_pic!$A$21</c:f>
              <c:strCache>
                <c:ptCount val="1"/>
                <c:pt idx="0">
                  <c:v>4turbo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bg_pic!$B$20:$J$20</c:f>
              <c:strCache>
                <c:ptCount val="9"/>
                <c:pt idx="0">
                  <c:v>misused_equal</c:v>
                </c:pt>
                <c:pt idx="1">
                  <c:v>missing_colons</c:v>
                </c:pt>
                <c:pt idx="2">
                  <c:v>illegal_separation</c:v>
                </c:pt>
                <c:pt idx="3">
                  <c:v>Dynamic_Data_Structures</c:v>
                </c:pt>
                <c:pt idx="4">
                  <c:v>Unsupported_Data_Types</c:v>
                </c:pt>
                <c:pt idx="5">
                  <c:v>Top_Function_Not_Found</c:v>
                </c:pt>
                <c:pt idx="6">
                  <c:v>condition_error</c:v>
                </c:pt>
                <c:pt idx="7">
                  <c:v>faulty_indexing</c:v>
                </c:pt>
                <c:pt idx="8">
                  <c:v>operation_error</c:v>
                </c:pt>
              </c:strCache>
            </c:strRef>
          </c:cat>
          <c:val>
            <c:numRef>
              <c:f>bg_pic!$B$21:$J$21</c:f>
              <c:numCache>
                <c:formatCode>0.00%</c:formatCode>
                <c:ptCount val="9"/>
                <c:pt idx="0">
                  <c:v>0.84</c:v>
                </c:pt>
                <c:pt idx="1">
                  <c:v>0.84</c:v>
                </c:pt>
                <c:pt idx="2">
                  <c:v>0.84</c:v>
                </c:pt>
                <c:pt idx="3">
                  <c:v>0.84</c:v>
                </c:pt>
                <c:pt idx="4">
                  <c:v>0.48</c:v>
                </c:pt>
                <c:pt idx="5">
                  <c:v>0.04</c:v>
                </c:pt>
                <c:pt idx="6">
                  <c:v>0.32</c:v>
                </c:pt>
                <c:pt idx="7">
                  <c:v>0.347826086956522</c:v>
                </c:pt>
                <c:pt idx="8">
                  <c:v>0.24</c:v>
                </c:pt>
              </c:numCache>
            </c:numRef>
          </c:val>
        </c:ser>
        <c:ser>
          <c:idx val="3"/>
          <c:order val="1"/>
          <c:tx>
            <c:strRef>
              <c:f>bg_pic!$A$22</c:f>
              <c:strCache>
                <c:ptCount val="1"/>
                <c:pt idx="0">
                  <c:v>o1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76200" dist="25400" dir="2700000" algn="tl" rotWithShape="0">
                <a:schemeClr val="accent4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bg_pic!$B$20:$J$20</c:f>
              <c:strCache>
                <c:ptCount val="9"/>
                <c:pt idx="0">
                  <c:v>misused_equal</c:v>
                </c:pt>
                <c:pt idx="1">
                  <c:v>missing_colons</c:v>
                </c:pt>
                <c:pt idx="2">
                  <c:v>illegal_separation</c:v>
                </c:pt>
                <c:pt idx="3">
                  <c:v>Dynamic_Data_Structures</c:v>
                </c:pt>
                <c:pt idx="4">
                  <c:v>Unsupported_Data_Types</c:v>
                </c:pt>
                <c:pt idx="5">
                  <c:v>Top_Function_Not_Found</c:v>
                </c:pt>
                <c:pt idx="6">
                  <c:v>condition_error</c:v>
                </c:pt>
                <c:pt idx="7">
                  <c:v>faulty_indexing</c:v>
                </c:pt>
                <c:pt idx="8">
                  <c:v>operation_error</c:v>
                </c:pt>
              </c:strCache>
            </c:strRef>
          </c:cat>
          <c:val>
            <c:numRef>
              <c:f>bg_pic!$B$22:$J$22</c:f>
              <c:numCache>
                <c:formatCode>0.00%</c:formatCode>
                <c:ptCount val="9"/>
                <c:pt idx="0">
                  <c:v>0.84</c:v>
                </c:pt>
                <c:pt idx="1">
                  <c:v>0.88</c:v>
                </c:pt>
                <c:pt idx="2">
                  <c:v>0.84</c:v>
                </c:pt>
                <c:pt idx="3">
                  <c:v>0.76</c:v>
                </c:pt>
                <c:pt idx="4">
                  <c:v>0.52</c:v>
                </c:pt>
                <c:pt idx="5">
                  <c:v>0.2</c:v>
                </c:pt>
                <c:pt idx="6">
                  <c:v>0.32</c:v>
                </c:pt>
                <c:pt idx="7">
                  <c:v>0.695652173913043</c:v>
                </c:pt>
                <c:pt idx="8">
                  <c:v>0.44</c:v>
                </c:pt>
              </c:numCache>
            </c:numRef>
          </c:val>
        </c:ser>
        <c:ser>
          <c:idx val="4"/>
          <c:order val="2"/>
          <c:tx>
            <c:strRef>
              <c:f>bg_pic!$A$23</c:f>
              <c:strCache>
                <c:ptCount val="1"/>
                <c:pt idx="0">
                  <c:v>LLAMA3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76200" dist="25400" dir="2700000" algn="tl" rotWithShape="0">
                <a:schemeClr val="accent5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bg_pic!$B$20:$J$20</c:f>
              <c:strCache>
                <c:ptCount val="9"/>
                <c:pt idx="0">
                  <c:v>misused_equal</c:v>
                </c:pt>
                <c:pt idx="1">
                  <c:v>missing_colons</c:v>
                </c:pt>
                <c:pt idx="2">
                  <c:v>illegal_separation</c:v>
                </c:pt>
                <c:pt idx="3">
                  <c:v>Dynamic_Data_Structures</c:v>
                </c:pt>
                <c:pt idx="4">
                  <c:v>Unsupported_Data_Types</c:v>
                </c:pt>
                <c:pt idx="5">
                  <c:v>Top_Function_Not_Found</c:v>
                </c:pt>
                <c:pt idx="6">
                  <c:v>condition_error</c:v>
                </c:pt>
                <c:pt idx="7">
                  <c:v>faulty_indexing</c:v>
                </c:pt>
                <c:pt idx="8">
                  <c:v>operation_error</c:v>
                </c:pt>
              </c:strCache>
            </c:strRef>
          </c:cat>
          <c:val>
            <c:numRef>
              <c:f>bg_pic!$B$23:$J$23</c:f>
              <c:numCache>
                <c:formatCode>0.00%</c:formatCode>
                <c:ptCount val="9"/>
                <c:pt idx="0">
                  <c:v>0.2</c:v>
                </c:pt>
                <c:pt idx="1">
                  <c:v>0.36</c:v>
                </c:pt>
                <c:pt idx="2">
                  <c:v>0.28</c:v>
                </c:pt>
                <c:pt idx="3">
                  <c:v>0.36</c:v>
                </c:pt>
                <c:pt idx="4">
                  <c:v>0.16</c:v>
                </c:pt>
                <c:pt idx="5">
                  <c:v>0</c:v>
                </c:pt>
                <c:pt idx="6">
                  <c:v>0.04</c:v>
                </c:pt>
                <c:pt idx="7">
                  <c:v>0.173913043478261</c:v>
                </c:pt>
                <c:pt idx="8">
                  <c:v>0.16</c:v>
                </c:pt>
              </c:numCache>
            </c:numRef>
          </c:val>
        </c:ser>
        <c:ser>
          <c:idx val="1"/>
          <c:order val="3"/>
          <c:tx>
            <c:strRef>
              <c:f>bg_pic!$A$24</c:f>
              <c:strCache>
                <c:ptCount val="1"/>
                <c:pt idx="0">
                  <c:v>DeepSeek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>
              <a:outerShdw blurRad="76200" dist="25400" dir="2700000" algn="tl" rotWithShape="0">
                <a:schemeClr val="accent3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bg_pic!$B$20:$J$20</c:f>
              <c:strCache>
                <c:ptCount val="9"/>
                <c:pt idx="0">
                  <c:v>misused_equal</c:v>
                </c:pt>
                <c:pt idx="1">
                  <c:v>missing_colons</c:v>
                </c:pt>
                <c:pt idx="2">
                  <c:v>illegal_separation</c:v>
                </c:pt>
                <c:pt idx="3">
                  <c:v>Dynamic_Data_Structures</c:v>
                </c:pt>
                <c:pt idx="4">
                  <c:v>Unsupported_Data_Types</c:v>
                </c:pt>
                <c:pt idx="5">
                  <c:v>Top_Function_Not_Found</c:v>
                </c:pt>
                <c:pt idx="6">
                  <c:v>condition_error</c:v>
                </c:pt>
                <c:pt idx="7">
                  <c:v>faulty_indexing</c:v>
                </c:pt>
                <c:pt idx="8">
                  <c:v>operation_error</c:v>
                </c:pt>
              </c:strCache>
            </c:strRef>
          </c:cat>
          <c:val>
            <c:numRef>
              <c:f>bg_pic!$B$24:$J$24</c:f>
              <c:numCache>
                <c:formatCode>0.00%</c:formatCode>
                <c:ptCount val="9"/>
                <c:pt idx="0">
                  <c:v>0.92</c:v>
                </c:pt>
                <c:pt idx="1">
                  <c:v>0.92</c:v>
                </c:pt>
                <c:pt idx="2">
                  <c:v>0.92</c:v>
                </c:pt>
                <c:pt idx="3">
                  <c:v>0.88</c:v>
                </c:pt>
                <c:pt idx="4">
                  <c:v>0.56</c:v>
                </c:pt>
                <c:pt idx="5">
                  <c:v>0</c:v>
                </c:pt>
                <c:pt idx="6">
                  <c:v>0.28</c:v>
                </c:pt>
                <c:pt idx="7">
                  <c:v>0.521739130434783</c:v>
                </c:pt>
                <c:pt idx="8">
                  <c:v>0.28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994161"/>
        <c:axId val="844473760"/>
      </c:radarChart>
      <c:catAx>
        <c:axId val="6039941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defRPr>
            </a:pPr>
          </a:p>
        </c:txPr>
        <c:crossAx val="844473760"/>
        <c:crosses val="autoZero"/>
        <c:auto val="1"/>
        <c:lblAlgn val="ctr"/>
        <c:lblOffset val="100"/>
        <c:noMultiLvlLbl val="0"/>
      </c:catAx>
      <c:valAx>
        <c:axId val="844473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994161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defRPr>
            </a:pPr>
          </a:p>
        </c:txPr>
      </c:legendEntry>
      <c:layout>
        <c:manualLayout>
          <c:xMode val="edge"/>
          <c:yMode val="edge"/>
          <c:x val="0.869542777298586"/>
          <c:y val="0.480708393286957"/>
          <c:w val="0.107785344039028"/>
          <c:h val="0.1821897810218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 Black" panose="020B0A04020102020204" charset="0"/>
              <a:ea typeface="Arial Black" panose="020B0A04020102020204" charset="0"/>
              <a:cs typeface="Arial Black" panose="020B0A04020102020204" charset="0"/>
              <a:sym typeface="Arial Black" panose="020B0A04020102020204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04ba14f-3405-419b-9613-7e0333572529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7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322580</xdr:colOff>
      <xdr:row>19</xdr:row>
      <xdr:rowOff>337820</xdr:rowOff>
    </xdr:from>
    <xdr:to>
      <xdr:col>35</xdr:col>
      <xdr:colOff>417195</xdr:colOff>
      <xdr:row>64</xdr:row>
      <xdr:rowOff>48895</xdr:rowOff>
    </xdr:to>
    <xdr:graphicFrame>
      <xdr:nvGraphicFramePr>
        <xdr:cNvPr id="2" name="图表 1"/>
        <xdr:cNvGraphicFramePr/>
      </xdr:nvGraphicFramePr>
      <xdr:xfrm>
        <a:off x="9592310" y="4551680"/>
        <a:ext cx="14974570" cy="9802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1"/>
  <sheetViews>
    <sheetView zoomScale="55" zoomScaleNormal="55" workbookViewId="0">
      <selection activeCell="J37" sqref="J37"/>
    </sheetView>
  </sheetViews>
  <sheetFormatPr defaultColWidth="9" defaultRowHeight="14.4"/>
  <cols>
    <col min="26" max="26" width="19.9907407407407" customWidth="1"/>
    <col min="27" max="27" width="12.5185185185185" customWidth="1"/>
  </cols>
  <sheetData>
    <row r="1" ht="55.2" spans="1:2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</row>
    <row r="2" ht="82.8" spans="1:23">
      <c r="A2" s="4" t="s">
        <v>23</v>
      </c>
      <c r="B2" s="13" t="s">
        <v>24</v>
      </c>
      <c r="C2" s="7" t="s">
        <v>25</v>
      </c>
      <c r="D2" s="7" t="s">
        <v>26</v>
      </c>
      <c r="E2" s="7" t="s">
        <v>27</v>
      </c>
      <c r="F2" s="7" t="s">
        <v>27</v>
      </c>
      <c r="G2" s="13" t="s">
        <v>24</v>
      </c>
      <c r="H2" s="7" t="s">
        <v>27</v>
      </c>
      <c r="I2" s="7" t="s">
        <v>26</v>
      </c>
      <c r="J2" s="7" t="s">
        <v>26</v>
      </c>
      <c r="K2" s="7" t="s">
        <v>27</v>
      </c>
      <c r="L2" s="7" t="s">
        <v>27</v>
      </c>
      <c r="M2" s="7" t="s">
        <v>27</v>
      </c>
      <c r="N2" s="7" t="s">
        <v>26</v>
      </c>
      <c r="O2" s="7" t="s">
        <v>26</v>
      </c>
      <c r="P2" s="7" t="s">
        <v>26</v>
      </c>
      <c r="Q2" s="7" t="s">
        <v>26</v>
      </c>
      <c r="R2" s="7" t="s">
        <v>25</v>
      </c>
      <c r="S2" s="7" t="s">
        <v>27</v>
      </c>
      <c r="T2" s="7" t="s">
        <v>26</v>
      </c>
      <c r="U2" s="7" t="s">
        <v>26</v>
      </c>
      <c r="V2" s="7" t="s">
        <v>26</v>
      </c>
      <c r="W2" s="7" t="s">
        <v>26</v>
      </c>
    </row>
    <row r="3" ht="82.8" spans="1:23">
      <c r="A3" s="4" t="s">
        <v>28</v>
      </c>
      <c r="B3" s="13" t="s">
        <v>24</v>
      </c>
      <c r="C3" s="7" t="s">
        <v>25</v>
      </c>
      <c r="D3" s="7" t="s">
        <v>26</v>
      </c>
      <c r="E3" s="7" t="s">
        <v>26</v>
      </c>
      <c r="F3" s="7" t="s">
        <v>27</v>
      </c>
      <c r="G3" s="6" t="s">
        <v>29</v>
      </c>
      <c r="H3" s="7" t="s">
        <v>27</v>
      </c>
      <c r="I3" s="7" t="s">
        <v>26</v>
      </c>
      <c r="J3" s="7" t="s">
        <v>26</v>
      </c>
      <c r="K3" s="7" t="s">
        <v>27</v>
      </c>
      <c r="L3" s="7" t="s">
        <v>27</v>
      </c>
      <c r="M3" s="7" t="s">
        <v>27</v>
      </c>
      <c r="N3" s="7" t="s">
        <v>26</v>
      </c>
      <c r="O3" s="7" t="s">
        <v>26</v>
      </c>
      <c r="P3" s="7" t="s">
        <v>26</v>
      </c>
      <c r="Q3" s="7" t="s">
        <v>26</v>
      </c>
      <c r="R3" s="7" t="s">
        <v>27</v>
      </c>
      <c r="S3" s="7" t="s">
        <v>27</v>
      </c>
      <c r="T3" s="7" t="s">
        <v>26</v>
      </c>
      <c r="U3" s="7" t="s">
        <v>26</v>
      </c>
      <c r="V3" s="7" t="s">
        <v>26</v>
      </c>
      <c r="W3" s="7" t="s">
        <v>26</v>
      </c>
    </row>
    <row r="4" ht="82.8" spans="1:23">
      <c r="A4" s="4" t="s">
        <v>30</v>
      </c>
      <c r="B4" s="13" t="s">
        <v>24</v>
      </c>
      <c r="C4" s="7" t="s">
        <v>25</v>
      </c>
      <c r="D4" s="7" t="s">
        <v>26</v>
      </c>
      <c r="E4" s="8" t="s">
        <v>31</v>
      </c>
      <c r="F4" s="7" t="s">
        <v>25</v>
      </c>
      <c r="G4" s="7" t="s">
        <v>25</v>
      </c>
      <c r="H4" s="7" t="s">
        <v>27</v>
      </c>
      <c r="I4" s="7" t="s">
        <v>26</v>
      </c>
      <c r="J4" s="7" t="s">
        <v>26</v>
      </c>
      <c r="K4" s="7" t="s">
        <v>27</v>
      </c>
      <c r="L4" s="7" t="s">
        <v>27</v>
      </c>
      <c r="M4" s="7" t="s">
        <v>27</v>
      </c>
      <c r="N4" s="7" t="s">
        <v>26</v>
      </c>
      <c r="O4" s="7" t="s">
        <v>26</v>
      </c>
      <c r="P4" s="7" t="s">
        <v>26</v>
      </c>
      <c r="Q4" s="7" t="s">
        <v>26</v>
      </c>
      <c r="R4" s="7" t="s">
        <v>27</v>
      </c>
      <c r="S4" s="7" t="s">
        <v>27</v>
      </c>
      <c r="T4" s="7" t="s">
        <v>26</v>
      </c>
      <c r="U4" s="7" t="s">
        <v>26</v>
      </c>
      <c r="V4" s="7" t="s">
        <v>26</v>
      </c>
      <c r="W4" s="7" t="s">
        <v>26</v>
      </c>
    </row>
    <row r="5" ht="82.8" spans="1:23">
      <c r="A5" s="4" t="s">
        <v>32</v>
      </c>
      <c r="B5" s="7" t="s">
        <v>25</v>
      </c>
      <c r="C5" s="7" t="s">
        <v>25</v>
      </c>
      <c r="D5" s="7" t="s">
        <v>27</v>
      </c>
      <c r="E5" s="8" t="s">
        <v>31</v>
      </c>
      <c r="F5" s="7" t="s">
        <v>27</v>
      </c>
      <c r="G5" s="7" t="s">
        <v>25</v>
      </c>
      <c r="H5" s="7" t="s">
        <v>27</v>
      </c>
      <c r="I5" s="7" t="s">
        <v>26</v>
      </c>
      <c r="J5" s="7" t="s">
        <v>26</v>
      </c>
      <c r="K5" s="7" t="s">
        <v>27</v>
      </c>
      <c r="L5" s="7" t="s">
        <v>27</v>
      </c>
      <c r="M5" s="8" t="s">
        <v>31</v>
      </c>
      <c r="N5" s="7" t="s">
        <v>26</v>
      </c>
      <c r="O5" s="7" t="s">
        <v>26</v>
      </c>
      <c r="P5" s="7" t="s">
        <v>27</v>
      </c>
      <c r="Q5" s="7" t="s">
        <v>26</v>
      </c>
      <c r="R5" s="7" t="s">
        <v>27</v>
      </c>
      <c r="S5" s="7" t="s">
        <v>27</v>
      </c>
      <c r="T5" s="7" t="s">
        <v>26</v>
      </c>
      <c r="U5" s="7" t="s">
        <v>26</v>
      </c>
      <c r="V5" s="7" t="s">
        <v>26</v>
      </c>
      <c r="W5" s="7" t="s">
        <v>26</v>
      </c>
    </row>
    <row r="6" ht="82.8" spans="1:23">
      <c r="A6" s="4" t="s">
        <v>33</v>
      </c>
      <c r="B6" s="7" t="s">
        <v>25</v>
      </c>
      <c r="C6" s="7" t="s">
        <v>26</v>
      </c>
      <c r="D6" s="7" t="s">
        <v>27</v>
      </c>
      <c r="E6" s="8" t="s">
        <v>31</v>
      </c>
      <c r="F6" s="7" t="s">
        <v>26</v>
      </c>
      <c r="G6" s="7" t="s">
        <v>25</v>
      </c>
      <c r="H6" s="7" t="s">
        <v>27</v>
      </c>
      <c r="I6" s="7" t="s">
        <v>26</v>
      </c>
      <c r="J6" s="7" t="s">
        <v>26</v>
      </c>
      <c r="K6" s="7" t="s">
        <v>26</v>
      </c>
      <c r="L6" s="7" t="s">
        <v>27</v>
      </c>
      <c r="M6" s="7" t="s">
        <v>26</v>
      </c>
      <c r="N6" s="7" t="s">
        <v>26</v>
      </c>
      <c r="O6" s="7" t="s">
        <v>26</v>
      </c>
      <c r="P6" s="7" t="s">
        <v>26</v>
      </c>
      <c r="Q6" s="7" t="s">
        <v>26</v>
      </c>
      <c r="R6" s="7" t="s">
        <v>26</v>
      </c>
      <c r="S6" s="7" t="s">
        <v>27</v>
      </c>
      <c r="T6" s="7" t="s">
        <v>26</v>
      </c>
      <c r="U6" s="7" t="s">
        <v>26</v>
      </c>
      <c r="V6" s="7" t="s">
        <v>26</v>
      </c>
      <c r="W6" s="7" t="s">
        <v>27</v>
      </c>
    </row>
    <row r="7" ht="82.8" spans="1:23">
      <c r="A7" s="4" t="s">
        <v>34</v>
      </c>
      <c r="B7" s="7" t="s">
        <v>27</v>
      </c>
      <c r="C7" s="7" t="s">
        <v>25</v>
      </c>
      <c r="D7" s="7" t="s">
        <v>27</v>
      </c>
      <c r="E7" s="7" t="s">
        <v>27</v>
      </c>
      <c r="F7" s="7" t="s">
        <v>27</v>
      </c>
      <c r="G7" s="7" t="s">
        <v>25</v>
      </c>
      <c r="H7" s="7" t="s">
        <v>27</v>
      </c>
      <c r="I7" s="7" t="s">
        <v>26</v>
      </c>
      <c r="J7" s="13" t="s">
        <v>35</v>
      </c>
      <c r="K7" s="7" t="s">
        <v>27</v>
      </c>
      <c r="L7" s="7" t="s">
        <v>26</v>
      </c>
      <c r="M7" s="8" t="s">
        <v>31</v>
      </c>
      <c r="N7" s="7" t="s">
        <v>26</v>
      </c>
      <c r="O7" s="7" t="s">
        <v>26</v>
      </c>
      <c r="P7" s="7" t="s">
        <v>26</v>
      </c>
      <c r="Q7" s="7" t="s">
        <v>26</v>
      </c>
      <c r="R7" s="7" t="s">
        <v>27</v>
      </c>
      <c r="S7" s="7" t="s">
        <v>27</v>
      </c>
      <c r="T7" s="7" t="s">
        <v>26</v>
      </c>
      <c r="U7" s="7" t="s">
        <v>26</v>
      </c>
      <c r="V7" s="7" t="s">
        <v>26</v>
      </c>
      <c r="W7" s="7" t="s">
        <v>26</v>
      </c>
    </row>
    <row r="8" ht="82.8" spans="1:23">
      <c r="A8" s="4" t="s">
        <v>36</v>
      </c>
      <c r="B8" s="7" t="s">
        <v>26</v>
      </c>
      <c r="C8" s="7" t="s">
        <v>25</v>
      </c>
      <c r="D8" s="7" t="s">
        <v>26</v>
      </c>
      <c r="E8" s="7" t="s">
        <v>27</v>
      </c>
      <c r="F8" s="6" t="s">
        <v>29</v>
      </c>
      <c r="G8" s="6" t="s">
        <v>29</v>
      </c>
      <c r="H8" s="7" t="s">
        <v>27</v>
      </c>
      <c r="I8" s="7" t="s">
        <v>26</v>
      </c>
      <c r="J8" s="7" t="s">
        <v>26</v>
      </c>
      <c r="K8" s="6" t="s">
        <v>29</v>
      </c>
      <c r="L8" s="6" t="s">
        <v>29</v>
      </c>
      <c r="M8" s="7" t="s">
        <v>27</v>
      </c>
      <c r="N8" s="7" t="s">
        <v>26</v>
      </c>
      <c r="O8" s="7" t="s">
        <v>26</v>
      </c>
      <c r="P8" s="7" t="s">
        <v>27</v>
      </c>
      <c r="Q8" s="7" t="s">
        <v>26</v>
      </c>
      <c r="R8" s="7" t="s">
        <v>27</v>
      </c>
      <c r="S8" s="7" t="s">
        <v>27</v>
      </c>
      <c r="T8" s="7" t="s">
        <v>26</v>
      </c>
      <c r="U8" s="7" t="s">
        <v>26</v>
      </c>
      <c r="V8" s="7" t="s">
        <v>26</v>
      </c>
      <c r="W8" s="7" t="s">
        <v>26</v>
      </c>
    </row>
    <row r="9" ht="82.8" spans="1:23">
      <c r="A9" s="4" t="s">
        <v>37</v>
      </c>
      <c r="B9" s="13" t="s">
        <v>24</v>
      </c>
      <c r="C9" s="7" t="s">
        <v>25</v>
      </c>
      <c r="D9" s="8" t="s">
        <v>31</v>
      </c>
      <c r="E9" s="8" t="s">
        <v>31</v>
      </c>
      <c r="F9" s="8" t="s">
        <v>31</v>
      </c>
      <c r="G9" s="6" t="s">
        <v>38</v>
      </c>
      <c r="H9" s="7" t="s">
        <v>27</v>
      </c>
      <c r="I9" s="7" t="s">
        <v>26</v>
      </c>
      <c r="J9" s="7" t="s">
        <v>26</v>
      </c>
      <c r="K9" s="7" t="s">
        <v>27</v>
      </c>
      <c r="L9" s="7" t="s">
        <v>27</v>
      </c>
      <c r="M9" s="7" t="s">
        <v>27</v>
      </c>
      <c r="N9" s="7" t="s">
        <v>26</v>
      </c>
      <c r="O9" s="7" t="s">
        <v>26</v>
      </c>
      <c r="P9" s="7" t="s">
        <v>26</v>
      </c>
      <c r="Q9" s="7" t="s">
        <v>26</v>
      </c>
      <c r="R9" s="7" t="s">
        <v>27</v>
      </c>
      <c r="S9" s="7" t="s">
        <v>27</v>
      </c>
      <c r="T9" s="7" t="s">
        <v>26</v>
      </c>
      <c r="U9" s="7" t="s">
        <v>26</v>
      </c>
      <c r="V9" s="7" t="s">
        <v>26</v>
      </c>
      <c r="W9" s="7" t="s">
        <v>26</v>
      </c>
    </row>
    <row r="10" ht="82.8" spans="1:23">
      <c r="A10" s="4" t="s">
        <v>39</v>
      </c>
      <c r="B10" s="13" t="s">
        <v>24</v>
      </c>
      <c r="C10" s="7" t="s">
        <v>25</v>
      </c>
      <c r="D10" s="7" t="s">
        <v>27</v>
      </c>
      <c r="E10" s="8" t="s">
        <v>31</v>
      </c>
      <c r="F10" s="8" t="s">
        <v>31</v>
      </c>
      <c r="G10" s="7" t="s">
        <v>27</v>
      </c>
      <c r="H10" s="7" t="s">
        <v>27</v>
      </c>
      <c r="I10" s="7" t="s">
        <v>26</v>
      </c>
      <c r="J10" s="7" t="s">
        <v>26</v>
      </c>
      <c r="K10" s="7" t="s">
        <v>27</v>
      </c>
      <c r="L10" s="7" t="s">
        <v>27</v>
      </c>
      <c r="M10" s="7" t="s">
        <v>25</v>
      </c>
      <c r="N10" s="7" t="s">
        <v>26</v>
      </c>
      <c r="O10" s="7" t="s">
        <v>26</v>
      </c>
      <c r="P10" s="7" t="s">
        <v>26</v>
      </c>
      <c r="Q10" s="7" t="s">
        <v>26</v>
      </c>
      <c r="R10" s="7" t="s">
        <v>27</v>
      </c>
      <c r="S10" s="7" t="s">
        <v>27</v>
      </c>
      <c r="T10" s="7" t="s">
        <v>26</v>
      </c>
      <c r="U10" s="7" t="s">
        <v>26</v>
      </c>
      <c r="V10" s="7" t="s">
        <v>26</v>
      </c>
      <c r="W10" s="7" t="s">
        <v>26</v>
      </c>
    </row>
    <row r="11" ht="82.8" spans="1:23">
      <c r="A11" s="4" t="s">
        <v>40</v>
      </c>
      <c r="B11" s="13" t="s">
        <v>24</v>
      </c>
      <c r="C11" s="7" t="s">
        <v>25</v>
      </c>
      <c r="D11" s="7" t="s">
        <v>27</v>
      </c>
      <c r="E11" s="7" t="s">
        <v>27</v>
      </c>
      <c r="F11" s="7" t="s">
        <v>25</v>
      </c>
      <c r="G11" s="7" t="s">
        <v>27</v>
      </c>
      <c r="H11" s="7" t="s">
        <v>27</v>
      </c>
      <c r="I11" s="7" t="s">
        <v>26</v>
      </c>
      <c r="J11" s="7" t="s">
        <v>26</v>
      </c>
      <c r="K11" s="7" t="s">
        <v>27</v>
      </c>
      <c r="L11" s="7" t="s">
        <v>26</v>
      </c>
      <c r="M11" s="7" t="s">
        <v>25</v>
      </c>
      <c r="N11" s="7" t="s">
        <v>26</v>
      </c>
      <c r="O11" s="7" t="s">
        <v>26</v>
      </c>
      <c r="P11" s="7" t="s">
        <v>26</v>
      </c>
      <c r="Q11" s="7" t="s">
        <v>26</v>
      </c>
      <c r="R11" s="7" t="s">
        <v>27</v>
      </c>
      <c r="S11" s="7" t="s">
        <v>27</v>
      </c>
      <c r="T11" s="7" t="s">
        <v>26</v>
      </c>
      <c r="U11" s="7" t="s">
        <v>26</v>
      </c>
      <c r="V11" s="7" t="s">
        <v>26</v>
      </c>
      <c r="W11" s="7" t="s">
        <v>26</v>
      </c>
    </row>
    <row r="12" ht="82.8" spans="1:23">
      <c r="A12" s="4" t="s">
        <v>41</v>
      </c>
      <c r="B12" s="13" t="s">
        <v>24</v>
      </c>
      <c r="C12" s="7" t="s">
        <v>25</v>
      </c>
      <c r="D12" s="7" t="s">
        <v>26</v>
      </c>
      <c r="E12" s="8" t="s">
        <v>31</v>
      </c>
      <c r="F12" s="8" t="s">
        <v>31</v>
      </c>
      <c r="G12" s="7" t="s">
        <v>27</v>
      </c>
      <c r="H12" s="7" t="s">
        <v>27</v>
      </c>
      <c r="I12" s="7" t="s">
        <v>26</v>
      </c>
      <c r="J12" s="7" t="s">
        <v>26</v>
      </c>
      <c r="K12" s="7" t="s">
        <v>27</v>
      </c>
      <c r="L12" s="7" t="s">
        <v>27</v>
      </c>
      <c r="M12" s="7" t="s">
        <v>27</v>
      </c>
      <c r="N12" s="7" t="s">
        <v>26</v>
      </c>
      <c r="O12" s="7" t="s">
        <v>26</v>
      </c>
      <c r="P12" s="7" t="s">
        <v>26</v>
      </c>
      <c r="Q12" s="7" t="s">
        <v>26</v>
      </c>
      <c r="R12" s="7" t="s">
        <v>27</v>
      </c>
      <c r="S12" s="7" t="s">
        <v>27</v>
      </c>
      <c r="T12" s="7" t="s">
        <v>26</v>
      </c>
      <c r="U12" s="7" t="s">
        <v>26</v>
      </c>
      <c r="V12" s="7" t="s">
        <v>26</v>
      </c>
      <c r="W12" s="7" t="s">
        <v>26</v>
      </c>
    </row>
    <row r="13" ht="96.6" spans="1:23">
      <c r="A13" s="4" t="s">
        <v>42</v>
      </c>
      <c r="B13" s="13" t="s">
        <v>24</v>
      </c>
      <c r="C13" s="7" t="s">
        <v>25</v>
      </c>
      <c r="D13" s="7" t="s">
        <v>26</v>
      </c>
      <c r="E13" s="7" t="s">
        <v>27</v>
      </c>
      <c r="F13" s="6" t="s">
        <v>29</v>
      </c>
      <c r="G13" s="7" t="s">
        <v>25</v>
      </c>
      <c r="H13" s="7" t="s">
        <v>25</v>
      </c>
      <c r="I13" s="7" t="s">
        <v>26</v>
      </c>
      <c r="J13" s="7" t="s">
        <v>26</v>
      </c>
      <c r="K13" s="7" t="s">
        <v>27</v>
      </c>
      <c r="L13" s="6" t="s">
        <v>43</v>
      </c>
      <c r="M13" s="7" t="s">
        <v>27</v>
      </c>
      <c r="N13" s="7" t="s">
        <v>26</v>
      </c>
      <c r="O13" s="7" t="s">
        <v>26</v>
      </c>
      <c r="P13" s="7" t="s">
        <v>27</v>
      </c>
      <c r="Q13" s="7" t="s">
        <v>26</v>
      </c>
      <c r="R13" s="7" t="s">
        <v>27</v>
      </c>
      <c r="S13" s="7" t="s">
        <v>27</v>
      </c>
      <c r="T13" s="7" t="s">
        <v>26</v>
      </c>
      <c r="U13" s="7" t="s">
        <v>26</v>
      </c>
      <c r="V13" s="7" t="s">
        <v>26</v>
      </c>
      <c r="W13" s="7" t="s">
        <v>26</v>
      </c>
    </row>
    <row r="14" ht="96.6" spans="1:23">
      <c r="A14" s="4" t="s">
        <v>44</v>
      </c>
      <c r="B14" s="13" t="s">
        <v>24</v>
      </c>
      <c r="C14" s="7" t="s">
        <v>25</v>
      </c>
      <c r="D14" s="6" t="s">
        <v>43</v>
      </c>
      <c r="E14" s="7" t="s">
        <v>27</v>
      </c>
      <c r="F14" s="7" t="s">
        <v>27</v>
      </c>
      <c r="G14" s="7" t="s">
        <v>26</v>
      </c>
      <c r="H14" s="7" t="s">
        <v>27</v>
      </c>
      <c r="I14" s="7" t="s">
        <v>26</v>
      </c>
      <c r="J14" s="7" t="s">
        <v>26</v>
      </c>
      <c r="K14" s="7" t="s">
        <v>26</v>
      </c>
      <c r="L14" s="7" t="s">
        <v>27</v>
      </c>
      <c r="M14" s="7" t="s">
        <v>27</v>
      </c>
      <c r="N14" s="7" t="s">
        <v>26</v>
      </c>
      <c r="O14" s="7" t="s">
        <v>26</v>
      </c>
      <c r="P14" s="7" t="s">
        <v>27</v>
      </c>
      <c r="Q14" s="7" t="s">
        <v>26</v>
      </c>
      <c r="R14" s="7" t="s">
        <v>27</v>
      </c>
      <c r="S14" s="7" t="s">
        <v>27</v>
      </c>
      <c r="T14" s="7" t="s">
        <v>26</v>
      </c>
      <c r="U14" s="7" t="s">
        <v>26</v>
      </c>
      <c r="V14" s="7" t="s">
        <v>26</v>
      </c>
      <c r="W14" s="7" t="s">
        <v>26</v>
      </c>
    </row>
    <row r="15" ht="82.8" spans="1:23">
      <c r="A15" s="4" t="s">
        <v>45</v>
      </c>
      <c r="B15" s="13" t="s">
        <v>24</v>
      </c>
      <c r="C15" s="7" t="s">
        <v>25</v>
      </c>
      <c r="D15" s="7" t="s">
        <v>26</v>
      </c>
      <c r="E15" s="7" t="s">
        <v>27</v>
      </c>
      <c r="F15" s="6" t="s">
        <v>29</v>
      </c>
      <c r="G15" s="7" t="s">
        <v>25</v>
      </c>
      <c r="H15" s="7" t="s">
        <v>27</v>
      </c>
      <c r="I15" s="7" t="s">
        <v>26</v>
      </c>
      <c r="J15" s="7" t="s">
        <v>26</v>
      </c>
      <c r="K15" s="7" t="s">
        <v>27</v>
      </c>
      <c r="L15" s="7" t="s">
        <v>27</v>
      </c>
      <c r="M15" s="7" t="s">
        <v>27</v>
      </c>
      <c r="N15" s="7" t="s">
        <v>26</v>
      </c>
      <c r="O15" s="13" t="s">
        <v>35</v>
      </c>
      <c r="P15" s="7" t="s">
        <v>27</v>
      </c>
      <c r="Q15" s="7" t="s">
        <v>26</v>
      </c>
      <c r="R15" s="7" t="s">
        <v>27</v>
      </c>
      <c r="S15" s="7" t="s">
        <v>27</v>
      </c>
      <c r="T15" s="7" t="s">
        <v>26</v>
      </c>
      <c r="U15" s="7" t="s">
        <v>26</v>
      </c>
      <c r="V15" s="7" t="s">
        <v>26</v>
      </c>
      <c r="W15" s="7" t="s">
        <v>26</v>
      </c>
    </row>
    <row r="16" ht="82.8" spans="1:23">
      <c r="A16" s="4" t="s">
        <v>46</v>
      </c>
      <c r="B16" s="13" t="s">
        <v>24</v>
      </c>
      <c r="C16" s="7" t="s">
        <v>25</v>
      </c>
      <c r="D16" s="7" t="s">
        <v>26</v>
      </c>
      <c r="E16" s="7" t="s">
        <v>27</v>
      </c>
      <c r="F16" s="7" t="s">
        <v>27</v>
      </c>
      <c r="G16" s="7" t="s">
        <v>26</v>
      </c>
      <c r="H16" s="7" t="s">
        <v>27</v>
      </c>
      <c r="I16" s="7" t="s">
        <v>26</v>
      </c>
      <c r="J16" s="7" t="s">
        <v>26</v>
      </c>
      <c r="K16" s="7" t="s">
        <v>27</v>
      </c>
      <c r="L16" s="7" t="s">
        <v>27</v>
      </c>
      <c r="M16" s="7" t="s">
        <v>27</v>
      </c>
      <c r="N16" s="7" t="s">
        <v>26</v>
      </c>
      <c r="O16" s="7" t="s">
        <v>26</v>
      </c>
      <c r="P16" s="7" t="s">
        <v>26</v>
      </c>
      <c r="Q16" s="7" t="s">
        <v>26</v>
      </c>
      <c r="R16" s="7" t="s">
        <v>27</v>
      </c>
      <c r="S16" s="7" t="s">
        <v>27</v>
      </c>
      <c r="T16" s="7" t="s">
        <v>26</v>
      </c>
      <c r="U16" s="7" t="s">
        <v>26</v>
      </c>
      <c r="V16" s="7" t="s">
        <v>26</v>
      </c>
      <c r="W16" s="7" t="s">
        <v>26</v>
      </c>
    </row>
    <row r="17" ht="82.8" spans="1:23">
      <c r="A17" s="4" t="s">
        <v>47</v>
      </c>
      <c r="B17" s="13" t="s">
        <v>24</v>
      </c>
      <c r="C17" s="7" t="s">
        <v>25</v>
      </c>
      <c r="D17" s="7" t="s">
        <v>26</v>
      </c>
      <c r="E17" s="7" t="s">
        <v>27</v>
      </c>
      <c r="F17" s="7" t="s">
        <v>27</v>
      </c>
      <c r="G17" s="7" t="s">
        <v>26</v>
      </c>
      <c r="H17" s="7" t="s">
        <v>25</v>
      </c>
      <c r="I17" s="7" t="s">
        <v>26</v>
      </c>
      <c r="J17" s="7" t="s">
        <v>26</v>
      </c>
      <c r="K17" s="7" t="s">
        <v>27</v>
      </c>
      <c r="L17" s="7" t="s">
        <v>27</v>
      </c>
      <c r="M17" s="7" t="s">
        <v>27</v>
      </c>
      <c r="N17" s="7" t="s">
        <v>26</v>
      </c>
      <c r="O17" s="7" t="s">
        <v>26</v>
      </c>
      <c r="P17" s="7" t="s">
        <v>27</v>
      </c>
      <c r="Q17" s="7" t="s">
        <v>26</v>
      </c>
      <c r="R17" s="7" t="s">
        <v>26</v>
      </c>
      <c r="S17" s="7" t="s">
        <v>27</v>
      </c>
      <c r="T17" s="7" t="s">
        <v>26</v>
      </c>
      <c r="U17" s="7" t="s">
        <v>26</v>
      </c>
      <c r="V17" s="7" t="s">
        <v>26</v>
      </c>
      <c r="W17" s="7" t="s">
        <v>26</v>
      </c>
    </row>
    <row r="18" ht="96.6" spans="1:23">
      <c r="A18" s="4" t="s">
        <v>48</v>
      </c>
      <c r="B18" s="7" t="s">
        <v>26</v>
      </c>
      <c r="C18" s="7" t="s">
        <v>25</v>
      </c>
      <c r="D18" s="7" t="s">
        <v>26</v>
      </c>
      <c r="E18" s="7" t="s">
        <v>27</v>
      </c>
      <c r="F18" s="6" t="s">
        <v>29</v>
      </c>
      <c r="G18" s="6" t="s">
        <v>29</v>
      </c>
      <c r="H18" s="6" t="s">
        <v>43</v>
      </c>
      <c r="I18" s="7" t="s">
        <v>26</v>
      </c>
      <c r="J18" s="7" t="s">
        <v>26</v>
      </c>
      <c r="K18" s="7" t="s">
        <v>27</v>
      </c>
      <c r="L18" s="6" t="s">
        <v>29</v>
      </c>
      <c r="M18" s="7" t="s">
        <v>27</v>
      </c>
      <c r="N18" s="7" t="s">
        <v>26</v>
      </c>
      <c r="O18" s="7" t="s">
        <v>26</v>
      </c>
      <c r="P18" s="7" t="s">
        <v>26</v>
      </c>
      <c r="Q18" s="7" t="s">
        <v>26</v>
      </c>
      <c r="R18" s="7" t="s">
        <v>27</v>
      </c>
      <c r="S18" s="7" t="s">
        <v>27</v>
      </c>
      <c r="T18" s="7" t="s">
        <v>26</v>
      </c>
      <c r="U18" s="7" t="s">
        <v>26</v>
      </c>
      <c r="V18" s="7" t="s">
        <v>26</v>
      </c>
      <c r="W18" s="7" t="s">
        <v>26</v>
      </c>
    </row>
    <row r="19" ht="96.6" spans="1:23">
      <c r="A19" s="4" t="s">
        <v>49</v>
      </c>
      <c r="B19" s="8" t="s">
        <v>31</v>
      </c>
      <c r="C19" s="7" t="s">
        <v>25</v>
      </c>
      <c r="D19" s="7" t="s">
        <v>26</v>
      </c>
      <c r="E19" s="8" t="s">
        <v>31</v>
      </c>
      <c r="F19" s="7" t="s">
        <v>27</v>
      </c>
      <c r="G19" s="6" t="s">
        <v>43</v>
      </c>
      <c r="H19" s="7" t="s">
        <v>25</v>
      </c>
      <c r="I19" s="7" t="s">
        <v>26</v>
      </c>
      <c r="J19" s="7" t="s">
        <v>26</v>
      </c>
      <c r="K19" s="7" t="s">
        <v>27</v>
      </c>
      <c r="L19" s="7" t="s">
        <v>27</v>
      </c>
      <c r="M19" s="7" t="s">
        <v>27</v>
      </c>
      <c r="N19" s="7" t="s">
        <v>26</v>
      </c>
      <c r="O19" s="7" t="s">
        <v>26</v>
      </c>
      <c r="P19" s="7" t="s">
        <v>26</v>
      </c>
      <c r="Q19" s="7" t="s">
        <v>26</v>
      </c>
      <c r="R19" s="8" t="s">
        <v>31</v>
      </c>
      <c r="S19" s="7" t="s">
        <v>27</v>
      </c>
      <c r="T19" s="7" t="s">
        <v>26</v>
      </c>
      <c r="U19" s="7" t="s">
        <v>26</v>
      </c>
      <c r="V19" s="7" t="s">
        <v>26</v>
      </c>
      <c r="W19" s="7" t="s">
        <v>26</v>
      </c>
    </row>
    <row r="20" ht="82.8" spans="1:23">
      <c r="A20" s="4" t="s">
        <v>50</v>
      </c>
      <c r="B20" s="13" t="s">
        <v>24</v>
      </c>
      <c r="C20" s="7" t="s">
        <v>25</v>
      </c>
      <c r="D20" s="7" t="s">
        <v>27</v>
      </c>
      <c r="E20" s="8" t="s">
        <v>31</v>
      </c>
      <c r="F20" s="8" t="s">
        <v>31</v>
      </c>
      <c r="G20" s="13" t="s">
        <v>24</v>
      </c>
      <c r="H20" s="7" t="s">
        <v>27</v>
      </c>
      <c r="I20" s="7" t="s">
        <v>26</v>
      </c>
      <c r="J20" s="7" t="s">
        <v>26</v>
      </c>
      <c r="K20" s="7" t="s">
        <v>27</v>
      </c>
      <c r="L20" s="7" t="s">
        <v>26</v>
      </c>
      <c r="M20" s="7" t="s">
        <v>27</v>
      </c>
      <c r="N20" s="7" t="s">
        <v>26</v>
      </c>
      <c r="O20" s="7" t="s">
        <v>26</v>
      </c>
      <c r="P20" s="7" t="s">
        <v>26</v>
      </c>
      <c r="Q20" s="7" t="s">
        <v>26</v>
      </c>
      <c r="R20" s="7" t="s">
        <v>26</v>
      </c>
      <c r="S20" s="7" t="s">
        <v>27</v>
      </c>
      <c r="T20" s="7" t="s">
        <v>26</v>
      </c>
      <c r="U20" s="7" t="s">
        <v>26</v>
      </c>
      <c r="V20" s="7" t="s">
        <v>26</v>
      </c>
      <c r="W20" s="7" t="s">
        <v>26</v>
      </c>
    </row>
    <row r="21" ht="82.8" spans="1:23">
      <c r="A21" s="4" t="s">
        <v>51</v>
      </c>
      <c r="B21" s="7" t="s">
        <v>27</v>
      </c>
      <c r="C21" s="7" t="s">
        <v>27</v>
      </c>
      <c r="D21" s="7" t="s">
        <v>27</v>
      </c>
      <c r="E21" s="7" t="s">
        <v>27</v>
      </c>
      <c r="F21" s="8" t="s">
        <v>31</v>
      </c>
      <c r="G21" s="7" t="s">
        <v>26</v>
      </c>
      <c r="H21" s="7" t="s">
        <v>27</v>
      </c>
      <c r="I21" s="7" t="s">
        <v>26</v>
      </c>
      <c r="J21" s="7" t="s">
        <v>27</v>
      </c>
      <c r="K21" s="7" t="s">
        <v>27</v>
      </c>
      <c r="L21" s="7" t="s">
        <v>27</v>
      </c>
      <c r="M21" s="7" t="s">
        <v>25</v>
      </c>
      <c r="N21" s="7" t="s">
        <v>26</v>
      </c>
      <c r="O21" s="7" t="s">
        <v>26</v>
      </c>
      <c r="P21" s="7" t="s">
        <v>26</v>
      </c>
      <c r="Q21" s="7" t="s">
        <v>26</v>
      </c>
      <c r="R21" s="7" t="s">
        <v>27</v>
      </c>
      <c r="S21" s="7" t="s">
        <v>27</v>
      </c>
      <c r="T21" s="7" t="s">
        <v>26</v>
      </c>
      <c r="U21" s="7" t="s">
        <v>26</v>
      </c>
      <c r="V21" s="7" t="s">
        <v>26</v>
      </c>
      <c r="W21" s="7" t="s">
        <v>26</v>
      </c>
    </row>
    <row r="22" ht="82.8" spans="1:23">
      <c r="A22" s="4" t="s">
        <v>52</v>
      </c>
      <c r="B22" s="13" t="s">
        <v>24</v>
      </c>
      <c r="C22" s="7" t="s">
        <v>25</v>
      </c>
      <c r="D22" s="7" t="s">
        <v>27</v>
      </c>
      <c r="E22" s="7" t="s">
        <v>27</v>
      </c>
      <c r="F22" s="7" t="s">
        <v>25</v>
      </c>
      <c r="G22" s="8" t="s">
        <v>31</v>
      </c>
      <c r="H22" s="7" t="s">
        <v>27</v>
      </c>
      <c r="I22" s="7" t="s">
        <v>26</v>
      </c>
      <c r="J22" s="7" t="s">
        <v>27</v>
      </c>
      <c r="K22" s="7" t="s">
        <v>26</v>
      </c>
      <c r="L22" s="7" t="s">
        <v>27</v>
      </c>
      <c r="M22" s="7" t="s">
        <v>27</v>
      </c>
      <c r="N22" s="7" t="s">
        <v>26</v>
      </c>
      <c r="O22" s="7" t="s">
        <v>26</v>
      </c>
      <c r="P22" s="7" t="s">
        <v>26</v>
      </c>
      <c r="Q22" s="7" t="s">
        <v>26</v>
      </c>
      <c r="R22" s="7" t="s">
        <v>27</v>
      </c>
      <c r="S22" s="7" t="s">
        <v>27</v>
      </c>
      <c r="T22" s="7" t="s">
        <v>26</v>
      </c>
      <c r="U22" s="7" t="s">
        <v>26</v>
      </c>
      <c r="V22" s="7" t="s">
        <v>26</v>
      </c>
      <c r="W22" s="7" t="s">
        <v>26</v>
      </c>
    </row>
    <row r="23" ht="82.8" spans="1:23">
      <c r="A23" s="4" t="s">
        <v>53</v>
      </c>
      <c r="B23" s="7" t="s">
        <v>25</v>
      </c>
      <c r="C23" s="7" t="s">
        <v>25</v>
      </c>
      <c r="D23" s="7" t="s">
        <v>27</v>
      </c>
      <c r="E23" s="8" t="s">
        <v>31</v>
      </c>
      <c r="F23" s="7" t="s">
        <v>25</v>
      </c>
      <c r="G23" s="8" t="s">
        <v>31</v>
      </c>
      <c r="H23" s="7" t="s">
        <v>27</v>
      </c>
      <c r="I23" s="7" t="s">
        <v>26</v>
      </c>
      <c r="J23" s="7" t="s">
        <v>26</v>
      </c>
      <c r="K23" s="7" t="s">
        <v>27</v>
      </c>
      <c r="L23" s="7" t="s">
        <v>27</v>
      </c>
      <c r="M23" s="7" t="s">
        <v>25</v>
      </c>
      <c r="N23" s="7" t="s">
        <v>26</v>
      </c>
      <c r="O23" s="7" t="s">
        <v>26</v>
      </c>
      <c r="P23" s="7" t="s">
        <v>27</v>
      </c>
      <c r="Q23" s="7" t="s">
        <v>26</v>
      </c>
      <c r="R23" s="7" t="s">
        <v>27</v>
      </c>
      <c r="S23" s="7" t="s">
        <v>27</v>
      </c>
      <c r="T23" s="7" t="s">
        <v>26</v>
      </c>
      <c r="U23" s="7" t="s">
        <v>26</v>
      </c>
      <c r="V23" s="7" t="s">
        <v>26</v>
      </c>
      <c r="W23" s="7" t="s">
        <v>26</v>
      </c>
    </row>
    <row r="24" ht="82.8" spans="1:23">
      <c r="A24" s="4" t="s">
        <v>54</v>
      </c>
      <c r="B24" s="7" t="s">
        <v>25</v>
      </c>
      <c r="C24" s="7" t="s">
        <v>25</v>
      </c>
      <c r="D24" s="7" t="s">
        <v>27</v>
      </c>
      <c r="E24" s="7" t="s">
        <v>27</v>
      </c>
      <c r="F24" s="8" t="s">
        <v>31</v>
      </c>
      <c r="G24" s="7" t="s">
        <v>25</v>
      </c>
      <c r="H24" s="7" t="s">
        <v>27</v>
      </c>
      <c r="I24" s="7" t="s">
        <v>26</v>
      </c>
      <c r="J24" s="7" t="s">
        <v>26</v>
      </c>
      <c r="K24" s="7" t="s">
        <v>27</v>
      </c>
      <c r="L24" s="7" t="s">
        <v>27</v>
      </c>
      <c r="M24" s="7" t="s">
        <v>27</v>
      </c>
      <c r="N24" s="7" t="s">
        <v>26</v>
      </c>
      <c r="O24" s="7" t="s">
        <v>26</v>
      </c>
      <c r="P24" s="7" t="s">
        <v>26</v>
      </c>
      <c r="Q24" s="7" t="s">
        <v>26</v>
      </c>
      <c r="R24" s="7" t="s">
        <v>27</v>
      </c>
      <c r="S24" s="7" t="s">
        <v>27</v>
      </c>
      <c r="T24" s="7" t="s">
        <v>26</v>
      </c>
      <c r="U24" s="7" t="s">
        <v>26</v>
      </c>
      <c r="V24" s="7" t="s">
        <v>26</v>
      </c>
      <c r="W24" s="7" t="s">
        <v>26</v>
      </c>
    </row>
    <row r="25" ht="82.8" spans="1:23">
      <c r="A25" s="4" t="s">
        <v>55</v>
      </c>
      <c r="B25" s="7" t="s">
        <v>27</v>
      </c>
      <c r="C25" s="7" t="s">
        <v>25</v>
      </c>
      <c r="D25" s="7" t="s">
        <v>26</v>
      </c>
      <c r="E25" s="8" t="s">
        <v>31</v>
      </c>
      <c r="F25" s="7" t="s">
        <v>27</v>
      </c>
      <c r="G25" s="7" t="s">
        <v>25</v>
      </c>
      <c r="H25" s="7" t="s">
        <v>27</v>
      </c>
      <c r="I25" s="7" t="s">
        <v>26</v>
      </c>
      <c r="J25" s="7" t="s">
        <v>26</v>
      </c>
      <c r="K25" s="7" t="s">
        <v>27</v>
      </c>
      <c r="L25" s="7" t="s">
        <v>27</v>
      </c>
      <c r="M25" s="7" t="s">
        <v>27</v>
      </c>
      <c r="N25" s="7" t="s">
        <v>26</v>
      </c>
      <c r="O25" s="7" t="s">
        <v>26</v>
      </c>
      <c r="P25" s="7" t="s">
        <v>27</v>
      </c>
      <c r="Q25" s="7" t="s">
        <v>26</v>
      </c>
      <c r="R25" s="7" t="s">
        <v>27</v>
      </c>
      <c r="S25" s="7" t="s">
        <v>27</v>
      </c>
      <c r="T25" s="7" t="s">
        <v>26</v>
      </c>
      <c r="U25" s="7" t="s">
        <v>26</v>
      </c>
      <c r="V25" s="7" t="s">
        <v>26</v>
      </c>
      <c r="W25" s="7" t="s">
        <v>26</v>
      </c>
    </row>
    <row r="26" ht="82.8" spans="1:23">
      <c r="A26" s="4" t="s">
        <v>56</v>
      </c>
      <c r="B26" s="13" t="s">
        <v>24</v>
      </c>
      <c r="C26" s="7" t="s">
        <v>25</v>
      </c>
      <c r="D26" s="7" t="s">
        <v>26</v>
      </c>
      <c r="E26" s="8" t="s">
        <v>31</v>
      </c>
      <c r="F26" s="8" t="s">
        <v>31</v>
      </c>
      <c r="G26" s="8" t="s">
        <v>31</v>
      </c>
      <c r="H26" s="7" t="s">
        <v>27</v>
      </c>
      <c r="I26" s="7" t="s">
        <v>26</v>
      </c>
      <c r="J26" s="7" t="s">
        <v>26</v>
      </c>
      <c r="K26" s="7" t="s">
        <v>27</v>
      </c>
      <c r="L26" s="7" t="s">
        <v>27</v>
      </c>
      <c r="M26" s="7" t="s">
        <v>26</v>
      </c>
      <c r="N26" s="7" t="s">
        <v>26</v>
      </c>
      <c r="O26" s="7" t="s">
        <v>26</v>
      </c>
      <c r="P26" s="7" t="s">
        <v>26</v>
      </c>
      <c r="Q26" s="7" t="s">
        <v>26</v>
      </c>
      <c r="R26" s="7" t="s">
        <v>27</v>
      </c>
      <c r="S26" s="7" t="s">
        <v>27</v>
      </c>
      <c r="T26" s="7" t="s">
        <v>26</v>
      </c>
      <c r="U26" s="7" t="s">
        <v>26</v>
      </c>
      <c r="V26" s="7" t="s">
        <v>26</v>
      </c>
      <c r="W26" s="7" t="s">
        <v>26</v>
      </c>
    </row>
    <row r="27" ht="82.8" spans="1:23">
      <c r="A27" s="4" t="s">
        <v>57</v>
      </c>
      <c r="B27" s="7" t="s">
        <v>26</v>
      </c>
      <c r="C27" s="7" t="s">
        <v>25</v>
      </c>
      <c r="D27" s="7" t="s">
        <v>26</v>
      </c>
      <c r="E27" s="7" t="s">
        <v>27</v>
      </c>
      <c r="F27" s="7" t="s">
        <v>27</v>
      </c>
      <c r="G27" s="7" t="s">
        <v>26</v>
      </c>
      <c r="H27" s="7" t="s">
        <v>27</v>
      </c>
      <c r="I27" s="7" t="s">
        <v>26</v>
      </c>
      <c r="J27" s="7" t="s">
        <v>26</v>
      </c>
      <c r="K27" s="7" t="s">
        <v>26</v>
      </c>
      <c r="L27" s="7" t="s">
        <v>27</v>
      </c>
      <c r="M27" s="7" t="s">
        <v>27</v>
      </c>
      <c r="N27" s="7" t="s">
        <v>26</v>
      </c>
      <c r="O27" s="7" t="s">
        <v>26</v>
      </c>
      <c r="P27" s="7" t="s">
        <v>27</v>
      </c>
      <c r="Q27" s="7" t="s">
        <v>26</v>
      </c>
      <c r="R27" s="7" t="s">
        <v>27</v>
      </c>
      <c r="S27" s="7" t="s">
        <v>27</v>
      </c>
      <c r="T27" s="7" t="s">
        <v>26</v>
      </c>
      <c r="U27" s="7" t="s">
        <v>26</v>
      </c>
      <c r="V27" s="7" t="s">
        <v>26</v>
      </c>
      <c r="W27" s="7" t="s">
        <v>26</v>
      </c>
    </row>
    <row r="28" ht="82.8" spans="1:23">
      <c r="A28" s="4" t="s">
        <v>58</v>
      </c>
      <c r="B28" s="7" t="s">
        <v>27</v>
      </c>
      <c r="C28" s="7" t="s">
        <v>25</v>
      </c>
      <c r="D28" s="7" t="s">
        <v>26</v>
      </c>
      <c r="E28" s="7" t="s">
        <v>27</v>
      </c>
      <c r="F28" s="7" t="s">
        <v>27</v>
      </c>
      <c r="G28" s="7" t="s">
        <v>26</v>
      </c>
      <c r="H28" s="7" t="s">
        <v>25</v>
      </c>
      <c r="I28" s="7" t="s">
        <v>26</v>
      </c>
      <c r="J28" s="7" t="s">
        <v>26</v>
      </c>
      <c r="K28" s="7" t="s">
        <v>27</v>
      </c>
      <c r="L28" s="7" t="s">
        <v>27</v>
      </c>
      <c r="M28" s="7" t="s">
        <v>27</v>
      </c>
      <c r="N28" s="7" t="s">
        <v>26</v>
      </c>
      <c r="O28" s="7" t="s">
        <v>26</v>
      </c>
      <c r="P28" s="7" t="s">
        <v>27</v>
      </c>
      <c r="Q28" s="7" t="s">
        <v>26</v>
      </c>
      <c r="R28" s="7" t="s">
        <v>27</v>
      </c>
      <c r="S28" s="7" t="s">
        <v>27</v>
      </c>
      <c r="T28" s="7" t="s">
        <v>26</v>
      </c>
      <c r="U28" s="7" t="s">
        <v>26</v>
      </c>
      <c r="V28" s="7" t="s">
        <v>26</v>
      </c>
      <c r="W28" s="7" t="s">
        <v>26</v>
      </c>
    </row>
    <row r="29" ht="82.8" spans="1:23">
      <c r="A29" s="4" t="s">
        <v>59</v>
      </c>
      <c r="B29" s="7" t="s">
        <v>27</v>
      </c>
      <c r="C29" s="7" t="s">
        <v>25</v>
      </c>
      <c r="D29" s="7" t="s">
        <v>27</v>
      </c>
      <c r="E29" s="8" t="s">
        <v>31</v>
      </c>
      <c r="F29" s="7" t="s">
        <v>27</v>
      </c>
      <c r="G29" s="7" t="s">
        <v>26</v>
      </c>
      <c r="H29" s="7" t="s">
        <v>25</v>
      </c>
      <c r="I29" s="7" t="s">
        <v>26</v>
      </c>
      <c r="J29" s="7" t="s">
        <v>26</v>
      </c>
      <c r="K29" s="7" t="s">
        <v>27</v>
      </c>
      <c r="L29" s="7" t="s">
        <v>27</v>
      </c>
      <c r="M29" s="8" t="s">
        <v>31</v>
      </c>
      <c r="N29" s="7" t="s">
        <v>26</v>
      </c>
      <c r="O29" s="7" t="s">
        <v>26</v>
      </c>
      <c r="P29" s="13" t="s">
        <v>24</v>
      </c>
      <c r="Q29" s="7" t="s">
        <v>26</v>
      </c>
      <c r="R29" s="7" t="s">
        <v>27</v>
      </c>
      <c r="S29" s="7" t="s">
        <v>27</v>
      </c>
      <c r="T29" s="7" t="s">
        <v>26</v>
      </c>
      <c r="U29" s="7" t="s">
        <v>26</v>
      </c>
      <c r="V29" s="7" t="s">
        <v>26</v>
      </c>
      <c r="W29" s="7" t="s">
        <v>26</v>
      </c>
    </row>
    <row r="30" ht="82.8" spans="1:23">
      <c r="A30" s="4" t="s">
        <v>60</v>
      </c>
      <c r="B30" s="13" t="s">
        <v>24</v>
      </c>
      <c r="C30" s="7" t="s">
        <v>25</v>
      </c>
      <c r="D30" s="7" t="s">
        <v>27</v>
      </c>
      <c r="E30" s="7" t="s">
        <v>27</v>
      </c>
      <c r="F30" s="7" t="s">
        <v>27</v>
      </c>
      <c r="G30" s="6" t="s">
        <v>29</v>
      </c>
      <c r="H30" s="7" t="s">
        <v>27</v>
      </c>
      <c r="I30" s="7" t="s">
        <v>26</v>
      </c>
      <c r="J30" s="7" t="s">
        <v>26</v>
      </c>
      <c r="K30" s="7" t="s">
        <v>27</v>
      </c>
      <c r="L30" s="7" t="s">
        <v>27</v>
      </c>
      <c r="M30" s="7" t="s">
        <v>27</v>
      </c>
      <c r="N30" s="7" t="s">
        <v>26</v>
      </c>
      <c r="O30" s="7" t="s">
        <v>26</v>
      </c>
      <c r="P30" s="7" t="s">
        <v>27</v>
      </c>
      <c r="Q30" s="7" t="s">
        <v>26</v>
      </c>
      <c r="R30" s="7" t="s">
        <v>27</v>
      </c>
      <c r="S30" s="7" t="s">
        <v>27</v>
      </c>
      <c r="T30" s="7" t="s">
        <v>26</v>
      </c>
      <c r="U30" s="7" t="s">
        <v>26</v>
      </c>
      <c r="V30" s="7" t="s">
        <v>26</v>
      </c>
      <c r="W30" s="7" t="s">
        <v>26</v>
      </c>
    </row>
    <row r="31" ht="82.8" spans="1:23">
      <c r="A31" s="4" t="s">
        <v>61</v>
      </c>
      <c r="B31" s="13" t="s">
        <v>24</v>
      </c>
      <c r="C31" s="7" t="s">
        <v>25</v>
      </c>
      <c r="D31" s="7" t="s">
        <v>27</v>
      </c>
      <c r="E31" s="7" t="s">
        <v>27</v>
      </c>
      <c r="F31" s="7" t="s">
        <v>27</v>
      </c>
      <c r="G31" s="6" t="s">
        <v>29</v>
      </c>
      <c r="H31" s="7" t="s">
        <v>27</v>
      </c>
      <c r="I31" s="7" t="s">
        <v>26</v>
      </c>
      <c r="J31" s="7" t="s">
        <v>26</v>
      </c>
      <c r="K31" s="7" t="s">
        <v>27</v>
      </c>
      <c r="L31" s="7" t="s">
        <v>27</v>
      </c>
      <c r="M31" s="7" t="s">
        <v>27</v>
      </c>
      <c r="N31" s="7" t="s">
        <v>26</v>
      </c>
      <c r="O31" s="7" t="s">
        <v>26</v>
      </c>
      <c r="P31" s="7" t="s">
        <v>27</v>
      </c>
      <c r="Q31" s="7" t="s">
        <v>26</v>
      </c>
      <c r="R31" s="7" t="s">
        <v>26</v>
      </c>
      <c r="S31" s="7" t="s">
        <v>27</v>
      </c>
      <c r="T31" s="7" t="s">
        <v>26</v>
      </c>
      <c r="U31" s="7" t="s">
        <v>26</v>
      </c>
      <c r="V31" s="7" t="s">
        <v>26</v>
      </c>
      <c r="W31" s="7" t="s">
        <v>26</v>
      </c>
    </row>
    <row r="32" ht="82.8" spans="1:23">
      <c r="A32" s="4" t="s">
        <v>62</v>
      </c>
      <c r="B32" s="7" t="s">
        <v>27</v>
      </c>
      <c r="C32" s="7" t="s">
        <v>25</v>
      </c>
      <c r="D32" s="7" t="s">
        <v>27</v>
      </c>
      <c r="E32" s="7" t="s">
        <v>27</v>
      </c>
      <c r="F32" s="7" t="s">
        <v>27</v>
      </c>
      <c r="G32" s="6" t="s">
        <v>29</v>
      </c>
      <c r="H32" s="7" t="s">
        <v>27</v>
      </c>
      <c r="I32" s="7" t="s">
        <v>26</v>
      </c>
      <c r="J32" s="7" t="s">
        <v>26</v>
      </c>
      <c r="K32" s="7" t="s">
        <v>27</v>
      </c>
      <c r="L32" s="7" t="s">
        <v>27</v>
      </c>
      <c r="M32" s="7" t="s">
        <v>27</v>
      </c>
      <c r="N32" s="7" t="s">
        <v>26</v>
      </c>
      <c r="O32" s="7" t="s">
        <v>26</v>
      </c>
      <c r="P32" s="7" t="s">
        <v>27</v>
      </c>
      <c r="Q32" s="7" t="s">
        <v>26</v>
      </c>
      <c r="R32" s="7" t="s">
        <v>27</v>
      </c>
      <c r="S32" s="7" t="s">
        <v>27</v>
      </c>
      <c r="T32" s="7" t="s">
        <v>26</v>
      </c>
      <c r="U32" s="7" t="s">
        <v>26</v>
      </c>
      <c r="V32" s="7" t="s">
        <v>26</v>
      </c>
      <c r="W32" s="7" t="s">
        <v>26</v>
      </c>
    </row>
    <row r="36" spans="1:23">
      <c r="A36" s="4"/>
      <c r="B36" s="13"/>
      <c r="C36" s="7"/>
      <c r="D36" s="7"/>
      <c r="E36" s="7"/>
      <c r="F36" s="6"/>
      <c r="G36" s="7"/>
      <c r="H36" s="7"/>
      <c r="I36" s="7"/>
      <c r="J36" s="7"/>
      <c r="K36" s="7"/>
      <c r="L36" s="6"/>
      <c r="M36" s="6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ht="64.8" spans="26:27">
      <c r="Z37" s="42" t="s">
        <v>63</v>
      </c>
      <c r="AA37" s="42">
        <f>31*22-28</f>
        <v>654</v>
      </c>
    </row>
    <row r="50" spans="1:23">
      <c r="A50" s="4"/>
      <c r="B50" s="13"/>
      <c r="C50" s="7"/>
      <c r="D50" s="8"/>
      <c r="E50" s="8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spans="1:23">
      <c r="A51" s="4"/>
      <c r="B51" s="13"/>
      <c r="C51" s="7"/>
      <c r="D51" s="7"/>
      <c r="E51" s="7"/>
      <c r="F51" s="6"/>
      <c r="G51" s="8"/>
      <c r="H51" s="6"/>
      <c r="I51" s="7"/>
      <c r="J51" s="7"/>
      <c r="K51" s="7"/>
      <c r="L51" s="8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</sheetData>
  <sortState ref="A2:W32">
    <sortCondition ref="A2"/>
  </sortState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9"/>
  <sheetViews>
    <sheetView topLeftCell="P9" workbookViewId="0">
      <selection activeCell="Y30" sqref="Y30"/>
    </sheetView>
  </sheetViews>
  <sheetFormatPr defaultColWidth="10" defaultRowHeight="14.4"/>
  <cols>
    <col min="1" max="23" width="10" style="1"/>
    <col min="24" max="24" width="20.2222222222222" style="1" customWidth="1"/>
    <col min="25" max="25" width="20.6666666666667" style="1" customWidth="1"/>
    <col min="26" max="16384" width="10" style="1"/>
  </cols>
  <sheetData>
    <row r="1" s="1" customFormat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="1" customFormat="1" spans="1:23">
      <c r="A2" s="1" t="s">
        <v>72</v>
      </c>
      <c r="B2" s="1" t="s">
        <v>95</v>
      </c>
      <c r="C2" s="1" t="s">
        <v>95</v>
      </c>
      <c r="D2" s="1" t="s">
        <v>95</v>
      </c>
      <c r="E2" s="1" t="s">
        <v>95</v>
      </c>
      <c r="F2" s="1" t="s">
        <v>95</v>
      </c>
      <c r="G2" s="1" t="s">
        <v>95</v>
      </c>
      <c r="H2" s="1" t="s">
        <v>95</v>
      </c>
      <c r="I2" s="1" t="s">
        <v>26</v>
      </c>
      <c r="J2" s="1" t="s">
        <v>95</v>
      </c>
      <c r="K2" s="1" t="s">
        <v>95</v>
      </c>
      <c r="L2" s="1" t="s">
        <v>27</v>
      </c>
      <c r="M2" s="1" t="s">
        <v>95</v>
      </c>
      <c r="N2" s="1" t="s">
        <v>26</v>
      </c>
      <c r="O2" s="1" t="s">
        <v>26</v>
      </c>
      <c r="P2" s="1" t="s">
        <v>95</v>
      </c>
      <c r="Q2" s="1" t="s">
        <v>95</v>
      </c>
      <c r="R2" s="1" t="s">
        <v>95</v>
      </c>
      <c r="S2" s="1" t="s">
        <v>95</v>
      </c>
      <c r="T2" s="1" t="s">
        <v>95</v>
      </c>
      <c r="U2" s="1" t="s">
        <v>95</v>
      </c>
      <c r="V2" s="1" t="s">
        <v>95</v>
      </c>
      <c r="W2" s="1" t="s">
        <v>95</v>
      </c>
    </row>
    <row r="3" s="1" customFormat="1" spans="1:23">
      <c r="A3" s="1" t="s">
        <v>73</v>
      </c>
      <c r="B3" s="1" t="s">
        <v>95</v>
      </c>
      <c r="C3" s="1" t="s">
        <v>95</v>
      </c>
      <c r="D3" s="1" t="s">
        <v>95</v>
      </c>
      <c r="E3" s="1" t="s">
        <v>95</v>
      </c>
      <c r="F3" s="1" t="s">
        <v>95</v>
      </c>
      <c r="G3" s="1" t="s">
        <v>95</v>
      </c>
      <c r="H3" s="1" t="s">
        <v>95</v>
      </c>
      <c r="I3" s="1" t="s">
        <v>95</v>
      </c>
      <c r="J3" s="1" t="s">
        <v>26</v>
      </c>
      <c r="K3" s="1" t="s">
        <v>95</v>
      </c>
      <c r="L3" s="1" t="s">
        <v>27</v>
      </c>
      <c r="M3" s="1" t="s">
        <v>27</v>
      </c>
      <c r="N3" s="1" t="s">
        <v>95</v>
      </c>
      <c r="O3" s="1" t="s">
        <v>26</v>
      </c>
      <c r="P3" s="1" t="s">
        <v>95</v>
      </c>
      <c r="Q3" s="1" t="s">
        <v>95</v>
      </c>
      <c r="R3" s="1" t="s">
        <v>95</v>
      </c>
      <c r="S3" s="1" t="s">
        <v>27</v>
      </c>
      <c r="T3" s="1" t="s">
        <v>95</v>
      </c>
      <c r="U3" s="1" t="s">
        <v>95</v>
      </c>
      <c r="V3" s="1" t="s">
        <v>95</v>
      </c>
      <c r="W3" s="1" t="s">
        <v>27</v>
      </c>
    </row>
    <row r="4" s="1" customFormat="1" spans="1:23">
      <c r="A4" s="1" t="s">
        <v>30</v>
      </c>
      <c r="B4" s="1" t="s">
        <v>95</v>
      </c>
      <c r="C4" s="1" t="s">
        <v>95</v>
      </c>
      <c r="D4" s="1" t="s">
        <v>27</v>
      </c>
      <c r="E4" s="1" t="s">
        <v>31</v>
      </c>
      <c r="F4" s="1" t="s">
        <v>95</v>
      </c>
      <c r="G4" s="1" t="s">
        <v>95</v>
      </c>
      <c r="H4" s="1" t="s">
        <v>95</v>
      </c>
      <c r="I4" s="1" t="s">
        <v>26</v>
      </c>
      <c r="J4" s="1" t="s">
        <v>95</v>
      </c>
      <c r="K4" s="1" t="s">
        <v>95</v>
      </c>
      <c r="L4" s="1" t="s">
        <v>95</v>
      </c>
      <c r="M4" s="1" t="s">
        <v>95</v>
      </c>
      <c r="N4" s="1" t="s">
        <v>95</v>
      </c>
      <c r="O4" s="1" t="s">
        <v>95</v>
      </c>
      <c r="P4" s="1" t="s">
        <v>95</v>
      </c>
      <c r="Q4" s="1" t="s">
        <v>95</v>
      </c>
      <c r="R4" s="1" t="s">
        <v>95</v>
      </c>
      <c r="S4" s="1" t="s">
        <v>95</v>
      </c>
      <c r="T4" s="1" t="s">
        <v>95</v>
      </c>
      <c r="U4" s="1" t="s">
        <v>95</v>
      </c>
      <c r="V4" s="1" t="s">
        <v>95</v>
      </c>
      <c r="W4" s="1" t="s">
        <v>95</v>
      </c>
    </row>
    <row r="5" s="1" customFormat="1" spans="1:23">
      <c r="A5" s="1" t="s">
        <v>74</v>
      </c>
      <c r="B5" s="1" t="s">
        <v>26</v>
      </c>
      <c r="C5" s="1" t="s">
        <v>95</v>
      </c>
      <c r="D5" s="1" t="s">
        <v>95</v>
      </c>
      <c r="E5" s="1" t="s">
        <v>25</v>
      </c>
      <c r="F5" s="1" t="s">
        <v>25</v>
      </c>
      <c r="G5" s="1" t="s">
        <v>95</v>
      </c>
      <c r="H5" s="1" t="s">
        <v>27</v>
      </c>
      <c r="I5" s="1" t="s">
        <v>26</v>
      </c>
      <c r="J5" s="1" t="s">
        <v>25</v>
      </c>
      <c r="K5" s="1" t="s">
        <v>95</v>
      </c>
      <c r="L5" s="1" t="s">
        <v>25</v>
      </c>
      <c r="M5" s="1" t="s">
        <v>25</v>
      </c>
      <c r="N5" s="1" t="s">
        <v>25</v>
      </c>
      <c r="O5" s="1" t="s">
        <v>26</v>
      </c>
      <c r="P5" s="1" t="s">
        <v>25</v>
      </c>
      <c r="Q5" s="1" t="s">
        <v>95</v>
      </c>
      <c r="R5" s="1" t="s">
        <v>25</v>
      </c>
      <c r="S5" s="1" t="s">
        <v>25</v>
      </c>
      <c r="T5" s="1" t="s">
        <v>25</v>
      </c>
      <c r="U5" s="1" t="s">
        <v>95</v>
      </c>
      <c r="V5" s="1" t="s">
        <v>26</v>
      </c>
      <c r="W5" s="1" t="s">
        <v>95</v>
      </c>
    </row>
    <row r="6" s="1" customFormat="1" spans="1:23">
      <c r="A6" s="1" t="s">
        <v>77</v>
      </c>
      <c r="B6" s="1" t="s">
        <v>95</v>
      </c>
      <c r="C6" s="1" t="s">
        <v>95</v>
      </c>
      <c r="D6" s="1" t="s">
        <v>27</v>
      </c>
      <c r="E6" s="1" t="s">
        <v>27</v>
      </c>
      <c r="F6" s="1" t="s">
        <v>26</v>
      </c>
      <c r="G6" s="1" t="s">
        <v>27</v>
      </c>
      <c r="H6" s="1" t="s">
        <v>95</v>
      </c>
      <c r="I6" s="1" t="s">
        <v>26</v>
      </c>
      <c r="J6" s="1" t="s">
        <v>27</v>
      </c>
      <c r="K6" s="1" t="s">
        <v>26</v>
      </c>
      <c r="L6" s="1" t="s">
        <v>27</v>
      </c>
      <c r="M6" s="1" t="s">
        <v>27</v>
      </c>
      <c r="N6" s="1" t="s">
        <v>95</v>
      </c>
      <c r="O6" s="1" t="s">
        <v>26</v>
      </c>
      <c r="P6" s="1" t="s">
        <v>95</v>
      </c>
      <c r="Q6" s="1" t="s">
        <v>95</v>
      </c>
      <c r="R6" s="1" t="s">
        <v>95</v>
      </c>
      <c r="S6" s="1" t="s">
        <v>27</v>
      </c>
      <c r="T6" s="1" t="s">
        <v>95</v>
      </c>
      <c r="U6" s="1" t="s">
        <v>27</v>
      </c>
      <c r="V6" s="1" t="s">
        <v>95</v>
      </c>
      <c r="W6" s="1" t="s">
        <v>27</v>
      </c>
    </row>
    <row r="7" s="1" customFormat="1" spans="1:23">
      <c r="A7" s="1" t="s">
        <v>79</v>
      </c>
      <c r="B7" s="1" t="s">
        <v>95</v>
      </c>
      <c r="C7" s="1" t="s">
        <v>95</v>
      </c>
      <c r="D7" s="1" t="s">
        <v>95</v>
      </c>
      <c r="E7" s="1" t="s">
        <v>95</v>
      </c>
      <c r="F7" s="1" t="s">
        <v>95</v>
      </c>
      <c r="G7" s="1" t="s">
        <v>95</v>
      </c>
      <c r="H7" s="1" t="s">
        <v>95</v>
      </c>
      <c r="I7" s="1" t="s">
        <v>95</v>
      </c>
      <c r="J7" s="1" t="s">
        <v>95</v>
      </c>
      <c r="K7" s="1" t="s">
        <v>95</v>
      </c>
      <c r="L7" s="1" t="s">
        <v>27</v>
      </c>
      <c r="M7" s="1" t="s">
        <v>95</v>
      </c>
      <c r="N7" s="1" t="s">
        <v>95</v>
      </c>
      <c r="O7" s="1" t="s">
        <v>95</v>
      </c>
      <c r="P7" s="1" t="s">
        <v>95</v>
      </c>
      <c r="Q7" s="1" t="s">
        <v>95</v>
      </c>
      <c r="R7" s="1" t="s">
        <v>95</v>
      </c>
      <c r="S7" s="1" t="s">
        <v>27</v>
      </c>
      <c r="T7" s="1" t="s">
        <v>95</v>
      </c>
      <c r="U7" s="1" t="s">
        <v>95</v>
      </c>
      <c r="V7" s="1" t="s">
        <v>95</v>
      </c>
      <c r="W7" s="1" t="s">
        <v>95</v>
      </c>
    </row>
    <row r="8" s="1" customFormat="1" spans="1:23">
      <c r="A8" s="1" t="s">
        <v>96</v>
      </c>
      <c r="B8" s="1" t="s">
        <v>95</v>
      </c>
      <c r="C8" s="1" t="s">
        <v>27</v>
      </c>
      <c r="D8" s="1" t="s">
        <v>27</v>
      </c>
      <c r="E8" s="1" t="s">
        <v>27</v>
      </c>
      <c r="F8" s="1" t="s">
        <v>27</v>
      </c>
      <c r="G8" s="1" t="s">
        <v>31</v>
      </c>
      <c r="H8" s="1" t="s">
        <v>27</v>
      </c>
      <c r="I8" s="1" t="s">
        <v>26</v>
      </c>
      <c r="J8" s="1" t="s">
        <v>26</v>
      </c>
      <c r="K8" s="1" t="s">
        <v>27</v>
      </c>
      <c r="L8" s="1" t="s">
        <v>27</v>
      </c>
      <c r="M8" s="1" t="s">
        <v>27</v>
      </c>
      <c r="N8" s="1" t="s">
        <v>95</v>
      </c>
      <c r="O8" s="1" t="s">
        <v>26</v>
      </c>
      <c r="P8" s="1" t="s">
        <v>27</v>
      </c>
      <c r="Q8" s="1" t="s">
        <v>95</v>
      </c>
      <c r="R8" s="1" t="s">
        <v>95</v>
      </c>
      <c r="S8" s="1" t="s">
        <v>27</v>
      </c>
      <c r="T8" s="1" t="s">
        <v>95</v>
      </c>
      <c r="U8" s="1" t="s">
        <v>27</v>
      </c>
      <c r="V8" s="1" t="s">
        <v>26</v>
      </c>
      <c r="W8" s="1" t="s">
        <v>95</v>
      </c>
    </row>
    <row r="9" s="1" customFormat="1" spans="1:23">
      <c r="A9" s="1" t="s">
        <v>39</v>
      </c>
      <c r="B9" s="1" t="s">
        <v>95</v>
      </c>
      <c r="C9" s="1" t="s">
        <v>95</v>
      </c>
      <c r="D9" s="1" t="s">
        <v>95</v>
      </c>
      <c r="E9" s="1" t="s">
        <v>31</v>
      </c>
      <c r="F9" s="1" t="s">
        <v>31</v>
      </c>
      <c r="G9" s="1" t="s">
        <v>95</v>
      </c>
      <c r="H9" s="1" t="s">
        <v>95</v>
      </c>
      <c r="I9" s="1" t="s">
        <v>95</v>
      </c>
      <c r="J9" s="1" t="s">
        <v>26</v>
      </c>
      <c r="K9" s="1" t="s">
        <v>95</v>
      </c>
      <c r="L9" s="1" t="s">
        <v>95</v>
      </c>
      <c r="M9" s="1" t="s">
        <v>95</v>
      </c>
      <c r="N9" s="1" t="s">
        <v>95</v>
      </c>
      <c r="O9" s="1" t="s">
        <v>26</v>
      </c>
      <c r="P9" s="1" t="s">
        <v>95</v>
      </c>
      <c r="Q9" s="1" t="s">
        <v>95</v>
      </c>
      <c r="R9" s="1" t="s">
        <v>95</v>
      </c>
      <c r="S9" s="1" t="s">
        <v>95</v>
      </c>
      <c r="T9" s="1" t="s">
        <v>95</v>
      </c>
      <c r="U9" s="1" t="s">
        <v>95</v>
      </c>
      <c r="V9" s="1" t="s">
        <v>95</v>
      </c>
      <c r="W9" s="1" t="s">
        <v>95</v>
      </c>
    </row>
    <row r="10" s="1" customFormat="1" spans="1:23">
      <c r="A10" s="1" t="s">
        <v>81</v>
      </c>
      <c r="B10" s="1" t="s">
        <v>29</v>
      </c>
      <c r="C10" s="1" t="s">
        <v>27</v>
      </c>
      <c r="D10" s="1" t="s">
        <v>95</v>
      </c>
      <c r="E10" s="1" t="s">
        <v>27</v>
      </c>
      <c r="F10" s="1" t="s">
        <v>27</v>
      </c>
      <c r="G10" s="1" t="s">
        <v>29</v>
      </c>
      <c r="H10" s="1" t="s">
        <v>95</v>
      </c>
      <c r="I10" s="1" t="s">
        <v>26</v>
      </c>
      <c r="J10" s="1" t="s">
        <v>95</v>
      </c>
      <c r="K10" s="1" t="s">
        <v>27</v>
      </c>
      <c r="L10" s="1" t="s">
        <v>27</v>
      </c>
      <c r="M10" s="1" t="s">
        <v>27</v>
      </c>
      <c r="N10" s="1" t="s">
        <v>27</v>
      </c>
      <c r="O10" s="1" t="s">
        <v>26</v>
      </c>
      <c r="P10" s="1" t="s">
        <v>27</v>
      </c>
      <c r="Q10" s="1" t="s">
        <v>26</v>
      </c>
      <c r="R10" s="1" t="s">
        <v>29</v>
      </c>
      <c r="S10" s="1" t="s">
        <v>27</v>
      </c>
      <c r="T10" s="1" t="s">
        <v>27</v>
      </c>
      <c r="U10" s="1" t="s">
        <v>95</v>
      </c>
      <c r="V10" s="1" t="s">
        <v>95</v>
      </c>
      <c r="W10" s="1" t="s">
        <v>27</v>
      </c>
    </row>
    <row r="11" s="1" customFormat="1" spans="1:23">
      <c r="A11" s="1" t="s">
        <v>83</v>
      </c>
      <c r="B11" s="1" t="s">
        <v>27</v>
      </c>
      <c r="C11" s="1" t="s">
        <v>27</v>
      </c>
      <c r="D11" s="1" t="s">
        <v>27</v>
      </c>
      <c r="E11" s="1" t="s">
        <v>27</v>
      </c>
      <c r="F11" s="1" t="s">
        <v>95</v>
      </c>
      <c r="G11" s="1" t="s">
        <v>31</v>
      </c>
      <c r="H11" s="1" t="s">
        <v>27</v>
      </c>
      <c r="I11" s="1" t="s">
        <v>26</v>
      </c>
      <c r="J11" s="1" t="s">
        <v>27</v>
      </c>
      <c r="K11" s="1" t="s">
        <v>27</v>
      </c>
      <c r="L11" s="1" t="s">
        <v>27</v>
      </c>
      <c r="M11" s="1" t="s">
        <v>95</v>
      </c>
      <c r="N11" s="1" t="s">
        <v>95</v>
      </c>
      <c r="O11" s="1" t="s">
        <v>27</v>
      </c>
      <c r="P11" s="1" t="s">
        <v>27</v>
      </c>
      <c r="Q11" s="1" t="s">
        <v>25</v>
      </c>
      <c r="R11" s="1" t="s">
        <v>95</v>
      </c>
      <c r="S11" s="1" t="s">
        <v>27</v>
      </c>
      <c r="T11" s="1" t="s">
        <v>27</v>
      </c>
      <c r="U11" s="1" t="s">
        <v>27</v>
      </c>
      <c r="V11" s="1" t="s">
        <v>27</v>
      </c>
      <c r="W11" s="1" t="s">
        <v>27</v>
      </c>
    </row>
    <row r="12" s="1" customFormat="1" spans="1:23">
      <c r="A12" s="1" t="s">
        <v>32</v>
      </c>
      <c r="B12" s="1" t="s">
        <v>95</v>
      </c>
      <c r="C12" s="1" t="s">
        <v>26</v>
      </c>
      <c r="D12" s="1" t="s">
        <v>27</v>
      </c>
      <c r="E12" s="1" t="s">
        <v>31</v>
      </c>
      <c r="F12" s="1" t="s">
        <v>95</v>
      </c>
      <c r="G12" s="1" t="s">
        <v>95</v>
      </c>
      <c r="H12" s="1" t="s">
        <v>26</v>
      </c>
      <c r="I12" s="1" t="s">
        <v>95</v>
      </c>
      <c r="J12" s="1" t="s">
        <v>27</v>
      </c>
      <c r="K12" s="1" t="s">
        <v>95</v>
      </c>
      <c r="L12" s="1" t="s">
        <v>27</v>
      </c>
      <c r="M12" s="1" t="s">
        <v>31</v>
      </c>
      <c r="N12" s="1" t="s">
        <v>95</v>
      </c>
      <c r="O12" s="1" t="s">
        <v>95</v>
      </c>
      <c r="P12" s="1" t="s">
        <v>95</v>
      </c>
      <c r="Q12" s="1" t="s">
        <v>95</v>
      </c>
      <c r="R12" s="1" t="s">
        <v>95</v>
      </c>
      <c r="S12" s="1" t="s">
        <v>95</v>
      </c>
      <c r="T12" s="1" t="s">
        <v>95</v>
      </c>
      <c r="U12" s="1" t="s">
        <v>95</v>
      </c>
      <c r="V12" s="1" t="s">
        <v>95</v>
      </c>
      <c r="W12" s="1" t="s">
        <v>95</v>
      </c>
    </row>
    <row r="13" s="1" customFormat="1" spans="1:23">
      <c r="A13" s="1" t="s">
        <v>33</v>
      </c>
      <c r="B13" s="1" t="s">
        <v>95</v>
      </c>
      <c r="C13" s="1" t="s">
        <v>95</v>
      </c>
      <c r="D13" s="1" t="s">
        <v>95</v>
      </c>
      <c r="E13" s="1" t="s">
        <v>31</v>
      </c>
      <c r="F13" s="1" t="s">
        <v>27</v>
      </c>
      <c r="G13" s="1" t="s">
        <v>95</v>
      </c>
      <c r="H13" s="1" t="s">
        <v>95</v>
      </c>
      <c r="I13" s="1" t="s">
        <v>26</v>
      </c>
      <c r="J13" s="1" t="s">
        <v>95</v>
      </c>
      <c r="K13" s="1" t="s">
        <v>95</v>
      </c>
      <c r="L13" s="1" t="s">
        <v>27</v>
      </c>
      <c r="M13" s="1" t="s">
        <v>95</v>
      </c>
      <c r="N13" s="1" t="s">
        <v>95</v>
      </c>
      <c r="O13" s="1" t="s">
        <v>95</v>
      </c>
      <c r="P13" s="1" t="s">
        <v>95</v>
      </c>
      <c r="Q13" s="1" t="s">
        <v>95</v>
      </c>
      <c r="R13" s="1" t="s">
        <v>95</v>
      </c>
      <c r="S13" s="1" t="s">
        <v>27</v>
      </c>
      <c r="T13" s="1" t="s">
        <v>95</v>
      </c>
      <c r="U13" s="1" t="s">
        <v>95</v>
      </c>
      <c r="V13" s="1" t="s">
        <v>95</v>
      </c>
      <c r="W13" s="1" t="s">
        <v>95</v>
      </c>
    </row>
    <row r="14" s="1" customFormat="1" spans="1:23">
      <c r="A14" s="1" t="s">
        <v>34</v>
      </c>
      <c r="B14" s="1" t="s">
        <v>95</v>
      </c>
      <c r="C14" s="1" t="s">
        <v>95</v>
      </c>
      <c r="D14" s="1" t="s">
        <v>95</v>
      </c>
      <c r="E14" s="1" t="s">
        <v>27</v>
      </c>
      <c r="F14" s="1" t="s">
        <v>95</v>
      </c>
      <c r="G14" s="1" t="s">
        <v>95</v>
      </c>
      <c r="H14" s="1" t="s">
        <v>26</v>
      </c>
      <c r="I14" s="1" t="s">
        <v>95</v>
      </c>
      <c r="J14" s="1" t="s">
        <v>27</v>
      </c>
      <c r="K14" s="1" t="s">
        <v>95</v>
      </c>
      <c r="L14" s="1" t="s">
        <v>27</v>
      </c>
      <c r="M14" s="1" t="s">
        <v>31</v>
      </c>
      <c r="N14" s="1" t="s">
        <v>95</v>
      </c>
      <c r="O14" s="1" t="s">
        <v>95</v>
      </c>
      <c r="P14" s="1" t="s">
        <v>26</v>
      </c>
      <c r="Q14" s="1" t="s">
        <v>95</v>
      </c>
      <c r="R14" s="1" t="s">
        <v>95</v>
      </c>
      <c r="S14" s="1" t="s">
        <v>27</v>
      </c>
      <c r="T14" s="1" t="s">
        <v>95</v>
      </c>
      <c r="U14" s="1" t="s">
        <v>95</v>
      </c>
      <c r="V14" s="1" t="s">
        <v>26</v>
      </c>
      <c r="W14" s="1" t="s">
        <v>95</v>
      </c>
    </row>
    <row r="15" s="1" customFormat="1" spans="1:23">
      <c r="A15" s="1" t="s">
        <v>37</v>
      </c>
      <c r="B15" s="1" t="s">
        <v>95</v>
      </c>
      <c r="C15" s="1" t="s">
        <v>95</v>
      </c>
      <c r="D15" s="1" t="s">
        <v>31</v>
      </c>
      <c r="E15" s="1" t="s">
        <v>31</v>
      </c>
      <c r="F15" s="1" t="s">
        <v>31</v>
      </c>
      <c r="G15" s="1" t="s">
        <v>95</v>
      </c>
      <c r="H15" s="1" t="s">
        <v>95</v>
      </c>
      <c r="I15" s="1" t="s">
        <v>26</v>
      </c>
      <c r="J15" s="1" t="s">
        <v>26</v>
      </c>
      <c r="K15" s="1" t="s">
        <v>27</v>
      </c>
      <c r="L15" s="1" t="s">
        <v>27</v>
      </c>
      <c r="M15" s="1" t="s">
        <v>95</v>
      </c>
      <c r="N15" s="1" t="s">
        <v>95</v>
      </c>
      <c r="O15" s="1" t="s">
        <v>26</v>
      </c>
      <c r="P15" s="1" t="s">
        <v>95</v>
      </c>
      <c r="Q15" s="1" t="s">
        <v>95</v>
      </c>
      <c r="R15" s="1" t="s">
        <v>95</v>
      </c>
      <c r="S15" s="1" t="s">
        <v>27</v>
      </c>
      <c r="T15" s="1" t="s">
        <v>95</v>
      </c>
      <c r="U15" s="1" t="s">
        <v>95</v>
      </c>
      <c r="V15" s="1" t="s">
        <v>95</v>
      </c>
      <c r="W15" s="1" t="s">
        <v>95</v>
      </c>
    </row>
    <row r="16" s="1" customFormat="1" spans="1:23">
      <c r="A16" s="1" t="s">
        <v>40</v>
      </c>
      <c r="B16" s="1" t="s">
        <v>95</v>
      </c>
      <c r="C16" s="1" t="s">
        <v>25</v>
      </c>
      <c r="D16" s="1" t="s">
        <v>95</v>
      </c>
      <c r="E16" s="1" t="s">
        <v>27</v>
      </c>
      <c r="F16" s="1" t="s">
        <v>25</v>
      </c>
      <c r="G16" s="1" t="s">
        <v>95</v>
      </c>
      <c r="H16" s="1" t="s">
        <v>95</v>
      </c>
      <c r="I16" s="1" t="s">
        <v>95</v>
      </c>
      <c r="J16" s="1" t="s">
        <v>95</v>
      </c>
      <c r="K16" s="1" t="s">
        <v>95</v>
      </c>
      <c r="L16" s="1" t="s">
        <v>27</v>
      </c>
      <c r="M16" s="1" t="s">
        <v>25</v>
      </c>
      <c r="N16" s="1" t="s">
        <v>95</v>
      </c>
      <c r="O16" s="1" t="s">
        <v>95</v>
      </c>
      <c r="P16" s="1" t="s">
        <v>95</v>
      </c>
      <c r="Q16" s="1" t="s">
        <v>95</v>
      </c>
      <c r="R16" s="1" t="s">
        <v>26</v>
      </c>
      <c r="S16" s="1" t="s">
        <v>27</v>
      </c>
      <c r="T16" s="1" t="s">
        <v>95</v>
      </c>
      <c r="U16" s="1" t="s">
        <v>95</v>
      </c>
      <c r="V16" s="1" t="s">
        <v>95</v>
      </c>
      <c r="W16" s="1" t="s">
        <v>95</v>
      </c>
    </row>
    <row r="17" s="1" customFormat="1" spans="1:23">
      <c r="A17" s="1" t="s">
        <v>41</v>
      </c>
      <c r="B17" s="1" t="s">
        <v>95</v>
      </c>
      <c r="C17" s="1" t="s">
        <v>95</v>
      </c>
      <c r="D17" s="1" t="s">
        <v>27</v>
      </c>
      <c r="E17" s="1" t="s">
        <v>31</v>
      </c>
      <c r="F17" s="1" t="s">
        <v>31</v>
      </c>
      <c r="G17" s="1" t="s">
        <v>95</v>
      </c>
      <c r="H17" s="1" t="s">
        <v>95</v>
      </c>
      <c r="I17" s="1" t="s">
        <v>26</v>
      </c>
      <c r="J17" s="1" t="s">
        <v>26</v>
      </c>
      <c r="K17" s="1" t="s">
        <v>95</v>
      </c>
      <c r="L17" s="1" t="s">
        <v>27</v>
      </c>
      <c r="M17" s="1" t="s">
        <v>95</v>
      </c>
      <c r="N17" s="1" t="s">
        <v>95</v>
      </c>
      <c r="O17" s="1" t="s">
        <v>95</v>
      </c>
      <c r="P17" s="1" t="s">
        <v>95</v>
      </c>
      <c r="Q17" s="1" t="s">
        <v>95</v>
      </c>
      <c r="R17" s="1" t="s">
        <v>95</v>
      </c>
      <c r="S17" s="1" t="s">
        <v>95</v>
      </c>
      <c r="T17" s="1" t="s">
        <v>95</v>
      </c>
      <c r="U17" s="1" t="s">
        <v>26</v>
      </c>
      <c r="V17" s="1" t="s">
        <v>95</v>
      </c>
      <c r="W17" s="1" t="s">
        <v>95</v>
      </c>
    </row>
    <row r="18" s="1" customFormat="1" spans="1:23">
      <c r="A18" s="1" t="s">
        <v>90</v>
      </c>
      <c r="B18" s="1" t="s">
        <v>24</v>
      </c>
      <c r="C18" s="1" t="s">
        <v>26</v>
      </c>
      <c r="D18" s="1" t="s">
        <v>95</v>
      </c>
      <c r="E18" s="1" t="s">
        <v>27</v>
      </c>
      <c r="F18" s="1" t="s">
        <v>95</v>
      </c>
      <c r="G18" s="1" t="s">
        <v>95</v>
      </c>
      <c r="H18" s="1" t="s">
        <v>95</v>
      </c>
      <c r="I18" s="1" t="s">
        <v>26</v>
      </c>
      <c r="J18" s="1" t="s">
        <v>26</v>
      </c>
      <c r="K18" s="1" t="s">
        <v>27</v>
      </c>
      <c r="L18" s="1" t="s">
        <v>95</v>
      </c>
      <c r="M18" s="1" t="s">
        <v>95</v>
      </c>
      <c r="N18" s="1" t="s">
        <v>95</v>
      </c>
      <c r="O18" s="1" t="s">
        <v>95</v>
      </c>
      <c r="P18" s="1" t="s">
        <v>95</v>
      </c>
      <c r="Q18" s="1" t="s">
        <v>95</v>
      </c>
      <c r="R18" s="1" t="s">
        <v>95</v>
      </c>
      <c r="S18" s="1" t="s">
        <v>26</v>
      </c>
      <c r="T18" s="1" t="s">
        <v>95</v>
      </c>
      <c r="U18" s="1" t="s">
        <v>95</v>
      </c>
      <c r="V18" s="1" t="s">
        <v>95</v>
      </c>
      <c r="W18" s="1" t="s">
        <v>95</v>
      </c>
    </row>
    <row r="19" s="1" customFormat="1" spans="1:23">
      <c r="A19" s="1" t="s">
        <v>50</v>
      </c>
      <c r="B19" s="1" t="s">
        <v>95</v>
      </c>
      <c r="C19" s="1" t="s">
        <v>95</v>
      </c>
      <c r="D19" s="1" t="s">
        <v>95</v>
      </c>
      <c r="E19" s="1" t="s">
        <v>31</v>
      </c>
      <c r="F19" s="1" t="s">
        <v>31</v>
      </c>
      <c r="G19" s="1" t="s">
        <v>95</v>
      </c>
      <c r="H19" s="1" t="s">
        <v>95</v>
      </c>
      <c r="I19" s="1" t="s">
        <v>26</v>
      </c>
      <c r="J19" s="1" t="s">
        <v>26</v>
      </c>
      <c r="K19" s="1" t="s">
        <v>26</v>
      </c>
      <c r="L19" s="1" t="s">
        <v>95</v>
      </c>
      <c r="M19" s="1" t="s">
        <v>95</v>
      </c>
      <c r="N19" s="1" t="s">
        <v>95</v>
      </c>
      <c r="O19" s="1" t="s">
        <v>95</v>
      </c>
      <c r="P19" s="1" t="s">
        <v>95</v>
      </c>
      <c r="Q19" s="1" t="s">
        <v>95</v>
      </c>
      <c r="R19" s="1" t="s">
        <v>95</v>
      </c>
      <c r="S19" s="1" t="s">
        <v>26</v>
      </c>
      <c r="T19" s="1" t="s">
        <v>95</v>
      </c>
      <c r="U19" s="1" t="s">
        <v>26</v>
      </c>
      <c r="V19" s="1" t="s">
        <v>95</v>
      </c>
      <c r="W19" s="1" t="s">
        <v>95</v>
      </c>
    </row>
    <row r="20" s="1" customFormat="1" spans="1:23">
      <c r="A20" s="1" t="s">
        <v>51</v>
      </c>
      <c r="B20" s="1" t="s">
        <v>95</v>
      </c>
      <c r="C20" s="1" t="s">
        <v>95</v>
      </c>
      <c r="D20" s="1" t="s">
        <v>95</v>
      </c>
      <c r="E20" s="1" t="s">
        <v>27</v>
      </c>
      <c r="F20" s="1" t="s">
        <v>31</v>
      </c>
      <c r="G20" s="1" t="s">
        <v>95</v>
      </c>
      <c r="H20" s="1" t="s">
        <v>95</v>
      </c>
      <c r="I20" s="1" t="s">
        <v>26</v>
      </c>
      <c r="J20" s="1" t="s">
        <v>95</v>
      </c>
      <c r="K20" s="1" t="s">
        <v>95</v>
      </c>
      <c r="L20" s="1" t="s">
        <v>27</v>
      </c>
      <c r="M20" s="1" t="s">
        <v>95</v>
      </c>
      <c r="N20" s="1" t="s">
        <v>95</v>
      </c>
      <c r="O20" s="1" t="s">
        <v>95</v>
      </c>
      <c r="P20" s="1" t="s">
        <v>95</v>
      </c>
      <c r="Q20" s="1" t="s">
        <v>95</v>
      </c>
      <c r="R20" s="1" t="s">
        <v>95</v>
      </c>
      <c r="S20" s="1" t="s">
        <v>95</v>
      </c>
      <c r="T20" s="1" t="s">
        <v>27</v>
      </c>
      <c r="U20" s="1" t="s">
        <v>95</v>
      </c>
      <c r="V20" s="1" t="s">
        <v>26</v>
      </c>
      <c r="W20" s="1" t="s">
        <v>95</v>
      </c>
    </row>
    <row r="21" s="1" customFormat="1" spans="1:23">
      <c r="A21" s="1" t="s">
        <v>52</v>
      </c>
      <c r="B21" s="1" t="s">
        <v>95</v>
      </c>
      <c r="C21" s="1" t="s">
        <v>95</v>
      </c>
      <c r="D21" s="1" t="s">
        <v>95</v>
      </c>
      <c r="E21" s="1" t="s">
        <v>27</v>
      </c>
      <c r="F21" s="1" t="s">
        <v>27</v>
      </c>
      <c r="G21" s="1" t="s">
        <v>31</v>
      </c>
      <c r="H21" s="1" t="s">
        <v>95</v>
      </c>
      <c r="I21" s="1" t="s">
        <v>26</v>
      </c>
      <c r="J21" s="1" t="s">
        <v>27</v>
      </c>
      <c r="K21" s="1" t="s">
        <v>95</v>
      </c>
      <c r="L21" s="1" t="s">
        <v>27</v>
      </c>
      <c r="M21" s="1" t="s">
        <v>27</v>
      </c>
      <c r="N21" s="1" t="s">
        <v>95</v>
      </c>
      <c r="O21" s="1" t="s">
        <v>95</v>
      </c>
      <c r="P21" s="1" t="s">
        <v>95</v>
      </c>
      <c r="Q21" s="1" t="s">
        <v>95</v>
      </c>
      <c r="R21" s="1" t="s">
        <v>95</v>
      </c>
      <c r="S21" s="1" t="s">
        <v>27</v>
      </c>
      <c r="T21" s="1" t="s">
        <v>95</v>
      </c>
      <c r="U21" s="1" t="s">
        <v>95</v>
      </c>
      <c r="V21" s="1" t="s">
        <v>95</v>
      </c>
      <c r="W21" s="1" t="s">
        <v>95</v>
      </c>
    </row>
    <row r="22" s="1" customFormat="1" spans="1:23">
      <c r="A22" s="1" t="s">
        <v>53</v>
      </c>
      <c r="B22" s="1" t="s">
        <v>95</v>
      </c>
      <c r="C22" s="1" t="s">
        <v>95</v>
      </c>
      <c r="D22" s="1" t="s">
        <v>95</v>
      </c>
      <c r="E22" s="1" t="s">
        <v>31</v>
      </c>
      <c r="F22" s="1" t="s">
        <v>95</v>
      </c>
      <c r="G22" s="1" t="s">
        <v>31</v>
      </c>
      <c r="H22" s="1" t="s">
        <v>27</v>
      </c>
      <c r="I22" s="1" t="s">
        <v>95</v>
      </c>
      <c r="J22" s="1" t="s">
        <v>95</v>
      </c>
      <c r="K22" s="1" t="s">
        <v>95</v>
      </c>
      <c r="L22" s="1" t="s">
        <v>27</v>
      </c>
      <c r="M22" s="1" t="s">
        <v>27</v>
      </c>
      <c r="N22" s="1" t="s">
        <v>95</v>
      </c>
      <c r="O22" s="1" t="s">
        <v>27</v>
      </c>
      <c r="P22" s="1" t="s">
        <v>27</v>
      </c>
      <c r="Q22" s="1" t="s">
        <v>95</v>
      </c>
      <c r="R22" s="1" t="s">
        <v>95</v>
      </c>
      <c r="S22" s="1" t="s">
        <v>27</v>
      </c>
      <c r="T22" s="1" t="s">
        <v>95</v>
      </c>
      <c r="U22" s="1" t="s">
        <v>95</v>
      </c>
      <c r="V22" s="1" t="s">
        <v>26</v>
      </c>
      <c r="W22" s="1" t="s">
        <v>95</v>
      </c>
    </row>
    <row r="23" s="1" customFormat="1" spans="1:23">
      <c r="A23" s="1" t="s">
        <v>54</v>
      </c>
      <c r="B23" s="1" t="s">
        <v>95</v>
      </c>
      <c r="C23" s="1" t="s">
        <v>95</v>
      </c>
      <c r="D23" s="1" t="s">
        <v>95</v>
      </c>
      <c r="E23" s="1" t="s">
        <v>27</v>
      </c>
      <c r="F23" s="1" t="s">
        <v>31</v>
      </c>
      <c r="G23" s="1" t="s">
        <v>95</v>
      </c>
      <c r="H23" s="1" t="s">
        <v>95</v>
      </c>
      <c r="I23" s="1" t="s">
        <v>26</v>
      </c>
      <c r="J23" s="1" t="s">
        <v>26</v>
      </c>
      <c r="K23" s="1" t="s">
        <v>95</v>
      </c>
      <c r="L23" s="1" t="s">
        <v>26</v>
      </c>
      <c r="M23" s="1" t="s">
        <v>95</v>
      </c>
      <c r="N23" s="1" t="s">
        <v>95</v>
      </c>
      <c r="O23" s="1" t="s">
        <v>95</v>
      </c>
      <c r="P23" s="1" t="s">
        <v>95</v>
      </c>
      <c r="Q23" s="1" t="s">
        <v>95</v>
      </c>
      <c r="R23" s="1" t="s">
        <v>95</v>
      </c>
      <c r="S23" s="1" t="s">
        <v>26</v>
      </c>
      <c r="T23" s="1" t="s">
        <v>95</v>
      </c>
      <c r="U23" s="1" t="s">
        <v>95</v>
      </c>
      <c r="V23" s="1" t="s">
        <v>95</v>
      </c>
      <c r="W23" s="1" t="s">
        <v>95</v>
      </c>
    </row>
    <row r="24" s="1" customFormat="1" spans="1:23">
      <c r="A24" s="1" t="s">
        <v>55</v>
      </c>
      <c r="B24" s="1" t="s">
        <v>26</v>
      </c>
      <c r="C24" s="1" t="s">
        <v>95</v>
      </c>
      <c r="D24" s="1" t="s">
        <v>95</v>
      </c>
      <c r="E24" s="1" t="s">
        <v>31</v>
      </c>
      <c r="F24" s="1" t="s">
        <v>95</v>
      </c>
      <c r="G24" s="1" t="s">
        <v>95</v>
      </c>
      <c r="H24" s="1" t="s">
        <v>95</v>
      </c>
      <c r="I24" s="1" t="s">
        <v>26</v>
      </c>
      <c r="J24" s="1" t="s">
        <v>95</v>
      </c>
      <c r="K24" s="1" t="s">
        <v>95</v>
      </c>
      <c r="L24" s="1" t="s">
        <v>95</v>
      </c>
      <c r="M24" s="1" t="s">
        <v>95</v>
      </c>
      <c r="N24" s="1" t="s">
        <v>95</v>
      </c>
      <c r="O24" s="1" t="s">
        <v>95</v>
      </c>
      <c r="P24" s="1" t="s">
        <v>95</v>
      </c>
      <c r="Q24" s="1" t="s">
        <v>95</v>
      </c>
      <c r="R24" s="1" t="s">
        <v>95</v>
      </c>
      <c r="S24" s="1" t="s">
        <v>95</v>
      </c>
      <c r="T24" s="1" t="s">
        <v>95</v>
      </c>
      <c r="U24" s="1" t="s">
        <v>26</v>
      </c>
      <c r="V24" s="1" t="s">
        <v>95</v>
      </c>
      <c r="W24" s="1" t="s">
        <v>95</v>
      </c>
    </row>
    <row r="25" s="1" customFormat="1" spans="1:23">
      <c r="A25" s="1" t="s">
        <v>56</v>
      </c>
      <c r="B25" s="1" t="s">
        <v>95</v>
      </c>
      <c r="C25" s="1" t="s">
        <v>95</v>
      </c>
      <c r="D25" s="1" t="s">
        <v>95</v>
      </c>
      <c r="E25" s="1" t="s">
        <v>31</v>
      </c>
      <c r="F25" s="1" t="s">
        <v>31</v>
      </c>
      <c r="G25" s="1" t="s">
        <v>31</v>
      </c>
      <c r="H25" s="1" t="s">
        <v>27</v>
      </c>
      <c r="I25" s="1" t="s">
        <v>26</v>
      </c>
      <c r="J25" s="1" t="s">
        <v>26</v>
      </c>
      <c r="K25" s="1" t="s">
        <v>95</v>
      </c>
      <c r="L25" s="1" t="s">
        <v>27</v>
      </c>
      <c r="M25" s="1" t="s">
        <v>95</v>
      </c>
      <c r="N25" s="1" t="s">
        <v>95</v>
      </c>
      <c r="O25" s="1" t="s">
        <v>95</v>
      </c>
      <c r="P25" s="1" t="s">
        <v>95</v>
      </c>
      <c r="Q25" s="1" t="s">
        <v>95</v>
      </c>
      <c r="R25" s="1" t="s">
        <v>95</v>
      </c>
      <c r="S25" s="1" t="s">
        <v>27</v>
      </c>
      <c r="T25" s="1" t="s">
        <v>95</v>
      </c>
      <c r="U25" s="1" t="s">
        <v>95</v>
      </c>
      <c r="V25" s="1" t="s">
        <v>95</v>
      </c>
      <c r="W25" s="1" t="s">
        <v>95</v>
      </c>
    </row>
    <row r="26" s="1" customFormat="1" spans="1:23">
      <c r="A26" s="1" t="s">
        <v>93</v>
      </c>
      <c r="B26" s="1" t="s">
        <v>24</v>
      </c>
      <c r="C26" s="1" t="s">
        <v>27</v>
      </c>
      <c r="D26" s="1" t="s">
        <v>31</v>
      </c>
      <c r="E26" s="1" t="s">
        <v>31</v>
      </c>
      <c r="F26" s="1" t="s">
        <v>26</v>
      </c>
      <c r="G26" s="1" t="s">
        <v>95</v>
      </c>
      <c r="H26" s="1" t="s">
        <v>27</v>
      </c>
      <c r="I26" s="1" t="s">
        <v>26</v>
      </c>
      <c r="J26" s="1" t="s">
        <v>26</v>
      </c>
      <c r="K26" s="1" t="s">
        <v>95</v>
      </c>
      <c r="L26" s="1" t="s">
        <v>26</v>
      </c>
      <c r="M26" s="1" t="s">
        <v>26</v>
      </c>
      <c r="N26" s="1" t="s">
        <v>26</v>
      </c>
      <c r="O26" s="1" t="s">
        <v>26</v>
      </c>
      <c r="P26" s="1" t="s">
        <v>95</v>
      </c>
      <c r="Q26" s="1" t="s">
        <v>95</v>
      </c>
      <c r="R26" s="1" t="s">
        <v>95</v>
      </c>
      <c r="S26" s="1" t="s">
        <v>27</v>
      </c>
      <c r="T26" s="1" t="s">
        <v>95</v>
      </c>
      <c r="U26" s="1" t="s">
        <v>95</v>
      </c>
      <c r="V26" s="1" t="s">
        <v>95</v>
      </c>
      <c r="W26" s="1" t="s">
        <v>95</v>
      </c>
    </row>
    <row r="29" ht="97.2" spans="24:25">
      <c r="X29" s="2" t="s">
        <v>98</v>
      </c>
      <c r="Y29" s="3">
        <f>341/(25*22-27)</f>
        <v>0.652007648183556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"/>
  <sheetViews>
    <sheetView zoomScale="70" zoomScaleNormal="70" topLeftCell="A15" workbookViewId="0">
      <selection activeCell="L21" sqref="L21"/>
    </sheetView>
  </sheetViews>
  <sheetFormatPr defaultColWidth="8.88888888888889" defaultRowHeight="14.4"/>
  <cols>
    <col min="1" max="1" width="7" style="4" customWidth="1"/>
    <col min="11" max="11" width="18.4074074074074" customWidth="1"/>
  </cols>
  <sheetData>
    <row r="1" s="4" customFormat="1" ht="41.4" spans="1:10">
      <c r="A1" s="4" t="s">
        <v>0</v>
      </c>
      <c r="B1" s="4" t="s">
        <v>64</v>
      </c>
      <c r="C1" s="4" t="s">
        <v>65</v>
      </c>
      <c r="D1" s="4" t="s">
        <v>66</v>
      </c>
      <c r="E1" s="4" t="s">
        <v>67</v>
      </c>
      <c r="F1" s="4" t="s">
        <v>68</v>
      </c>
      <c r="G1" s="4" t="s">
        <v>69</v>
      </c>
      <c r="H1" s="4" t="s">
        <v>5</v>
      </c>
      <c r="I1" s="4" t="s">
        <v>70</v>
      </c>
      <c r="J1" s="4" t="s">
        <v>71</v>
      </c>
    </row>
    <row r="2" ht="138" spans="1:10">
      <c r="A2" s="4" t="s">
        <v>72</v>
      </c>
      <c r="B2" s="8" t="s">
        <v>31</v>
      </c>
      <c r="C2" s="8" t="s">
        <v>31</v>
      </c>
      <c r="D2" s="7" t="s">
        <v>27</v>
      </c>
      <c r="E2" s="8" t="s">
        <v>31</v>
      </c>
      <c r="F2" s="8" t="s">
        <v>31</v>
      </c>
      <c r="G2" s="8" t="s">
        <v>31</v>
      </c>
      <c r="H2" s="8" t="s">
        <v>31</v>
      </c>
      <c r="I2" s="8" t="s">
        <v>31</v>
      </c>
      <c r="J2" s="8" t="s">
        <v>31</v>
      </c>
    </row>
    <row r="3" ht="138" spans="1:10">
      <c r="A3" s="4" t="s">
        <v>73</v>
      </c>
      <c r="B3" s="8" t="s">
        <v>31</v>
      </c>
      <c r="C3" s="8" t="s">
        <v>31</v>
      </c>
      <c r="D3" s="8" t="s">
        <v>31</v>
      </c>
      <c r="E3" s="8" t="s">
        <v>31</v>
      </c>
      <c r="F3" s="8" t="s">
        <v>31</v>
      </c>
      <c r="G3" s="8" t="s">
        <v>31</v>
      </c>
      <c r="H3" s="6" t="s">
        <v>43</v>
      </c>
      <c r="I3" s="8" t="s">
        <v>31</v>
      </c>
      <c r="J3" s="8" t="s">
        <v>31</v>
      </c>
    </row>
    <row r="4" ht="165.6" spans="1:10">
      <c r="A4" s="4" t="s">
        <v>74</v>
      </c>
      <c r="B4" s="8" t="s">
        <v>31</v>
      </c>
      <c r="C4" s="8" t="s">
        <v>31</v>
      </c>
      <c r="D4" s="8" t="s">
        <v>31</v>
      </c>
      <c r="E4" s="8" t="s">
        <v>31</v>
      </c>
      <c r="F4" s="8" t="s">
        <v>31</v>
      </c>
      <c r="G4" s="8" t="s">
        <v>31</v>
      </c>
      <c r="H4" s="7" t="s">
        <v>27</v>
      </c>
      <c r="I4" s="8" t="s">
        <v>31</v>
      </c>
      <c r="J4" s="8" t="s">
        <v>31</v>
      </c>
    </row>
    <row r="5" ht="151.8" spans="1:10">
      <c r="A5" s="4" t="s">
        <v>75</v>
      </c>
      <c r="B5" s="8" t="s">
        <v>31</v>
      </c>
      <c r="C5" s="8" t="s">
        <v>31</v>
      </c>
      <c r="D5" s="8" t="s">
        <v>31</v>
      </c>
      <c r="E5" s="8" t="s">
        <v>31</v>
      </c>
      <c r="F5" s="8" t="s">
        <v>31</v>
      </c>
      <c r="G5" s="13" t="s">
        <v>76</v>
      </c>
      <c r="H5" s="8" t="s">
        <v>31</v>
      </c>
      <c r="I5" s="8" t="s">
        <v>31</v>
      </c>
      <c r="J5" s="8" t="s">
        <v>31</v>
      </c>
    </row>
    <row r="6" ht="165.6" spans="1:10">
      <c r="A6" s="4" t="s">
        <v>77</v>
      </c>
      <c r="B6" s="8" t="s">
        <v>31</v>
      </c>
      <c r="C6" s="8" t="s">
        <v>31</v>
      </c>
      <c r="D6" s="8" t="s">
        <v>31</v>
      </c>
      <c r="E6" s="8" t="s">
        <v>31</v>
      </c>
      <c r="F6" s="8" t="s">
        <v>31</v>
      </c>
      <c r="G6" s="8" t="s">
        <v>31</v>
      </c>
      <c r="H6" s="6" t="s">
        <v>43</v>
      </c>
      <c r="I6" s="8" t="s">
        <v>31</v>
      </c>
      <c r="J6" s="8" t="s">
        <v>31</v>
      </c>
    </row>
    <row r="7" ht="165.6" spans="1:10">
      <c r="A7" s="4" t="s">
        <v>78</v>
      </c>
      <c r="B7" s="8" t="s">
        <v>31</v>
      </c>
      <c r="C7" s="8" t="s">
        <v>31</v>
      </c>
      <c r="D7" s="8" t="s">
        <v>31</v>
      </c>
      <c r="E7" s="8" t="s">
        <v>31</v>
      </c>
      <c r="F7" s="8" t="s">
        <v>31</v>
      </c>
      <c r="G7" s="8" t="s">
        <v>31</v>
      </c>
      <c r="H7" s="7" t="s">
        <v>27</v>
      </c>
      <c r="I7" s="8" t="s">
        <v>31</v>
      </c>
      <c r="J7" s="8" t="s">
        <v>31</v>
      </c>
    </row>
    <row r="8" ht="151.8" spans="1:10">
      <c r="A8" s="4" t="s">
        <v>79</v>
      </c>
      <c r="B8" s="8" t="s">
        <v>31</v>
      </c>
      <c r="C8" s="8" t="s">
        <v>31</v>
      </c>
      <c r="D8" s="13" t="s">
        <v>80</v>
      </c>
      <c r="E8" s="8" t="s">
        <v>31</v>
      </c>
      <c r="F8" s="8" t="s">
        <v>31</v>
      </c>
      <c r="G8" s="13" t="s">
        <v>80</v>
      </c>
      <c r="H8" s="8" t="s">
        <v>31</v>
      </c>
      <c r="I8" s="8" t="s">
        <v>31</v>
      </c>
      <c r="J8" s="8" t="s">
        <v>31</v>
      </c>
    </row>
    <row r="9" ht="151.8" spans="1:10">
      <c r="A9" s="4" t="s">
        <v>81</v>
      </c>
      <c r="B9" s="8" t="s">
        <v>31</v>
      </c>
      <c r="C9" s="8" t="s">
        <v>31</v>
      </c>
      <c r="D9" s="8" t="s">
        <v>31</v>
      </c>
      <c r="E9" s="13" t="s">
        <v>82</v>
      </c>
      <c r="F9" s="8" t="s">
        <v>31</v>
      </c>
      <c r="G9" s="8" t="s">
        <v>31</v>
      </c>
      <c r="H9" s="7" t="s">
        <v>27</v>
      </c>
      <c r="I9" s="8" t="s">
        <v>31</v>
      </c>
      <c r="J9" s="8" t="s">
        <v>31</v>
      </c>
    </row>
    <row r="10" ht="138" spans="1:10">
      <c r="A10" s="4" t="s">
        <v>83</v>
      </c>
      <c r="B10" s="8" t="s">
        <v>31</v>
      </c>
      <c r="C10" s="8" t="s">
        <v>31</v>
      </c>
      <c r="D10" s="8" t="s">
        <v>31</v>
      </c>
      <c r="E10" s="8" t="s">
        <v>31</v>
      </c>
      <c r="F10" s="8" t="s">
        <v>31</v>
      </c>
      <c r="G10" s="8" t="s">
        <v>31</v>
      </c>
      <c r="H10" s="6" t="s">
        <v>29</v>
      </c>
      <c r="I10" s="8" t="s">
        <v>31</v>
      </c>
      <c r="J10" s="8" t="s">
        <v>31</v>
      </c>
    </row>
    <row r="11" ht="179.4" spans="1:10">
      <c r="A11" s="4" t="s">
        <v>84</v>
      </c>
      <c r="B11" s="8" t="s">
        <v>31</v>
      </c>
      <c r="C11" s="8" t="s">
        <v>31</v>
      </c>
      <c r="D11" s="8" t="s">
        <v>31</v>
      </c>
      <c r="E11" s="8" t="s">
        <v>31</v>
      </c>
      <c r="F11" s="8" t="s">
        <v>31</v>
      </c>
      <c r="G11" s="8" t="s">
        <v>31</v>
      </c>
      <c r="H11" s="7" t="s">
        <v>85</v>
      </c>
      <c r="I11" s="7" t="s">
        <v>85</v>
      </c>
      <c r="J11" s="8" t="s">
        <v>31</v>
      </c>
    </row>
    <row r="12" ht="110.4" spans="1:10">
      <c r="A12" s="4" t="s">
        <v>86</v>
      </c>
      <c r="B12" s="8" t="s">
        <v>31</v>
      </c>
      <c r="C12" s="7" t="s">
        <v>85</v>
      </c>
      <c r="D12" s="7" t="s">
        <v>85</v>
      </c>
      <c r="E12" s="8" t="s">
        <v>31</v>
      </c>
      <c r="F12" s="8" t="s">
        <v>31</v>
      </c>
      <c r="G12" s="7" t="s">
        <v>85</v>
      </c>
      <c r="H12" s="7" t="s">
        <v>85</v>
      </c>
      <c r="I12" s="8" t="s">
        <v>31</v>
      </c>
      <c r="J12" s="8" t="s">
        <v>31</v>
      </c>
    </row>
    <row r="13" ht="179.4" spans="1:10">
      <c r="A13" s="4" t="s">
        <v>87</v>
      </c>
      <c r="B13" s="8" t="s">
        <v>31</v>
      </c>
      <c r="C13" s="8" t="s">
        <v>31</v>
      </c>
      <c r="D13" s="8" t="s">
        <v>31</v>
      </c>
      <c r="E13" s="8" t="s">
        <v>31</v>
      </c>
      <c r="F13" s="8" t="s">
        <v>31</v>
      </c>
      <c r="G13" s="7" t="s">
        <v>85</v>
      </c>
      <c r="H13" s="7" t="s">
        <v>85</v>
      </c>
      <c r="I13" s="8" t="s">
        <v>31</v>
      </c>
      <c r="J13" s="8" t="s">
        <v>31</v>
      </c>
    </row>
    <row r="14" ht="110.4" spans="1:10">
      <c r="A14" s="4" t="s">
        <v>88</v>
      </c>
      <c r="B14" s="6" t="s">
        <v>29</v>
      </c>
      <c r="C14" s="8" t="s">
        <v>31</v>
      </c>
      <c r="D14" s="13" t="s">
        <v>24</v>
      </c>
      <c r="E14" s="8" t="s">
        <v>31</v>
      </c>
      <c r="F14" s="8" t="s">
        <v>31</v>
      </c>
      <c r="G14" s="7" t="s">
        <v>26</v>
      </c>
      <c r="H14" s="7" t="s">
        <v>27</v>
      </c>
      <c r="I14" s="8" t="s">
        <v>31</v>
      </c>
      <c r="J14" s="8" t="s">
        <v>31</v>
      </c>
    </row>
    <row r="15" ht="110.4" spans="1:10">
      <c r="A15" s="4" t="s">
        <v>89</v>
      </c>
      <c r="B15" s="6" t="s">
        <v>29</v>
      </c>
      <c r="C15" s="8" t="s">
        <v>31</v>
      </c>
      <c r="D15" s="13" t="s">
        <v>80</v>
      </c>
      <c r="E15" s="8" t="s">
        <v>31</v>
      </c>
      <c r="F15" s="8" t="s">
        <v>31</v>
      </c>
      <c r="G15" s="8" t="s">
        <v>31</v>
      </c>
      <c r="H15" s="7" t="s">
        <v>27</v>
      </c>
      <c r="I15" s="8" t="s">
        <v>31</v>
      </c>
      <c r="J15" s="8" t="s">
        <v>31</v>
      </c>
    </row>
    <row r="16" ht="82.8" spans="1:10">
      <c r="A16" s="4" t="s">
        <v>90</v>
      </c>
      <c r="B16" s="8" t="s">
        <v>31</v>
      </c>
      <c r="C16" s="6" t="s">
        <v>91</v>
      </c>
      <c r="D16" s="13" t="s">
        <v>76</v>
      </c>
      <c r="E16" s="8" t="s">
        <v>31</v>
      </c>
      <c r="F16" s="13" t="s">
        <v>92</v>
      </c>
      <c r="G16" s="13" t="s">
        <v>80</v>
      </c>
      <c r="H16" s="6" t="s">
        <v>91</v>
      </c>
      <c r="I16" s="7" t="s">
        <v>27</v>
      </c>
      <c r="J16" s="8" t="s">
        <v>31</v>
      </c>
    </row>
    <row r="17" ht="82.8" spans="1:10">
      <c r="A17" s="4" t="s">
        <v>93</v>
      </c>
      <c r="B17" s="8" t="s">
        <v>31</v>
      </c>
      <c r="C17" s="8" t="s">
        <v>31</v>
      </c>
      <c r="D17" s="8" t="s">
        <v>31</v>
      </c>
      <c r="E17" s="8" t="s">
        <v>31</v>
      </c>
      <c r="F17" s="8" t="s">
        <v>31</v>
      </c>
      <c r="G17" s="8" t="s">
        <v>31</v>
      </c>
      <c r="H17" s="8" t="s">
        <v>31</v>
      </c>
      <c r="I17" s="8" t="s">
        <v>31</v>
      </c>
      <c r="J17" s="13" t="s">
        <v>24</v>
      </c>
    </row>
    <row r="18" ht="82.8" spans="1:10">
      <c r="A18" s="4" t="s">
        <v>94</v>
      </c>
      <c r="B18" s="6" t="s">
        <v>29</v>
      </c>
      <c r="C18" s="8" t="s">
        <v>31</v>
      </c>
      <c r="D18" s="8" t="s">
        <v>31</v>
      </c>
      <c r="E18" s="8" t="s">
        <v>31</v>
      </c>
      <c r="F18" s="8" t="s">
        <v>31</v>
      </c>
      <c r="G18" s="13" t="s">
        <v>80</v>
      </c>
      <c r="H18" s="8" t="s">
        <v>31</v>
      </c>
      <c r="I18" s="8" t="s">
        <v>31</v>
      </c>
      <c r="J18" s="8" t="s">
        <v>31</v>
      </c>
    </row>
    <row r="20" ht="49.2" spans="11:12">
      <c r="K20" s="41" t="s">
        <v>63</v>
      </c>
      <c r="L20" s="41">
        <f>17*9-118</f>
        <v>35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43"/>
  <sheetViews>
    <sheetView zoomScale="85" zoomScaleNormal="85" topLeftCell="A10" workbookViewId="0">
      <selection activeCell="B10" sqref="B10"/>
    </sheetView>
  </sheetViews>
  <sheetFormatPr defaultColWidth="9" defaultRowHeight="21"/>
  <cols>
    <col min="1" max="1" width="41.1111111111111" style="38" customWidth="1"/>
    <col min="2" max="4" width="12.8888888888889"/>
    <col min="5" max="5" width="28.7777777777778"/>
    <col min="6" max="7" width="12.8888888888889"/>
    <col min="8" max="8" width="14.2222222222222"/>
    <col min="9" max="11" width="12.8888888888889"/>
    <col min="13" max="16" width="12.8888888888889"/>
    <col min="17" max="17" width="14.2222222222222"/>
    <col min="18" max="18" width="12.8888888888889"/>
    <col min="24" max="24" width="21.0092592592593" customWidth="1"/>
    <col min="25" max="25" width="18.25" customWidth="1"/>
    <col min="26" max="31" width="12.8888888888889" style="16"/>
  </cols>
  <sheetData>
    <row r="1" s="4" customFormat="1" ht="41.4" spans="1:31">
      <c r="A1" s="38" t="s">
        <v>0</v>
      </c>
      <c r="B1" s="4" t="s">
        <v>2</v>
      </c>
      <c r="C1" s="4" t="s">
        <v>3</v>
      </c>
      <c r="D1" s="4" t="s">
        <v>12</v>
      </c>
      <c r="E1" s="4" t="s">
        <v>13</v>
      </c>
      <c r="F1" s="4" t="s">
        <v>15</v>
      </c>
      <c r="G1" s="4" t="s">
        <v>16</v>
      </c>
      <c r="H1" s="4" t="s">
        <v>19</v>
      </c>
      <c r="I1" s="4" t="s">
        <v>20</v>
      </c>
      <c r="J1" s="4" t="s">
        <v>21</v>
      </c>
      <c r="K1" s="4" t="s">
        <v>22</v>
      </c>
      <c r="M1" s="4" t="s">
        <v>4</v>
      </c>
      <c r="N1" s="4" t="s">
        <v>7</v>
      </c>
      <c r="O1" s="4" t="s">
        <v>11</v>
      </c>
      <c r="P1" s="4" t="s">
        <v>10</v>
      </c>
      <c r="Q1" s="4" t="s">
        <v>17</v>
      </c>
      <c r="R1" s="4" t="s">
        <v>18</v>
      </c>
      <c r="Z1" s="20" t="s">
        <v>1</v>
      </c>
      <c r="AA1" s="20" t="s">
        <v>5</v>
      </c>
      <c r="AB1" s="20" t="s">
        <v>6</v>
      </c>
      <c r="AC1" s="20" t="s">
        <v>8</v>
      </c>
      <c r="AD1" s="20" t="s">
        <v>9</v>
      </c>
      <c r="AE1" s="20" t="s">
        <v>14</v>
      </c>
    </row>
    <row r="2" ht="63" spans="1:31">
      <c r="A2" s="38" t="s">
        <v>72</v>
      </c>
      <c r="B2" s="9" t="s">
        <v>95</v>
      </c>
      <c r="C2" s="9" t="s">
        <v>95</v>
      </c>
      <c r="D2" s="7" t="s">
        <v>85</v>
      </c>
      <c r="E2" s="9" t="s">
        <v>95</v>
      </c>
      <c r="F2" s="7" t="s">
        <v>27</v>
      </c>
      <c r="G2" s="9" t="s">
        <v>95</v>
      </c>
      <c r="H2" s="9" t="s">
        <v>95</v>
      </c>
      <c r="I2" s="9" t="s">
        <v>95</v>
      </c>
      <c r="J2" s="9" t="s">
        <v>95</v>
      </c>
      <c r="K2" s="9" t="s">
        <v>95</v>
      </c>
      <c r="M2" s="9" t="s">
        <v>95</v>
      </c>
      <c r="N2" s="9" t="s">
        <v>95</v>
      </c>
      <c r="O2" s="7" t="s">
        <v>85</v>
      </c>
      <c r="P2" s="9" t="s">
        <v>95</v>
      </c>
      <c r="Q2" s="9" t="s">
        <v>95</v>
      </c>
      <c r="R2" s="7" t="s">
        <v>27</v>
      </c>
      <c r="X2" s="15">
        <f>COUNTIF(B2:S2,K2)/(25-COUNTIF(B2:S2,AB7))</f>
        <v>0.48</v>
      </c>
      <c r="Y2" s="4"/>
      <c r="Z2" s="22" t="s">
        <v>85</v>
      </c>
      <c r="AA2" s="21" t="s">
        <v>95</v>
      </c>
      <c r="AB2" s="21" t="s">
        <v>95</v>
      </c>
      <c r="AC2" s="22" t="s">
        <v>26</v>
      </c>
      <c r="AD2" s="22" t="s">
        <v>26</v>
      </c>
      <c r="AE2" s="21" t="s">
        <v>95</v>
      </c>
    </row>
    <row r="3" ht="63" spans="1:31">
      <c r="A3" s="38" t="s">
        <v>73</v>
      </c>
      <c r="B3" s="9" t="s">
        <v>95</v>
      </c>
      <c r="C3" s="9" t="s">
        <v>95</v>
      </c>
      <c r="D3" s="7" t="s">
        <v>26</v>
      </c>
      <c r="E3" s="9" t="s">
        <v>95</v>
      </c>
      <c r="F3" s="9" t="s">
        <v>95</v>
      </c>
      <c r="G3" s="9" t="s">
        <v>95</v>
      </c>
      <c r="H3" s="9" t="s">
        <v>95</v>
      </c>
      <c r="I3" s="9" t="s">
        <v>95</v>
      </c>
      <c r="J3" s="9" t="s">
        <v>95</v>
      </c>
      <c r="K3" s="7" t="s">
        <v>26</v>
      </c>
      <c r="M3" s="7" t="s">
        <v>26</v>
      </c>
      <c r="N3" s="7" t="s">
        <v>26</v>
      </c>
      <c r="O3" s="7" t="s">
        <v>26</v>
      </c>
      <c r="P3" s="9" t="s">
        <v>95</v>
      </c>
      <c r="Q3" s="9" t="s">
        <v>95</v>
      </c>
      <c r="R3" s="7" t="s">
        <v>26</v>
      </c>
      <c r="X3" s="15">
        <f>COUNTIF(B3:S3,K2)/(25-COUNTIF(B3:S3,AB7))</f>
        <v>0.4</v>
      </c>
      <c r="Y3" s="4"/>
      <c r="Z3" s="21" t="s">
        <v>95</v>
      </c>
      <c r="AA3" s="22" t="s">
        <v>26</v>
      </c>
      <c r="AB3" s="21" t="s">
        <v>95</v>
      </c>
      <c r="AC3" s="22" t="s">
        <v>26</v>
      </c>
      <c r="AD3" s="22" t="s">
        <v>26</v>
      </c>
      <c r="AE3" s="21" t="s">
        <v>95</v>
      </c>
    </row>
    <row r="4" ht="63" spans="1:31">
      <c r="A4" s="38" t="s">
        <v>74</v>
      </c>
      <c r="B4" s="9" t="s">
        <v>95</v>
      </c>
      <c r="C4" s="7" t="s">
        <v>27</v>
      </c>
      <c r="D4" s="7" t="s">
        <v>27</v>
      </c>
      <c r="E4" s="7" t="s">
        <v>27</v>
      </c>
      <c r="F4" s="7" t="s">
        <v>27</v>
      </c>
      <c r="G4" s="7" t="s">
        <v>27</v>
      </c>
      <c r="H4" s="7" t="s">
        <v>27</v>
      </c>
      <c r="I4" s="7" t="s">
        <v>27</v>
      </c>
      <c r="J4" s="7" t="s">
        <v>27</v>
      </c>
      <c r="K4" s="7" t="s">
        <v>27</v>
      </c>
      <c r="M4" s="7" t="s">
        <v>27</v>
      </c>
      <c r="N4" s="7" t="s">
        <v>27</v>
      </c>
      <c r="O4" s="7" t="s">
        <v>27</v>
      </c>
      <c r="P4" s="7" t="s">
        <v>27</v>
      </c>
      <c r="Q4" s="7" t="s">
        <v>27</v>
      </c>
      <c r="R4" s="7" t="s">
        <v>27</v>
      </c>
      <c r="X4" s="15">
        <f>COUNTIF(B4:S4,K2)/(25-COUNTIF(B4:S4,AB7))</f>
        <v>0.04</v>
      </c>
      <c r="Y4" s="4"/>
      <c r="Z4" s="22" t="s">
        <v>27</v>
      </c>
      <c r="AA4" s="21" t="s">
        <v>95</v>
      </c>
      <c r="AB4" s="22" t="s">
        <v>27</v>
      </c>
      <c r="AC4" s="22" t="s">
        <v>26</v>
      </c>
      <c r="AD4" s="21" t="s">
        <v>95</v>
      </c>
      <c r="AE4" s="22" t="s">
        <v>27</v>
      </c>
    </row>
    <row r="5" ht="63" spans="1:31">
      <c r="A5" s="38" t="s">
        <v>77</v>
      </c>
      <c r="B5" s="9" t="s">
        <v>95</v>
      </c>
      <c r="C5" s="7" t="s">
        <v>27</v>
      </c>
      <c r="D5" s="7" t="s">
        <v>27</v>
      </c>
      <c r="E5" s="9" t="s">
        <v>95</v>
      </c>
      <c r="F5" s="9" t="s">
        <v>95</v>
      </c>
      <c r="G5" s="9" t="s">
        <v>95</v>
      </c>
      <c r="H5" s="7" t="s">
        <v>27</v>
      </c>
      <c r="I5" s="9" t="s">
        <v>95</v>
      </c>
      <c r="J5" s="9" t="s">
        <v>95</v>
      </c>
      <c r="K5" s="7" t="s">
        <v>26</v>
      </c>
      <c r="M5" s="7" t="s">
        <v>27</v>
      </c>
      <c r="N5" s="7" t="s">
        <v>27</v>
      </c>
      <c r="O5" s="7" t="s">
        <v>27</v>
      </c>
      <c r="P5" s="7" t="s">
        <v>27</v>
      </c>
      <c r="Q5" s="9" t="s">
        <v>95</v>
      </c>
      <c r="R5" s="7" t="s">
        <v>27</v>
      </c>
      <c r="X5" s="15">
        <f>COUNTIF(B5:S5,K2)/(25-COUNTIF(B5:S5,AB7))</f>
        <v>0.28</v>
      </c>
      <c r="Y5" s="4"/>
      <c r="Z5" s="21" t="s">
        <v>95</v>
      </c>
      <c r="AA5" s="22" t="s">
        <v>27</v>
      </c>
      <c r="AB5" s="21" t="s">
        <v>95</v>
      </c>
      <c r="AC5" s="22" t="s">
        <v>26</v>
      </c>
      <c r="AD5" s="22" t="s">
        <v>27</v>
      </c>
      <c r="AE5" s="21" t="s">
        <v>95</v>
      </c>
    </row>
    <row r="6" ht="63" spans="1:31">
      <c r="A6" s="38" t="s">
        <v>79</v>
      </c>
      <c r="B6" s="9" t="s">
        <v>95</v>
      </c>
      <c r="C6" s="9" t="s">
        <v>95</v>
      </c>
      <c r="D6" s="9" t="s">
        <v>95</v>
      </c>
      <c r="E6" s="9" t="s">
        <v>95</v>
      </c>
      <c r="F6" s="9" t="s">
        <v>95</v>
      </c>
      <c r="G6" s="9" t="s">
        <v>95</v>
      </c>
      <c r="H6" s="9" t="s">
        <v>95</v>
      </c>
      <c r="I6" s="9" t="s">
        <v>95</v>
      </c>
      <c r="J6" s="9" t="s">
        <v>95</v>
      </c>
      <c r="K6" s="9" t="s">
        <v>95</v>
      </c>
      <c r="M6" s="9" t="s">
        <v>95</v>
      </c>
      <c r="N6" s="7" t="s">
        <v>27</v>
      </c>
      <c r="O6" s="7" t="s">
        <v>27</v>
      </c>
      <c r="P6" s="9" t="s">
        <v>95</v>
      </c>
      <c r="Q6" s="9" t="s">
        <v>95</v>
      </c>
      <c r="R6" s="9" t="s">
        <v>95</v>
      </c>
      <c r="X6" s="15">
        <f>COUNTIF(B6:S6,K2)/(25-COUNTIF(B6:S6,AB7))</f>
        <v>0.56</v>
      </c>
      <c r="Y6" s="4"/>
      <c r="Z6" s="21" t="s">
        <v>95</v>
      </c>
      <c r="AA6" s="22" t="s">
        <v>27</v>
      </c>
      <c r="AB6" s="21" t="s">
        <v>95</v>
      </c>
      <c r="AC6" s="22" t="s">
        <v>26</v>
      </c>
      <c r="AD6" s="21" t="s">
        <v>95</v>
      </c>
      <c r="AE6" s="21" t="s">
        <v>95</v>
      </c>
    </row>
    <row r="7" ht="63" spans="1:31">
      <c r="A7" s="38" t="s">
        <v>96</v>
      </c>
      <c r="B7" s="7" t="s">
        <v>27</v>
      </c>
      <c r="C7" s="9" t="s">
        <v>95</v>
      </c>
      <c r="D7" s="7" t="s">
        <v>27</v>
      </c>
      <c r="E7" s="9" t="s">
        <v>95</v>
      </c>
      <c r="F7" s="9" t="s">
        <v>95</v>
      </c>
      <c r="G7" s="9" t="s">
        <v>95</v>
      </c>
      <c r="H7" s="9" t="s">
        <v>95</v>
      </c>
      <c r="I7" s="9" t="s">
        <v>95</v>
      </c>
      <c r="J7" s="7" t="s">
        <v>26</v>
      </c>
      <c r="K7" s="9" t="s">
        <v>95</v>
      </c>
      <c r="M7" s="9" t="s">
        <v>95</v>
      </c>
      <c r="N7" s="7" t="s">
        <v>27</v>
      </c>
      <c r="O7" s="7" t="s">
        <v>27</v>
      </c>
      <c r="P7" s="9" t="s">
        <v>95</v>
      </c>
      <c r="Q7" s="9" t="s">
        <v>95</v>
      </c>
      <c r="R7" s="7" t="s">
        <v>27</v>
      </c>
      <c r="X7" s="15">
        <f>COUNTIF(B7:S7,K2)/(25-COUNTIF(B7:S7,AB7))</f>
        <v>0.4</v>
      </c>
      <c r="Y7" s="4"/>
      <c r="Z7" s="21" t="s">
        <v>95</v>
      </c>
      <c r="AA7" s="22" t="s">
        <v>27</v>
      </c>
      <c r="AB7" s="23" t="s">
        <v>31</v>
      </c>
      <c r="AC7" s="22" t="s">
        <v>26</v>
      </c>
      <c r="AD7" s="22" t="s">
        <v>26</v>
      </c>
      <c r="AE7" s="21" t="s">
        <v>95</v>
      </c>
    </row>
    <row r="8" ht="63" spans="1:31">
      <c r="A8" s="38" t="s">
        <v>81</v>
      </c>
      <c r="B8" s="7" t="s">
        <v>27</v>
      </c>
      <c r="C8" s="9" t="s">
        <v>95</v>
      </c>
      <c r="D8" s="7" t="s">
        <v>27</v>
      </c>
      <c r="E8" s="7" t="s">
        <v>27</v>
      </c>
      <c r="F8" s="7" t="s">
        <v>27</v>
      </c>
      <c r="G8" s="6" t="s">
        <v>29</v>
      </c>
      <c r="H8" s="9" t="s">
        <v>95</v>
      </c>
      <c r="I8" s="7" t="s">
        <v>27</v>
      </c>
      <c r="J8" s="7" t="s">
        <v>26</v>
      </c>
      <c r="K8" s="6" t="s">
        <v>29</v>
      </c>
      <c r="M8" s="7" t="s">
        <v>27</v>
      </c>
      <c r="N8" s="9" t="s">
        <v>95</v>
      </c>
      <c r="O8" s="7" t="s">
        <v>27</v>
      </c>
      <c r="P8" s="9" t="s">
        <v>95</v>
      </c>
      <c r="Q8" s="6" t="s">
        <v>29</v>
      </c>
      <c r="R8" s="7" t="s">
        <v>27</v>
      </c>
      <c r="X8" s="15">
        <f>COUNTIF(B8:S8,K2)/(25-COUNTIF(B8:S8,AB7))</f>
        <v>0.16</v>
      </c>
      <c r="Y8" s="4"/>
      <c r="Z8" s="22" t="s">
        <v>27</v>
      </c>
      <c r="AA8" s="22" t="s">
        <v>27</v>
      </c>
      <c r="AB8" s="22" t="s">
        <v>27</v>
      </c>
      <c r="AC8" s="22" t="s">
        <v>26</v>
      </c>
      <c r="AD8" s="22" t="s">
        <v>27</v>
      </c>
      <c r="AE8" s="24" t="s">
        <v>29</v>
      </c>
    </row>
    <row r="9" ht="63" spans="1:31">
      <c r="A9" s="38" t="s">
        <v>83</v>
      </c>
      <c r="B9" s="7" t="s">
        <v>27</v>
      </c>
      <c r="C9" s="7" t="s">
        <v>26</v>
      </c>
      <c r="D9" s="7" t="s">
        <v>27</v>
      </c>
      <c r="E9" s="7" t="s">
        <v>27</v>
      </c>
      <c r="F9" s="7" t="s">
        <v>26</v>
      </c>
      <c r="G9" s="7" t="s">
        <v>27</v>
      </c>
      <c r="H9" s="9" t="s">
        <v>95</v>
      </c>
      <c r="I9" s="7" t="s">
        <v>27</v>
      </c>
      <c r="J9" s="7" t="s">
        <v>27</v>
      </c>
      <c r="K9" s="7" t="s">
        <v>27</v>
      </c>
      <c r="M9" s="7" t="s">
        <v>27</v>
      </c>
      <c r="N9" s="7" t="s">
        <v>27</v>
      </c>
      <c r="O9" s="9" t="s">
        <v>95</v>
      </c>
      <c r="P9" s="9" t="s">
        <v>95</v>
      </c>
      <c r="Q9" s="7" t="s">
        <v>27</v>
      </c>
      <c r="R9" s="7" t="s">
        <v>27</v>
      </c>
      <c r="X9" s="15">
        <f>COUNTIF(B9:S9,K2)/(25-COUNTIF(B9:S9,AB7))</f>
        <v>0.12</v>
      </c>
      <c r="Y9" s="4"/>
      <c r="Z9" s="21" t="s">
        <v>95</v>
      </c>
      <c r="AA9" s="22" t="s">
        <v>26</v>
      </c>
      <c r="AB9" s="23" t="s">
        <v>31</v>
      </c>
      <c r="AC9" s="22" t="s">
        <v>26</v>
      </c>
      <c r="AD9" s="22" t="s">
        <v>26</v>
      </c>
      <c r="AE9" s="22" t="s">
        <v>27</v>
      </c>
    </row>
    <row r="10" ht="55.2" spans="1:31">
      <c r="A10" s="38" t="s">
        <v>30</v>
      </c>
      <c r="B10" s="9" t="s">
        <v>95</v>
      </c>
      <c r="C10" s="9" t="s">
        <v>95</v>
      </c>
      <c r="D10" s="9" t="s">
        <v>95</v>
      </c>
      <c r="E10" s="9" t="s">
        <v>95</v>
      </c>
      <c r="F10" s="9" t="s">
        <v>95</v>
      </c>
      <c r="G10" s="9" t="s">
        <v>95</v>
      </c>
      <c r="H10" s="9" t="s">
        <v>95</v>
      </c>
      <c r="I10" s="9" t="s">
        <v>95</v>
      </c>
      <c r="J10" s="9" t="s">
        <v>95</v>
      </c>
      <c r="K10" s="9" t="s">
        <v>95</v>
      </c>
      <c r="M10" s="8" t="s">
        <v>31</v>
      </c>
      <c r="N10" s="7" t="s">
        <v>27</v>
      </c>
      <c r="O10" s="9" t="s">
        <v>95</v>
      </c>
      <c r="P10" s="9" t="s">
        <v>95</v>
      </c>
      <c r="Q10" s="9" t="s">
        <v>95</v>
      </c>
      <c r="R10" s="9" t="s">
        <v>95</v>
      </c>
      <c r="X10" s="15">
        <f>COUNTIF(B10:S10,K2)/(25-COUNTIF(B10:S10,AB7))</f>
        <v>0.583333333333333</v>
      </c>
      <c r="Y10" s="4"/>
      <c r="Z10" s="21" t="s">
        <v>95</v>
      </c>
      <c r="AA10" s="21" t="s">
        <v>95</v>
      </c>
      <c r="AB10" s="21" t="s">
        <v>95</v>
      </c>
      <c r="AC10" s="22" t="s">
        <v>26</v>
      </c>
      <c r="AD10" s="21" t="s">
        <v>95</v>
      </c>
      <c r="AE10" s="21" t="s">
        <v>95</v>
      </c>
    </row>
    <row r="11" ht="55.2" spans="1:31">
      <c r="A11" s="38" t="s">
        <v>32</v>
      </c>
      <c r="B11" s="9" t="s">
        <v>95</v>
      </c>
      <c r="C11" s="9" t="s">
        <v>95</v>
      </c>
      <c r="D11" s="8" t="s">
        <v>31</v>
      </c>
      <c r="E11" s="9" t="s">
        <v>95</v>
      </c>
      <c r="F11" s="9" t="s">
        <v>95</v>
      </c>
      <c r="G11" s="9" t="s">
        <v>95</v>
      </c>
      <c r="H11" s="9" t="s">
        <v>95</v>
      </c>
      <c r="I11" s="9" t="s">
        <v>95</v>
      </c>
      <c r="J11" s="7" t="s">
        <v>26</v>
      </c>
      <c r="K11" s="9" t="s">
        <v>95</v>
      </c>
      <c r="M11" s="8" t="s">
        <v>31</v>
      </c>
      <c r="N11" s="9" t="s">
        <v>95</v>
      </c>
      <c r="O11" s="7" t="s">
        <v>27</v>
      </c>
      <c r="P11" s="9" t="s">
        <v>95</v>
      </c>
      <c r="Q11" s="9" t="s">
        <v>95</v>
      </c>
      <c r="R11" s="9" t="s">
        <v>95</v>
      </c>
      <c r="X11" s="15">
        <f>COUNTIF(B11:S11,K2)/(25-COUNTIF(B11:S11,AB7))</f>
        <v>0.521739130434783</v>
      </c>
      <c r="Y11" s="4"/>
      <c r="Z11" s="21" t="s">
        <v>95</v>
      </c>
      <c r="AA11" s="21" t="s">
        <v>95</v>
      </c>
      <c r="AB11" s="21" t="s">
        <v>95</v>
      </c>
      <c r="AC11" s="21" t="s">
        <v>95</v>
      </c>
      <c r="AD11" s="21" t="s">
        <v>95</v>
      </c>
      <c r="AE11" s="21" t="s">
        <v>95</v>
      </c>
    </row>
    <row r="12" ht="55.2" spans="1:31">
      <c r="A12" s="38" t="s">
        <v>33</v>
      </c>
      <c r="B12" s="9" t="s">
        <v>95</v>
      </c>
      <c r="C12" s="9" t="s">
        <v>95</v>
      </c>
      <c r="D12" s="9" t="s">
        <v>95</v>
      </c>
      <c r="E12" s="9" t="s">
        <v>95</v>
      </c>
      <c r="F12" s="9" t="s">
        <v>95</v>
      </c>
      <c r="G12" s="9" t="s">
        <v>95</v>
      </c>
      <c r="H12" s="9" t="s">
        <v>95</v>
      </c>
      <c r="I12" s="13" t="s">
        <v>24</v>
      </c>
      <c r="J12" s="9" t="s">
        <v>95</v>
      </c>
      <c r="K12" s="9" t="s">
        <v>95</v>
      </c>
      <c r="M12" s="8" t="s">
        <v>31</v>
      </c>
      <c r="N12" s="9" t="s">
        <v>95</v>
      </c>
      <c r="O12" s="7" t="s">
        <v>27</v>
      </c>
      <c r="P12" s="9" t="s">
        <v>95</v>
      </c>
      <c r="Q12" s="9" t="s">
        <v>95</v>
      </c>
      <c r="R12" s="9" t="s">
        <v>95</v>
      </c>
      <c r="X12" s="15">
        <f>COUNTIF(B12:S12,K2)/(25-COUNTIF(B12:S12,AB7))</f>
        <v>0.541666666666667</v>
      </c>
      <c r="Y12" s="4"/>
      <c r="Z12" s="21" t="s">
        <v>95</v>
      </c>
      <c r="AA12" s="21" t="s">
        <v>95</v>
      </c>
      <c r="AB12" s="21" t="s">
        <v>95</v>
      </c>
      <c r="AC12" s="22" t="s">
        <v>26</v>
      </c>
      <c r="AD12" s="21" t="s">
        <v>95</v>
      </c>
      <c r="AE12" s="21" t="s">
        <v>95</v>
      </c>
    </row>
    <row r="13" ht="55.2" spans="1:31">
      <c r="A13" s="38" t="s">
        <v>34</v>
      </c>
      <c r="B13" s="9" t="s">
        <v>95</v>
      </c>
      <c r="C13" s="9" t="s">
        <v>95</v>
      </c>
      <c r="D13" s="8" t="s">
        <v>31</v>
      </c>
      <c r="E13" s="9" t="s">
        <v>95</v>
      </c>
      <c r="F13" s="9" t="s">
        <v>95</v>
      </c>
      <c r="G13" s="9" t="s">
        <v>95</v>
      </c>
      <c r="H13" s="9" t="s">
        <v>95</v>
      </c>
      <c r="I13" s="9" t="s">
        <v>95</v>
      </c>
      <c r="J13" s="9" t="s">
        <v>95</v>
      </c>
      <c r="K13" s="9" t="s">
        <v>95</v>
      </c>
      <c r="M13" s="7" t="s">
        <v>27</v>
      </c>
      <c r="N13" s="9" t="s">
        <v>95</v>
      </c>
      <c r="O13" s="7" t="s">
        <v>27</v>
      </c>
      <c r="P13" s="9" t="s">
        <v>95</v>
      </c>
      <c r="Q13" s="9" t="s">
        <v>95</v>
      </c>
      <c r="R13" s="7" t="s">
        <v>27</v>
      </c>
      <c r="X13" s="15">
        <f>COUNTIF(B13:S13,K2)/(25-COUNTIF(B13:S13,AB7))</f>
        <v>0.5</v>
      </c>
      <c r="Y13" s="4"/>
      <c r="Z13" s="21" t="s">
        <v>95</v>
      </c>
      <c r="AA13" s="22" t="s">
        <v>27</v>
      </c>
      <c r="AB13" s="21" t="s">
        <v>95</v>
      </c>
      <c r="AC13" s="22" t="s">
        <v>26</v>
      </c>
      <c r="AD13" s="21" t="s">
        <v>95</v>
      </c>
      <c r="AE13" s="21" t="s">
        <v>95</v>
      </c>
    </row>
    <row r="14" ht="55.2" spans="1:31">
      <c r="A14" s="38" t="s">
        <v>37</v>
      </c>
      <c r="B14" s="9" t="s">
        <v>95</v>
      </c>
      <c r="C14" s="8" t="s">
        <v>31</v>
      </c>
      <c r="D14" s="7" t="s">
        <v>27</v>
      </c>
      <c r="E14" s="9" t="s">
        <v>95</v>
      </c>
      <c r="F14" s="9" t="s">
        <v>95</v>
      </c>
      <c r="G14" s="9" t="s">
        <v>95</v>
      </c>
      <c r="H14" s="9" t="s">
        <v>95</v>
      </c>
      <c r="I14" s="9" t="s">
        <v>95</v>
      </c>
      <c r="J14" s="9" t="s">
        <v>95</v>
      </c>
      <c r="K14" s="9" t="s">
        <v>95</v>
      </c>
      <c r="M14" s="8" t="s">
        <v>31</v>
      </c>
      <c r="N14" s="7" t="s">
        <v>27</v>
      </c>
      <c r="O14" s="7" t="s">
        <v>27</v>
      </c>
      <c r="P14" s="9" t="s">
        <v>95</v>
      </c>
      <c r="Q14" s="9" t="s">
        <v>95</v>
      </c>
      <c r="R14" s="7" t="s">
        <v>27</v>
      </c>
      <c r="X14" s="15">
        <f>COUNTIF(B14:S14,K2)/(25-COUNTIF(B14:S14,AB7))</f>
        <v>0.434782608695652</v>
      </c>
      <c r="Y14" s="4"/>
      <c r="Z14" s="21" t="s">
        <v>95</v>
      </c>
      <c r="AA14" s="23" t="s">
        <v>31</v>
      </c>
      <c r="AB14" s="21" t="s">
        <v>95</v>
      </c>
      <c r="AC14" s="22" t="s">
        <v>26</v>
      </c>
      <c r="AD14" s="22" t="s">
        <v>26</v>
      </c>
      <c r="AE14" s="21" t="s">
        <v>95</v>
      </c>
    </row>
    <row r="15" ht="41.4" spans="1:31">
      <c r="A15" s="38" t="s">
        <v>39</v>
      </c>
      <c r="B15" s="9" t="s">
        <v>95</v>
      </c>
      <c r="C15" s="9" t="s">
        <v>95</v>
      </c>
      <c r="D15" s="9" t="s">
        <v>95</v>
      </c>
      <c r="E15" s="9" t="s">
        <v>95</v>
      </c>
      <c r="F15" s="9" t="s">
        <v>95</v>
      </c>
      <c r="G15" s="9" t="s">
        <v>95</v>
      </c>
      <c r="H15" s="9" t="s">
        <v>95</v>
      </c>
      <c r="I15" s="9" t="s">
        <v>95</v>
      </c>
      <c r="J15" s="9" t="s">
        <v>95</v>
      </c>
      <c r="K15" s="9" t="s">
        <v>95</v>
      </c>
      <c r="M15" s="8" t="s">
        <v>31</v>
      </c>
      <c r="N15" s="9" t="s">
        <v>95</v>
      </c>
      <c r="O15" s="9" t="s">
        <v>95</v>
      </c>
      <c r="P15" s="9" t="s">
        <v>95</v>
      </c>
      <c r="Q15" s="9" t="s">
        <v>95</v>
      </c>
      <c r="R15" s="9" t="s">
        <v>95</v>
      </c>
      <c r="X15" s="15">
        <f>COUNTIF(B15:S15,K2)/(25-COUNTIF(B15:S15,AB7))</f>
        <v>0.625</v>
      </c>
      <c r="Y15" s="4"/>
      <c r="Z15" s="21" t="s">
        <v>95</v>
      </c>
      <c r="AA15" s="23" t="s">
        <v>31</v>
      </c>
      <c r="AB15" s="21" t="s">
        <v>95</v>
      </c>
      <c r="AC15" s="22" t="s">
        <v>26</v>
      </c>
      <c r="AD15" s="22" t="s">
        <v>26</v>
      </c>
      <c r="AE15" s="21" t="s">
        <v>95</v>
      </c>
    </row>
    <row r="16" ht="55.2" spans="1:31">
      <c r="A16" s="38" t="s">
        <v>40</v>
      </c>
      <c r="B16" s="7" t="s">
        <v>27</v>
      </c>
      <c r="C16" s="9" t="s">
        <v>95</v>
      </c>
      <c r="D16" s="7" t="s">
        <v>27</v>
      </c>
      <c r="E16" s="9" t="s">
        <v>95</v>
      </c>
      <c r="F16" s="9" t="s">
        <v>95</v>
      </c>
      <c r="G16" s="9" t="s">
        <v>95</v>
      </c>
      <c r="H16" s="9" t="s">
        <v>95</v>
      </c>
      <c r="I16" s="9" t="s">
        <v>95</v>
      </c>
      <c r="J16" s="7" t="s">
        <v>26</v>
      </c>
      <c r="K16" s="7" t="s">
        <v>27</v>
      </c>
      <c r="M16" s="9" t="s">
        <v>95</v>
      </c>
      <c r="N16" s="9" t="s">
        <v>95</v>
      </c>
      <c r="O16" s="7" t="s">
        <v>27</v>
      </c>
      <c r="P16" s="7" t="s">
        <v>27</v>
      </c>
      <c r="Q16" s="9" t="s">
        <v>95</v>
      </c>
      <c r="R16" s="7" t="s">
        <v>27</v>
      </c>
      <c r="X16" s="15">
        <f>COUNTIF(B16:S16,K2)/(25-COUNTIF(B16:S16,AB7))</f>
        <v>0.36</v>
      </c>
      <c r="Y16" s="4"/>
      <c r="Z16" s="21" t="s">
        <v>95</v>
      </c>
      <c r="AA16" s="22" t="s">
        <v>27</v>
      </c>
      <c r="AB16" s="21" t="s">
        <v>95</v>
      </c>
      <c r="AC16" s="21" t="s">
        <v>95</v>
      </c>
      <c r="AD16" s="21" t="s">
        <v>95</v>
      </c>
      <c r="AE16" s="21" t="s">
        <v>95</v>
      </c>
    </row>
    <row r="17" ht="55.2" spans="1:31">
      <c r="A17" s="38" t="s">
        <v>41</v>
      </c>
      <c r="B17" s="9" t="s">
        <v>95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  <c r="M17" s="8" t="s">
        <v>31</v>
      </c>
      <c r="N17" s="9" t="s">
        <v>95</v>
      </c>
      <c r="O17" s="7" t="s">
        <v>27</v>
      </c>
      <c r="P17" s="9" t="s">
        <v>95</v>
      </c>
      <c r="Q17" s="9" t="s">
        <v>95</v>
      </c>
      <c r="R17" s="7" t="s">
        <v>27</v>
      </c>
      <c r="X17" s="15">
        <f>COUNTIF(B17:S17,K2)/(25-COUNTIF(B17:S17,AB7))</f>
        <v>0.541666666666667</v>
      </c>
      <c r="Y17" s="4"/>
      <c r="Z17" s="21" t="s">
        <v>95</v>
      </c>
      <c r="AA17" s="23" t="s">
        <v>31</v>
      </c>
      <c r="AB17" s="21" t="s">
        <v>95</v>
      </c>
      <c r="AC17" s="22" t="s">
        <v>26</v>
      </c>
      <c r="AD17" s="22" t="s">
        <v>26</v>
      </c>
      <c r="AE17" s="21" t="s">
        <v>95</v>
      </c>
    </row>
    <row r="19" ht="41.4" spans="1:31">
      <c r="A19" s="38" t="s">
        <v>50</v>
      </c>
      <c r="B19" s="9" t="s">
        <v>95</v>
      </c>
      <c r="C19" s="9" t="s">
        <v>95</v>
      </c>
      <c r="D19" s="9" t="s">
        <v>95</v>
      </c>
      <c r="E19" s="9" t="s">
        <v>95</v>
      </c>
      <c r="F19" s="9" t="s">
        <v>95</v>
      </c>
      <c r="G19" s="9" t="s">
        <v>95</v>
      </c>
      <c r="H19" s="9" t="s">
        <v>95</v>
      </c>
      <c r="I19" s="9" t="s">
        <v>95</v>
      </c>
      <c r="J19" s="9" t="s">
        <v>95</v>
      </c>
      <c r="K19" s="9" t="s">
        <v>95</v>
      </c>
      <c r="M19" s="8" t="s">
        <v>31</v>
      </c>
      <c r="N19" s="9" t="s">
        <v>95</v>
      </c>
      <c r="O19" s="9" t="s">
        <v>95</v>
      </c>
      <c r="P19" s="9" t="s">
        <v>95</v>
      </c>
      <c r="Q19" s="9" t="s">
        <v>95</v>
      </c>
      <c r="R19" s="9" t="s">
        <v>95</v>
      </c>
      <c r="X19" s="15">
        <f>COUNTIF(B19:S19,K2)/(25-COUNTIF(B19:S19,AB7))</f>
        <v>0.625</v>
      </c>
      <c r="Y19" s="4"/>
      <c r="Z19" s="21" t="s">
        <v>95</v>
      </c>
      <c r="AA19" s="23" t="s">
        <v>31</v>
      </c>
      <c r="AB19" s="21" t="s">
        <v>95</v>
      </c>
      <c r="AC19" s="22" t="s">
        <v>26</v>
      </c>
      <c r="AD19" s="21" t="s">
        <v>95</v>
      </c>
      <c r="AE19" s="21" t="s">
        <v>95</v>
      </c>
    </row>
    <row r="20" ht="55.2" spans="1:31">
      <c r="A20" s="38" t="s">
        <v>51</v>
      </c>
      <c r="B20" s="7" t="s">
        <v>26</v>
      </c>
      <c r="C20" s="9" t="s">
        <v>95</v>
      </c>
      <c r="D20" s="9" t="s">
        <v>95</v>
      </c>
      <c r="E20" s="9" t="s">
        <v>95</v>
      </c>
      <c r="F20" s="9" t="s">
        <v>95</v>
      </c>
      <c r="G20" s="9" t="s">
        <v>95</v>
      </c>
      <c r="H20" s="9" t="s">
        <v>95</v>
      </c>
      <c r="I20" s="9" t="s">
        <v>95</v>
      </c>
      <c r="J20" s="9" t="s">
        <v>95</v>
      </c>
      <c r="K20" s="9" t="s">
        <v>95</v>
      </c>
      <c r="M20" s="7" t="s">
        <v>27</v>
      </c>
      <c r="N20" s="9" t="s">
        <v>95</v>
      </c>
      <c r="O20" s="7" t="s">
        <v>26</v>
      </c>
      <c r="P20" s="9" t="s">
        <v>95</v>
      </c>
      <c r="Q20" s="9" t="s">
        <v>95</v>
      </c>
      <c r="R20" s="7" t="s">
        <v>27</v>
      </c>
      <c r="X20" s="15">
        <f>COUNTIF(B20:S20,K2)/(25-COUNTIF(B20:S20,AB7))</f>
        <v>0.48</v>
      </c>
      <c r="Y20" s="4"/>
      <c r="Z20" s="21" t="s">
        <v>95</v>
      </c>
      <c r="AA20" s="23" t="s">
        <v>31</v>
      </c>
      <c r="AB20" s="21" t="s">
        <v>95</v>
      </c>
      <c r="AC20" s="22" t="s">
        <v>26</v>
      </c>
      <c r="AD20" s="22" t="s">
        <v>27</v>
      </c>
      <c r="AE20" s="21" t="s">
        <v>95</v>
      </c>
    </row>
    <row r="21" ht="55.2" spans="1:31">
      <c r="A21" s="38" t="s">
        <v>52</v>
      </c>
      <c r="B21" s="9" t="s">
        <v>95</v>
      </c>
      <c r="C21" s="9" t="s">
        <v>95</v>
      </c>
      <c r="D21" s="7" t="s">
        <v>27</v>
      </c>
      <c r="E21" s="9" t="s">
        <v>95</v>
      </c>
      <c r="F21" s="7" t="s">
        <v>27</v>
      </c>
      <c r="G21" s="9" t="s">
        <v>95</v>
      </c>
      <c r="H21" s="9" t="s">
        <v>95</v>
      </c>
      <c r="I21" s="9" t="s">
        <v>95</v>
      </c>
      <c r="J21" s="9" t="s">
        <v>95</v>
      </c>
      <c r="K21" s="9" t="s">
        <v>95</v>
      </c>
      <c r="M21" s="7" t="s">
        <v>27</v>
      </c>
      <c r="N21" s="9" t="s">
        <v>95</v>
      </c>
      <c r="O21" s="7" t="s">
        <v>27</v>
      </c>
      <c r="P21" s="9" t="s">
        <v>95</v>
      </c>
      <c r="Q21" s="7" t="s">
        <v>27</v>
      </c>
      <c r="R21" s="7" t="s">
        <v>27</v>
      </c>
      <c r="X21" s="15">
        <f>COUNTIF(B21:S21,K2)/(25-COUNTIF(B21:S21,AB7))</f>
        <v>0.4</v>
      </c>
      <c r="Y21" s="4"/>
      <c r="Z21" s="21" t="s">
        <v>95</v>
      </c>
      <c r="AA21" s="22" t="s">
        <v>27</v>
      </c>
      <c r="AB21" s="23" t="s">
        <v>31</v>
      </c>
      <c r="AC21" s="22" t="s">
        <v>26</v>
      </c>
      <c r="AD21" s="21" t="s">
        <v>95</v>
      </c>
      <c r="AE21" s="21" t="s">
        <v>95</v>
      </c>
    </row>
    <row r="22" ht="55.2" spans="1:31">
      <c r="A22" s="38" t="s">
        <v>53</v>
      </c>
      <c r="B22" s="9" t="s">
        <v>95</v>
      </c>
      <c r="C22" s="9" t="s">
        <v>95</v>
      </c>
      <c r="D22" s="9" t="s">
        <v>95</v>
      </c>
      <c r="E22" s="9" t="s">
        <v>95</v>
      </c>
      <c r="F22" s="9" t="s">
        <v>95</v>
      </c>
      <c r="G22" s="9" t="s">
        <v>95</v>
      </c>
      <c r="H22" s="9" t="s">
        <v>95</v>
      </c>
      <c r="I22" s="9" t="s">
        <v>95</v>
      </c>
      <c r="J22" s="9" t="s">
        <v>95</v>
      </c>
      <c r="K22" s="9" t="s">
        <v>95</v>
      </c>
      <c r="M22" s="8" t="s">
        <v>31</v>
      </c>
      <c r="N22" s="7" t="s">
        <v>26</v>
      </c>
      <c r="O22" s="7" t="s">
        <v>27</v>
      </c>
      <c r="P22" s="9" t="s">
        <v>95</v>
      </c>
      <c r="Q22" s="9" t="s">
        <v>95</v>
      </c>
      <c r="R22" s="7" t="s">
        <v>27</v>
      </c>
      <c r="X22" s="15">
        <f>COUNTIF(B22:S22,K2)/(25-COUNTIF(B22:S22,AB7))</f>
        <v>0.5</v>
      </c>
      <c r="Y22" s="4"/>
      <c r="Z22" s="21" t="s">
        <v>95</v>
      </c>
      <c r="AA22" s="21" t="s">
        <v>95</v>
      </c>
      <c r="AB22" s="23" t="s">
        <v>31</v>
      </c>
      <c r="AC22" s="22" t="s">
        <v>26</v>
      </c>
      <c r="AD22" s="22" t="s">
        <v>27</v>
      </c>
      <c r="AE22" s="21" t="s">
        <v>95</v>
      </c>
    </row>
    <row r="23" ht="55.2" spans="1:31">
      <c r="A23" s="38" t="s">
        <v>54</v>
      </c>
      <c r="B23" s="9" t="s">
        <v>95</v>
      </c>
      <c r="C23" s="9" t="s">
        <v>95</v>
      </c>
      <c r="D23" s="7" t="s">
        <v>26</v>
      </c>
      <c r="E23" s="9" t="s">
        <v>95</v>
      </c>
      <c r="F23" s="9" t="s">
        <v>95</v>
      </c>
      <c r="G23" s="9" t="s">
        <v>95</v>
      </c>
      <c r="H23" s="9" t="s">
        <v>95</v>
      </c>
      <c r="I23" s="9" t="s">
        <v>95</v>
      </c>
      <c r="J23" s="9" t="s">
        <v>95</v>
      </c>
      <c r="K23" s="9" t="s">
        <v>95</v>
      </c>
      <c r="M23" s="7" t="s">
        <v>27</v>
      </c>
      <c r="N23" s="9" t="s">
        <v>95</v>
      </c>
      <c r="O23" s="9" t="s">
        <v>95</v>
      </c>
      <c r="P23" s="9" t="s">
        <v>95</v>
      </c>
      <c r="Q23" s="9" t="s">
        <v>95</v>
      </c>
      <c r="R23" s="9" t="s">
        <v>95</v>
      </c>
      <c r="X23" s="15">
        <f>COUNTIF(B23:S23,K2)/(25-COUNTIF(B23:S23,AB7))</f>
        <v>0.56</v>
      </c>
      <c r="Y23" s="4"/>
      <c r="Z23" s="21" t="s">
        <v>95</v>
      </c>
      <c r="AA23" s="23" t="s">
        <v>31</v>
      </c>
      <c r="AB23" s="21" t="s">
        <v>95</v>
      </c>
      <c r="AC23" s="22" t="s">
        <v>26</v>
      </c>
      <c r="AD23" s="21" t="s">
        <v>95</v>
      </c>
      <c r="AE23" s="21" t="s">
        <v>95</v>
      </c>
    </row>
    <row r="24" ht="41.4" spans="1:31">
      <c r="A24" s="38" t="s">
        <v>55</v>
      </c>
      <c r="B24" s="9" t="s">
        <v>95</v>
      </c>
      <c r="C24" s="9" t="s">
        <v>95</v>
      </c>
      <c r="D24" s="9" t="s">
        <v>95</v>
      </c>
      <c r="E24" s="9" t="s">
        <v>95</v>
      </c>
      <c r="F24" s="9" t="s">
        <v>95</v>
      </c>
      <c r="G24" s="9" t="s">
        <v>95</v>
      </c>
      <c r="H24" s="9" t="s">
        <v>95</v>
      </c>
      <c r="I24" s="9" t="s">
        <v>95</v>
      </c>
      <c r="J24" s="9" t="s">
        <v>95</v>
      </c>
      <c r="K24" s="9" t="s">
        <v>95</v>
      </c>
      <c r="M24" s="8" t="s">
        <v>31</v>
      </c>
      <c r="N24" s="9" t="s">
        <v>95</v>
      </c>
      <c r="O24" s="9" t="s">
        <v>95</v>
      </c>
      <c r="P24" s="9" t="s">
        <v>95</v>
      </c>
      <c r="Q24" s="9" t="s">
        <v>95</v>
      </c>
      <c r="R24" s="9" t="s">
        <v>95</v>
      </c>
      <c r="X24" s="15">
        <f>COUNTIF(B24:S24,K2)/(25-COUNTIF(B24:S24,AB7))</f>
        <v>0.625</v>
      </c>
      <c r="Y24" s="4"/>
      <c r="Z24" s="21" t="s">
        <v>95</v>
      </c>
      <c r="AA24" s="21" t="s">
        <v>95</v>
      </c>
      <c r="AB24" s="21" t="s">
        <v>95</v>
      </c>
      <c r="AC24" s="22" t="s">
        <v>26</v>
      </c>
      <c r="AD24" s="22" t="s">
        <v>26</v>
      </c>
      <c r="AE24" s="21" t="s">
        <v>95</v>
      </c>
    </row>
    <row r="25" ht="55.2" spans="1:31">
      <c r="A25" s="38" t="s">
        <v>56</v>
      </c>
      <c r="B25" s="9" t="s">
        <v>95</v>
      </c>
      <c r="C25" s="9" t="s">
        <v>95</v>
      </c>
      <c r="D25" s="9" t="s">
        <v>95</v>
      </c>
      <c r="E25" s="9" t="s">
        <v>95</v>
      </c>
      <c r="F25" s="9" t="s">
        <v>95</v>
      </c>
      <c r="G25" s="9" t="s">
        <v>95</v>
      </c>
      <c r="H25" s="9" t="s">
        <v>95</v>
      </c>
      <c r="I25" s="9" t="s">
        <v>95</v>
      </c>
      <c r="J25" s="7" t="s">
        <v>26</v>
      </c>
      <c r="K25" s="9" t="s">
        <v>95</v>
      </c>
      <c r="M25" s="8" t="s">
        <v>31</v>
      </c>
      <c r="N25" s="7" t="s">
        <v>27</v>
      </c>
      <c r="O25" s="7" t="s">
        <v>27</v>
      </c>
      <c r="P25" s="9" t="s">
        <v>95</v>
      </c>
      <c r="Q25" s="9" t="s">
        <v>95</v>
      </c>
      <c r="R25" s="7" t="s">
        <v>27</v>
      </c>
      <c r="X25" s="15">
        <f>COUNTIF(B25:S25,K2)/(25-COUNTIF(B25:S25,AB7))</f>
        <v>0.458333333333333</v>
      </c>
      <c r="Y25" s="4"/>
      <c r="Z25" s="21" t="s">
        <v>95</v>
      </c>
      <c r="AA25" s="23" t="s">
        <v>31</v>
      </c>
      <c r="AB25" s="23" t="s">
        <v>31</v>
      </c>
      <c r="AC25" s="22" t="s">
        <v>26</v>
      </c>
      <c r="AD25" s="22" t="s">
        <v>26</v>
      </c>
      <c r="AE25" s="21" t="s">
        <v>95</v>
      </c>
    </row>
    <row r="26" ht="55.2" spans="1:31">
      <c r="A26" s="38" t="s">
        <v>93</v>
      </c>
      <c r="B26" s="7" t="s">
        <v>27</v>
      </c>
      <c r="C26" s="8" t="s">
        <v>31</v>
      </c>
      <c r="D26" s="7" t="s">
        <v>27</v>
      </c>
      <c r="E26" s="9" t="s">
        <v>95</v>
      </c>
      <c r="F26" s="9" t="s">
        <v>95</v>
      </c>
      <c r="G26" s="9" t="s">
        <v>95</v>
      </c>
      <c r="H26" s="9" t="s">
        <v>95</v>
      </c>
      <c r="I26" s="9" t="s">
        <v>95</v>
      </c>
      <c r="J26" s="9" t="s">
        <v>95</v>
      </c>
      <c r="K26" s="7" t="s">
        <v>27</v>
      </c>
      <c r="M26" s="8" t="s">
        <v>31</v>
      </c>
      <c r="N26" s="7" t="s">
        <v>26</v>
      </c>
      <c r="O26" s="7" t="s">
        <v>26</v>
      </c>
      <c r="P26" s="7" t="s">
        <v>26</v>
      </c>
      <c r="Q26" s="9" t="s">
        <v>95</v>
      </c>
      <c r="R26" s="7" t="s">
        <v>27</v>
      </c>
      <c r="X26" s="15">
        <f>COUNTIF(B26:S26,K2)/(25-COUNTIF(B26:S26,AB7))</f>
        <v>0.304347826086957</v>
      </c>
      <c r="Y26" s="4"/>
      <c r="Z26" s="21" t="s">
        <v>95</v>
      </c>
      <c r="AA26" s="22" t="s">
        <v>26</v>
      </c>
      <c r="AB26" s="21" t="s">
        <v>95</v>
      </c>
      <c r="AC26" s="22" t="s">
        <v>26</v>
      </c>
      <c r="AD26" s="22" t="s">
        <v>27</v>
      </c>
      <c r="AE26" s="21" t="s">
        <v>95</v>
      </c>
    </row>
    <row r="27" ht="55.2" spans="1:31">
      <c r="A27" s="38" t="s">
        <v>90</v>
      </c>
      <c r="B27" s="9" t="s">
        <v>95</v>
      </c>
      <c r="C27" s="9" t="s">
        <v>95</v>
      </c>
      <c r="D27" s="9" t="s">
        <v>95</v>
      </c>
      <c r="E27" s="9" t="s">
        <v>95</v>
      </c>
      <c r="F27" s="9" t="s">
        <v>95</v>
      </c>
      <c r="G27" s="9" t="s">
        <v>95</v>
      </c>
      <c r="H27" s="9" t="s">
        <v>95</v>
      </c>
      <c r="I27" s="13" t="s">
        <v>24</v>
      </c>
      <c r="J27" s="9" t="s">
        <v>95</v>
      </c>
      <c r="K27" s="9" t="s">
        <v>95</v>
      </c>
      <c r="M27" s="9" t="s">
        <v>95</v>
      </c>
      <c r="N27" s="7" t="s">
        <v>27</v>
      </c>
      <c r="O27" s="9" t="s">
        <v>95</v>
      </c>
      <c r="P27" s="7" t="s">
        <v>27</v>
      </c>
      <c r="Q27" s="9" t="s">
        <v>95</v>
      </c>
      <c r="R27" s="7" t="s">
        <v>26</v>
      </c>
      <c r="X27" s="15">
        <f>COUNTIF(B27:S27,K2)/(25-COUNTIF(B27:S27,AB7))</f>
        <v>0.48</v>
      </c>
      <c r="Y27" s="4"/>
      <c r="Z27" s="21" t="s">
        <v>95</v>
      </c>
      <c r="AA27" s="21" t="s">
        <v>95</v>
      </c>
      <c r="AB27" s="21" t="s">
        <v>95</v>
      </c>
      <c r="AC27" s="22" t="s">
        <v>26</v>
      </c>
      <c r="AD27" s="22" t="s">
        <v>26</v>
      </c>
      <c r="AE27" s="21" t="s">
        <v>95</v>
      </c>
    </row>
    <row r="28" ht="36.6" spans="2:31">
      <c r="B28" s="9"/>
      <c r="C28" s="9"/>
      <c r="D28" s="13"/>
      <c r="E28" s="9"/>
      <c r="F28" s="9"/>
      <c r="G28" s="13"/>
      <c r="H28" s="9"/>
      <c r="I28" s="9"/>
      <c r="J28" s="9"/>
      <c r="K28" s="9"/>
      <c r="M28" s="9"/>
      <c r="N28" s="9"/>
      <c r="O28" s="9"/>
      <c r="P28" s="7"/>
      <c r="Q28" s="9"/>
      <c r="R28" s="7"/>
      <c r="X28" s="15"/>
      <c r="Y28" s="4"/>
      <c r="Z28" s="40"/>
      <c r="AA28" s="21"/>
      <c r="AB28" s="21"/>
      <c r="AC28" s="22"/>
      <c r="AD28" s="21"/>
      <c r="AE28" s="21"/>
    </row>
    <row r="29" ht="41.4" spans="1:31">
      <c r="A29" s="38" t="s">
        <v>0</v>
      </c>
      <c r="B29" s="4" t="s">
        <v>2</v>
      </c>
      <c r="C29" s="4" t="s">
        <v>3</v>
      </c>
      <c r="D29" s="4" t="s">
        <v>12</v>
      </c>
      <c r="E29" s="4" t="s">
        <v>13</v>
      </c>
      <c r="F29" s="4" t="s">
        <v>15</v>
      </c>
      <c r="G29" s="4" t="s">
        <v>16</v>
      </c>
      <c r="H29" s="4" t="s">
        <v>19</v>
      </c>
      <c r="I29" s="4" t="s">
        <v>20</v>
      </c>
      <c r="J29" s="4" t="s">
        <v>21</v>
      </c>
      <c r="K29" s="4" t="s">
        <v>22</v>
      </c>
      <c r="M29" s="4" t="s">
        <v>4</v>
      </c>
      <c r="N29" s="4" t="s">
        <v>7</v>
      </c>
      <c r="O29" s="4" t="s">
        <v>11</v>
      </c>
      <c r="P29" s="4" t="s">
        <v>10</v>
      </c>
      <c r="Q29" s="4" t="s">
        <v>17</v>
      </c>
      <c r="R29" s="4" t="s">
        <v>18</v>
      </c>
      <c r="Z29" s="20" t="s">
        <v>1</v>
      </c>
      <c r="AA29" s="20" t="s">
        <v>5</v>
      </c>
      <c r="AB29" s="20" t="s">
        <v>6</v>
      </c>
      <c r="AC29" s="20" t="s">
        <v>8</v>
      </c>
      <c r="AD29" s="20" t="s">
        <v>9</v>
      </c>
      <c r="AE29" s="20" t="s">
        <v>14</v>
      </c>
    </row>
    <row r="30" spans="1:31">
      <c r="A30" s="39" t="s">
        <v>97</v>
      </c>
      <c r="B30" s="14">
        <f>COUNTIF(B2:B26,Z26)/(25-COUNTIF(B2:B26,AB7))</f>
        <v>0.72</v>
      </c>
      <c r="C30" s="14">
        <f>COUNTIF(C2:C26,Z26)/(25-COUNTIF(C2:C26,AB7))</f>
        <v>0.826086956521739</v>
      </c>
      <c r="D30" s="14">
        <f>COUNTIF(D2:D26,Z26)/(25-COUNTIF(D2:D26,AB7))</f>
        <v>0.434782608695652</v>
      </c>
      <c r="E30" s="14">
        <f>COUNTIF(E2:E26,E26)/(25-COUNTIF(E2:E26,AB7))</f>
        <v>0.84</v>
      </c>
      <c r="F30" s="14">
        <f>COUNTIF(F2:F26,F26)/(25-COUNTIF(F2:F26,AB7))</f>
        <v>0.76</v>
      </c>
      <c r="G30" s="14">
        <f>COUNTIF(G2:G26,G26)/(25-COUNTIF(G2:G26,AB7))</f>
        <v>0.84</v>
      </c>
      <c r="H30" s="14">
        <f>COUNTIF(H2:H26,H26)/(25-COUNTIF(H2:H26,AB7))</f>
        <v>0.88</v>
      </c>
      <c r="I30" s="14">
        <f>COUNTIF(I2:I26,I26)/(25-COUNTIF(I2:I26,AB7))</f>
        <v>0.8</v>
      </c>
      <c r="J30" s="14">
        <f>COUNTIF(J2:J26,J26)/(25-COUNTIF(J2:J26,AB7))</f>
        <v>0.68</v>
      </c>
      <c r="K30" s="14">
        <f>COUNTIF(K2:K26,Z26)/(25-COUNTIF(K2:K26,AB7))</f>
        <v>0.68</v>
      </c>
      <c r="M30" s="14">
        <f>COUNTIF(M2:M26,Z26)/(25-COUNTIF(M2:M26,AB7))</f>
        <v>0.285714285714286</v>
      </c>
      <c r="N30" s="14">
        <f>COUNTIF(N2:N26,Z26)/(25-COUNTIF(N2:N26,AB7))</f>
        <v>0.52</v>
      </c>
      <c r="O30" s="14">
        <f>COUNTIF(O2:O26,Z26)/(25-COUNTIF(O2:O26,AB7))</f>
        <v>0.24</v>
      </c>
      <c r="P30" s="14">
        <f>COUNTIF(P2:P26,Z26)/(25-COUNTIF(P2:P26,AB7))</f>
        <v>0.8</v>
      </c>
      <c r="Q30" s="14">
        <f>COUNTIF(Q2:Q26,Q26)/(25-COUNTIF(Q2:Q26,AB7))</f>
        <v>0.8</v>
      </c>
      <c r="R30" s="14">
        <f>COUNTIF(R2:R26,Z26)/(25-COUNTIF(R2:R26,AB7))</f>
        <v>0.32</v>
      </c>
      <c r="Z30" s="26">
        <f>COUNTIF(Z2:Z26,Z26)/(25-COUNTIF(Z2:Z26,AB7))</f>
        <v>0.84</v>
      </c>
      <c r="AA30" s="26">
        <f>COUNTIF(AA2:AA26,Z26)/(25-COUNTIF(AA2:AA26,AB7))</f>
        <v>0.388888888888889</v>
      </c>
      <c r="AB30" s="26">
        <f>COUNTIF(AB2:AB26,AB26)/(25-COUNTIF(AB2:AB26,AB7))</f>
        <v>0.85</v>
      </c>
      <c r="AC30" s="26">
        <f>COUNTIF(AC2:AC26,Z26)/(25-COUNTIF(AC2:AC26,AB7))</f>
        <v>0.08</v>
      </c>
      <c r="AD30" s="26">
        <f>COUNTIF(AD2:AD26,Z26)/(25-COUNTIF(AD2:AD26,AB7))</f>
        <v>0.4</v>
      </c>
      <c r="AE30" s="26">
        <f>COUNTIF(AE2:AE26,AE26)/(25-COUNTIF(AE2:AE26,AB7))</f>
        <v>0.84</v>
      </c>
    </row>
    <row r="33" ht="97.2" spans="25:25">
      <c r="Y33" s="2" t="s">
        <v>98</v>
      </c>
    </row>
    <row r="35" s="4" customFormat="1" spans="1:31">
      <c r="A35" s="38"/>
      <c r="Z35" s="20"/>
      <c r="AA35" s="20"/>
      <c r="AB35" s="20"/>
      <c r="AC35" s="20"/>
      <c r="AD35" s="20"/>
      <c r="AE35" s="20"/>
    </row>
    <row r="36" spans="2:31">
      <c r="B36" s="14"/>
      <c r="C36" s="14"/>
      <c r="D36" s="14"/>
      <c r="E36" s="14"/>
      <c r="F36" s="14"/>
      <c r="G36" s="14"/>
      <c r="H36" s="14"/>
      <c r="I36" s="14"/>
      <c r="J36" s="14"/>
      <c r="K36" s="14"/>
      <c r="M36" s="14"/>
      <c r="N36" s="14"/>
      <c r="O36" s="14"/>
      <c r="P36" s="14"/>
      <c r="Q36" s="14"/>
      <c r="R36" s="14"/>
      <c r="Z36" s="26"/>
      <c r="AA36" s="26"/>
      <c r="AB36" s="26"/>
      <c r="AC36" s="26"/>
      <c r="AD36" s="26"/>
      <c r="AE36" s="26"/>
    </row>
    <row r="39" ht="122" customHeight="1" spans="4:25">
      <c r="D39" s="32" t="s">
        <v>99</v>
      </c>
      <c r="E39" s="33">
        <f>105/(8*22-2+42)</f>
        <v>0.486111111111111</v>
      </c>
      <c r="Y39" s="2"/>
    </row>
    <row r="40" ht="28.2" spans="4:5">
      <c r="D40" s="32" t="s">
        <v>100</v>
      </c>
      <c r="E40" s="33">
        <f>244/(15*22-23)</f>
        <v>0.794788273615635</v>
      </c>
    </row>
    <row r="41" ht="28.2" spans="4:5">
      <c r="D41" s="32" t="s">
        <v>101</v>
      </c>
      <c r="E41" s="33">
        <f>403/612</f>
        <v>0.658496732026144</v>
      </c>
    </row>
    <row r="43" ht="32.4" spans="25:25">
      <c r="Y43" s="2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1"/>
  <sheetViews>
    <sheetView tabSelected="1" zoomScale="85" zoomScaleNormal="85" topLeftCell="A36" workbookViewId="0">
      <selection activeCell="P48" sqref="P48"/>
    </sheetView>
  </sheetViews>
  <sheetFormatPr defaultColWidth="8.88888888888889" defaultRowHeight="15.6"/>
  <cols>
    <col min="1" max="1" width="22.4259259259259" style="12" customWidth="1"/>
    <col min="3" max="4" width="12" style="18"/>
    <col min="5" max="5" width="10.4444444444444" style="18"/>
    <col min="6" max="7" width="12" style="18"/>
    <col min="8" max="8" width="10.4444444444444" style="18"/>
    <col min="9" max="10" width="12" style="18"/>
    <col min="11" max="12" width="10.4444444444444" style="18"/>
    <col min="15" max="15" width="10.4444444444444" style="18"/>
    <col min="16" max="16" width="28.7777777777778" style="18"/>
    <col min="17" max="18" width="12" style="18"/>
    <col min="19" max="20" width="10.4444444444444" style="18"/>
    <col min="24" max="24" width="20.4444444444444" style="18" customWidth="1"/>
    <col min="25" max="25" width="18.4444444444444" style="18" customWidth="1"/>
    <col min="26" max="28" width="10.4444444444444" style="18"/>
    <col min="29" max="29" width="12" style="18"/>
    <col min="30" max="30" width="10.4444444444444" style="18"/>
    <col min="31" max="31" width="12" style="18"/>
    <col min="32" max="32" width="8.88888888888889" style="18"/>
    <col min="33" max="33" width="10.4444444444444"/>
    <col min="38" max="16384" width="8.88888888888889" style="18"/>
  </cols>
  <sheetData>
    <row r="1" s="4" customFormat="1" ht="41.4" spans="1:31">
      <c r="A1" s="12" t="s">
        <v>0</v>
      </c>
      <c r="C1" s="4" t="s">
        <v>2</v>
      </c>
      <c r="D1" s="4" t="s">
        <v>3</v>
      </c>
      <c r="E1" s="4" t="s">
        <v>12</v>
      </c>
      <c r="F1" s="4" t="s">
        <v>13</v>
      </c>
      <c r="G1" s="4" t="s">
        <v>15</v>
      </c>
      <c r="H1" s="4" t="s">
        <v>16</v>
      </c>
      <c r="I1" s="4" t="s">
        <v>19</v>
      </c>
      <c r="J1" s="4" t="s">
        <v>20</v>
      </c>
      <c r="K1" s="4" t="s">
        <v>21</v>
      </c>
      <c r="L1" s="4" t="s">
        <v>22</v>
      </c>
      <c r="O1" s="4" t="s">
        <v>4</v>
      </c>
      <c r="P1" s="4" t="s">
        <v>7</v>
      </c>
      <c r="Q1" s="4" t="s">
        <v>10</v>
      </c>
      <c r="R1" s="4" t="s">
        <v>17</v>
      </c>
      <c r="S1" s="4" t="s">
        <v>18</v>
      </c>
      <c r="T1" s="4" t="s">
        <v>11</v>
      </c>
      <c r="Z1" s="4" t="s">
        <v>1</v>
      </c>
      <c r="AA1" s="4" t="s">
        <v>5</v>
      </c>
      <c r="AB1" s="4" t="s">
        <v>6</v>
      </c>
      <c r="AC1" s="4" t="s">
        <v>8</v>
      </c>
      <c r="AD1" s="4" t="s">
        <v>9</v>
      </c>
      <c r="AE1" s="4" t="s">
        <v>14</v>
      </c>
    </row>
    <row r="2" ht="69" spans="1:31">
      <c r="A2" s="12" t="s">
        <v>72</v>
      </c>
      <c r="C2" s="9" t="s">
        <v>95</v>
      </c>
      <c r="D2" s="9" t="s">
        <v>95</v>
      </c>
      <c r="E2" s="9" t="s">
        <v>95</v>
      </c>
      <c r="F2" s="9" t="s">
        <v>95</v>
      </c>
      <c r="G2" s="7" t="s">
        <v>27</v>
      </c>
      <c r="H2" s="9" t="s">
        <v>95</v>
      </c>
      <c r="I2" s="9" t="s">
        <v>95</v>
      </c>
      <c r="J2" s="9" t="s">
        <v>95</v>
      </c>
      <c r="K2" s="9" t="s">
        <v>95</v>
      </c>
      <c r="L2" s="9" t="s">
        <v>95</v>
      </c>
      <c r="O2" s="7" t="s">
        <v>27</v>
      </c>
      <c r="P2" s="9" t="s">
        <v>95</v>
      </c>
      <c r="Q2" s="9" t="s">
        <v>95</v>
      </c>
      <c r="R2" s="9" t="s">
        <v>95</v>
      </c>
      <c r="S2" s="7" t="s">
        <v>27</v>
      </c>
      <c r="T2" s="7" t="s">
        <v>27</v>
      </c>
      <c r="X2" s="15">
        <f>COUNTIF(B2:S2,L2)/(25-COUNTIF(B2:S2,AB7))</f>
        <v>0.48</v>
      </c>
      <c r="Z2" s="9" t="s">
        <v>95</v>
      </c>
      <c r="AA2" s="9" t="s">
        <v>95</v>
      </c>
      <c r="AB2" s="9" t="s">
        <v>95</v>
      </c>
      <c r="AC2" s="7" t="s">
        <v>26</v>
      </c>
      <c r="AD2" s="9" t="s">
        <v>95</v>
      </c>
      <c r="AE2" s="7" t="s">
        <v>85</v>
      </c>
    </row>
    <row r="3" ht="69" spans="1:31">
      <c r="A3" s="12" t="s">
        <v>73</v>
      </c>
      <c r="C3" s="9" t="s">
        <v>95</v>
      </c>
      <c r="D3" s="9" t="s">
        <v>95</v>
      </c>
      <c r="E3" s="7" t="s">
        <v>27</v>
      </c>
      <c r="F3" s="9" t="s">
        <v>95</v>
      </c>
      <c r="G3" s="9" t="s">
        <v>95</v>
      </c>
      <c r="H3" s="9" t="s">
        <v>95</v>
      </c>
      <c r="I3" s="9" t="s">
        <v>95</v>
      </c>
      <c r="J3" s="9" t="s">
        <v>95</v>
      </c>
      <c r="K3" s="9" t="s">
        <v>95</v>
      </c>
      <c r="L3" s="7" t="s">
        <v>26</v>
      </c>
      <c r="O3" s="7" t="s">
        <v>27</v>
      </c>
      <c r="P3" s="9" t="s">
        <v>95</v>
      </c>
      <c r="Q3" s="9" t="s">
        <v>95</v>
      </c>
      <c r="R3" s="9" t="s">
        <v>95</v>
      </c>
      <c r="S3" s="7" t="s">
        <v>27</v>
      </c>
      <c r="T3" s="7" t="s">
        <v>27</v>
      </c>
      <c r="X3" s="15">
        <f>COUNTIF(B3:S3,L2)/(25-COUNTIF(B3:S3,AB7))</f>
        <v>0.44</v>
      </c>
      <c r="Z3" s="9" t="s">
        <v>95</v>
      </c>
      <c r="AA3" s="9" t="s">
        <v>95</v>
      </c>
      <c r="AB3" s="9" t="s">
        <v>95</v>
      </c>
      <c r="AC3" s="7" t="s">
        <v>26</v>
      </c>
      <c r="AD3" s="7" t="s">
        <v>26</v>
      </c>
      <c r="AE3" s="9" t="s">
        <v>95</v>
      </c>
    </row>
    <row r="4" ht="69" spans="1:31">
      <c r="A4" s="12" t="s">
        <v>74</v>
      </c>
      <c r="C4" s="9" t="s">
        <v>95</v>
      </c>
      <c r="D4" s="7" t="s">
        <v>27</v>
      </c>
      <c r="E4" s="7" t="s">
        <v>27</v>
      </c>
      <c r="F4" s="7" t="s">
        <v>27</v>
      </c>
      <c r="G4" s="9" t="s">
        <v>95</v>
      </c>
      <c r="H4" s="9" t="s">
        <v>95</v>
      </c>
      <c r="I4" s="7" t="s">
        <v>27</v>
      </c>
      <c r="J4" s="7" t="s">
        <v>27</v>
      </c>
      <c r="K4" s="7" t="s">
        <v>27</v>
      </c>
      <c r="L4" s="7" t="s">
        <v>27</v>
      </c>
      <c r="O4" s="7" t="s">
        <v>27</v>
      </c>
      <c r="P4" s="7" t="s">
        <v>27</v>
      </c>
      <c r="Q4" s="7" t="s">
        <v>27</v>
      </c>
      <c r="R4" s="7" t="s">
        <v>27</v>
      </c>
      <c r="S4" s="7" t="s">
        <v>27</v>
      </c>
      <c r="T4" s="7" t="s">
        <v>27</v>
      </c>
      <c r="X4" s="15">
        <f>COUNTIF(B4:S4,L2)/(25-COUNTIF(B4:S4,AB7))</f>
        <v>0.12</v>
      </c>
      <c r="Z4" s="9" t="s">
        <v>95</v>
      </c>
      <c r="AA4" s="7" t="s">
        <v>27</v>
      </c>
      <c r="AB4" s="9" t="s">
        <v>95</v>
      </c>
      <c r="AC4" s="7" t="s">
        <v>26</v>
      </c>
      <c r="AD4" s="7" t="s">
        <v>27</v>
      </c>
      <c r="AE4" s="9" t="s">
        <v>95</v>
      </c>
    </row>
    <row r="5" ht="69" spans="1:31">
      <c r="A5" s="12" t="s">
        <v>77</v>
      </c>
      <c r="C5" s="9" t="s">
        <v>95</v>
      </c>
      <c r="D5" s="7" t="s">
        <v>27</v>
      </c>
      <c r="E5" s="7" t="s">
        <v>27</v>
      </c>
      <c r="F5" s="9" t="s">
        <v>95</v>
      </c>
      <c r="G5" s="9" t="s">
        <v>95</v>
      </c>
      <c r="H5" s="9" t="s">
        <v>95</v>
      </c>
      <c r="I5" s="7" t="s">
        <v>27</v>
      </c>
      <c r="J5" s="9" t="s">
        <v>95</v>
      </c>
      <c r="K5" s="9" t="s">
        <v>95</v>
      </c>
      <c r="L5" s="7" t="s">
        <v>26</v>
      </c>
      <c r="O5" s="7" t="s">
        <v>27</v>
      </c>
      <c r="P5" s="7" t="s">
        <v>27</v>
      </c>
      <c r="Q5" s="7" t="s">
        <v>27</v>
      </c>
      <c r="R5" s="9" t="s">
        <v>95</v>
      </c>
      <c r="S5" s="7" t="s">
        <v>27</v>
      </c>
      <c r="T5" s="7" t="s">
        <v>27</v>
      </c>
      <c r="X5" s="15">
        <f>COUNTIF(B5:S5,L2)/(25-COUNTIF(B5:S5,AB7))</f>
        <v>0.28</v>
      </c>
      <c r="Z5" s="9" t="s">
        <v>95</v>
      </c>
      <c r="AA5" s="37" t="s">
        <v>43</v>
      </c>
      <c r="AB5" s="9" t="s">
        <v>95</v>
      </c>
      <c r="AC5" s="7" t="s">
        <v>26</v>
      </c>
      <c r="AD5" s="7" t="s">
        <v>26</v>
      </c>
      <c r="AE5" s="9" t="s">
        <v>95</v>
      </c>
    </row>
    <row r="6" ht="69" spans="1:31">
      <c r="A6" s="12" t="s">
        <v>79</v>
      </c>
      <c r="C6" s="9" t="s">
        <v>95</v>
      </c>
      <c r="D6" s="9" t="s">
        <v>95</v>
      </c>
      <c r="E6" s="7" t="s">
        <v>27</v>
      </c>
      <c r="F6" s="9" t="s">
        <v>95</v>
      </c>
      <c r="G6" s="9" t="s">
        <v>95</v>
      </c>
      <c r="H6" s="9" t="s">
        <v>95</v>
      </c>
      <c r="I6" s="9" t="s">
        <v>95</v>
      </c>
      <c r="J6" s="9" t="s">
        <v>95</v>
      </c>
      <c r="K6" s="9" t="s">
        <v>95</v>
      </c>
      <c r="L6" s="9" t="s">
        <v>95</v>
      </c>
      <c r="O6" s="7" t="s">
        <v>27</v>
      </c>
      <c r="P6" s="7" t="s">
        <v>27</v>
      </c>
      <c r="Q6" s="9" t="s">
        <v>95</v>
      </c>
      <c r="R6" s="9" t="s">
        <v>95</v>
      </c>
      <c r="S6" s="7" t="s">
        <v>27</v>
      </c>
      <c r="T6" s="7" t="s">
        <v>27</v>
      </c>
      <c r="X6" s="15">
        <f>COUNTIF(B6:S6,L2)/(25-COUNTIF(B6:S6,AB7))</f>
        <v>0.44</v>
      </c>
      <c r="Z6" s="9" t="s">
        <v>95</v>
      </c>
      <c r="AA6" s="7" t="s">
        <v>27</v>
      </c>
      <c r="AB6" s="9" t="s">
        <v>95</v>
      </c>
      <c r="AC6" s="7" t="s">
        <v>26</v>
      </c>
      <c r="AD6" s="9" t="s">
        <v>95</v>
      </c>
      <c r="AE6" s="9" t="s">
        <v>95</v>
      </c>
    </row>
    <row r="7" ht="69" spans="1:31">
      <c r="A7" s="12" t="s">
        <v>96</v>
      </c>
      <c r="C7" s="7" t="s">
        <v>27</v>
      </c>
      <c r="D7" s="9" t="s">
        <v>95</v>
      </c>
      <c r="E7" s="7" t="s">
        <v>27</v>
      </c>
      <c r="F7" s="9" t="s">
        <v>95</v>
      </c>
      <c r="G7" s="9" t="s">
        <v>95</v>
      </c>
      <c r="H7" s="9" t="s">
        <v>95</v>
      </c>
      <c r="I7" s="9" t="s">
        <v>95</v>
      </c>
      <c r="J7" s="9" t="s">
        <v>95</v>
      </c>
      <c r="K7" s="7" t="s">
        <v>26</v>
      </c>
      <c r="L7" s="9" t="s">
        <v>95</v>
      </c>
      <c r="O7" s="7" t="s">
        <v>27</v>
      </c>
      <c r="P7" s="7" t="s">
        <v>27</v>
      </c>
      <c r="Q7" s="7" t="s">
        <v>27</v>
      </c>
      <c r="R7" s="9" t="s">
        <v>95</v>
      </c>
      <c r="S7" s="7" t="s">
        <v>27</v>
      </c>
      <c r="T7" s="7" t="s">
        <v>27</v>
      </c>
      <c r="X7" s="15">
        <f>COUNTIF(B7:S7,L2)/(25-COUNTIF(B7:S7,AB7))</f>
        <v>0.32</v>
      </c>
      <c r="Z7" s="9" t="s">
        <v>95</v>
      </c>
      <c r="AA7" s="7" t="s">
        <v>27</v>
      </c>
      <c r="AB7" s="8" t="s">
        <v>31</v>
      </c>
      <c r="AC7" s="7" t="s">
        <v>26</v>
      </c>
      <c r="AD7" s="7" t="s">
        <v>26</v>
      </c>
      <c r="AE7" s="9" t="s">
        <v>95</v>
      </c>
    </row>
    <row r="8" ht="69" spans="1:31">
      <c r="A8" s="12" t="s">
        <v>81</v>
      </c>
      <c r="C8" s="7" t="s">
        <v>27</v>
      </c>
      <c r="D8" s="7" t="s">
        <v>27</v>
      </c>
      <c r="E8" s="7" t="s">
        <v>27</v>
      </c>
      <c r="F8" s="13" t="s">
        <v>92</v>
      </c>
      <c r="G8" s="13" t="s">
        <v>92</v>
      </c>
      <c r="H8" s="13" t="s">
        <v>92</v>
      </c>
      <c r="I8" s="13" t="s">
        <v>92</v>
      </c>
      <c r="J8" s="13" t="s">
        <v>92</v>
      </c>
      <c r="K8" s="7" t="s">
        <v>26</v>
      </c>
      <c r="L8" s="13" t="s">
        <v>92</v>
      </c>
      <c r="O8" s="7" t="s">
        <v>27</v>
      </c>
      <c r="P8" s="9" t="s">
        <v>95</v>
      </c>
      <c r="Q8" s="7" t="s">
        <v>27</v>
      </c>
      <c r="R8" s="13" t="s">
        <v>92</v>
      </c>
      <c r="S8" s="7" t="s">
        <v>27</v>
      </c>
      <c r="T8" s="7" t="s">
        <v>27</v>
      </c>
      <c r="X8" s="15">
        <f>COUNTIF(B8:S8,L2)/(25-COUNTIF(B8:S8,AB7))</f>
        <v>0.04</v>
      </c>
      <c r="Z8" s="13" t="s">
        <v>92</v>
      </c>
      <c r="AA8" s="7" t="s">
        <v>27</v>
      </c>
      <c r="AB8" s="7" t="s">
        <v>27</v>
      </c>
      <c r="AC8" s="7" t="s">
        <v>26</v>
      </c>
      <c r="AD8" s="13" t="s">
        <v>92</v>
      </c>
      <c r="AE8" s="13" t="s">
        <v>92</v>
      </c>
    </row>
    <row r="9" ht="69" spans="1:31">
      <c r="A9" s="12" t="s">
        <v>83</v>
      </c>
      <c r="C9" s="9" t="s">
        <v>95</v>
      </c>
      <c r="D9" s="9" t="s">
        <v>95</v>
      </c>
      <c r="E9" s="13" t="s">
        <v>92</v>
      </c>
      <c r="F9" s="13" t="s">
        <v>92</v>
      </c>
      <c r="G9" s="13" t="s">
        <v>92</v>
      </c>
      <c r="H9" s="13" t="s">
        <v>92</v>
      </c>
      <c r="I9" s="13" t="s">
        <v>92</v>
      </c>
      <c r="J9" s="13" t="s">
        <v>92</v>
      </c>
      <c r="K9" s="13" t="s">
        <v>92</v>
      </c>
      <c r="L9" s="13" t="s">
        <v>92</v>
      </c>
      <c r="O9" s="7" t="s">
        <v>27</v>
      </c>
      <c r="P9" s="7" t="s">
        <v>27</v>
      </c>
      <c r="Q9" s="9" t="s">
        <v>95</v>
      </c>
      <c r="R9" s="9" t="s">
        <v>95</v>
      </c>
      <c r="S9" s="7" t="s">
        <v>27</v>
      </c>
      <c r="T9" s="13" t="s">
        <v>92</v>
      </c>
      <c r="X9" s="15">
        <f>COUNTIF(B9:S9,L2)/(25-COUNTIF(B9:S9,AB7))</f>
        <v>0.16</v>
      </c>
      <c r="Z9" s="13" t="s">
        <v>92</v>
      </c>
      <c r="AA9" s="9" t="s">
        <v>95</v>
      </c>
      <c r="AB9" s="8" t="s">
        <v>31</v>
      </c>
      <c r="AC9" s="7" t="s">
        <v>26</v>
      </c>
      <c r="AD9" s="13" t="s">
        <v>92</v>
      </c>
      <c r="AE9" s="13" t="s">
        <v>92</v>
      </c>
    </row>
    <row r="10" ht="69" spans="1:31">
      <c r="A10" s="12" t="s">
        <v>30</v>
      </c>
      <c r="C10" s="9" t="s">
        <v>95</v>
      </c>
      <c r="D10" s="7" t="s">
        <v>27</v>
      </c>
      <c r="E10" s="9" t="s">
        <v>95</v>
      </c>
      <c r="F10" s="9" t="s">
        <v>95</v>
      </c>
      <c r="G10" s="9" t="s">
        <v>95</v>
      </c>
      <c r="H10" s="9" t="s">
        <v>95</v>
      </c>
      <c r="I10" s="9" t="s">
        <v>95</v>
      </c>
      <c r="J10" s="9" t="s">
        <v>95</v>
      </c>
      <c r="K10" s="9" t="s">
        <v>95</v>
      </c>
      <c r="L10" s="9" t="s">
        <v>95</v>
      </c>
      <c r="O10" s="8" t="s">
        <v>31</v>
      </c>
      <c r="P10" s="7" t="s">
        <v>27</v>
      </c>
      <c r="Q10" s="9" t="s">
        <v>95</v>
      </c>
      <c r="R10" s="9" t="s">
        <v>95</v>
      </c>
      <c r="S10" s="7" t="s">
        <v>27</v>
      </c>
      <c r="T10" s="9" t="s">
        <v>95</v>
      </c>
      <c r="X10" s="15">
        <f>COUNTIF(B10:S10,L2)/(25-COUNTIF(B10:S10,AB7))</f>
        <v>0.458333333333333</v>
      </c>
      <c r="Z10" s="9" t="s">
        <v>95</v>
      </c>
      <c r="AA10" s="9" t="s">
        <v>95</v>
      </c>
      <c r="AB10" s="9" t="s">
        <v>95</v>
      </c>
      <c r="AC10" s="7" t="s">
        <v>26</v>
      </c>
      <c r="AD10" s="9" t="s">
        <v>95</v>
      </c>
      <c r="AE10" s="9" t="s">
        <v>95</v>
      </c>
    </row>
    <row r="11" ht="41.4" spans="1:31">
      <c r="A11" s="12" t="s">
        <v>32</v>
      </c>
      <c r="C11" s="9" t="s">
        <v>95</v>
      </c>
      <c r="D11" s="9" t="s">
        <v>95</v>
      </c>
      <c r="E11" s="8" t="s">
        <v>31</v>
      </c>
      <c r="F11" s="9" t="s">
        <v>95</v>
      </c>
      <c r="G11" s="9" t="s">
        <v>95</v>
      </c>
      <c r="H11" s="9" t="s">
        <v>95</v>
      </c>
      <c r="I11" s="9" t="s">
        <v>95</v>
      </c>
      <c r="J11" s="9" t="s">
        <v>95</v>
      </c>
      <c r="K11" s="7" t="s">
        <v>26</v>
      </c>
      <c r="L11" s="9" t="s">
        <v>95</v>
      </c>
      <c r="O11" s="8" t="s">
        <v>31</v>
      </c>
      <c r="P11" s="9" t="s">
        <v>95</v>
      </c>
      <c r="Q11" s="9" t="s">
        <v>95</v>
      </c>
      <c r="R11" s="9" t="s">
        <v>95</v>
      </c>
      <c r="S11" s="9" t="s">
        <v>95</v>
      </c>
      <c r="T11" s="9" t="s">
        <v>95</v>
      </c>
      <c r="X11" s="15">
        <f>COUNTIF(B11:S11,L2)/(25-COUNTIF(B11:S11,AB7))</f>
        <v>0.521739130434783</v>
      </c>
      <c r="Z11" s="9" t="s">
        <v>95</v>
      </c>
      <c r="AA11" s="9" t="s">
        <v>95</v>
      </c>
      <c r="AB11" s="9" t="s">
        <v>95</v>
      </c>
      <c r="AC11" s="7" t="s">
        <v>26</v>
      </c>
      <c r="AD11" s="9" t="s">
        <v>95</v>
      </c>
      <c r="AE11" s="9" t="s">
        <v>95</v>
      </c>
    </row>
    <row r="12" ht="69" spans="1:31">
      <c r="A12" s="12" t="s">
        <v>33</v>
      </c>
      <c r="C12" s="9" t="s">
        <v>95</v>
      </c>
      <c r="D12" s="9" t="s">
        <v>95</v>
      </c>
      <c r="E12" s="9" t="s">
        <v>95</v>
      </c>
      <c r="F12" s="9" t="s">
        <v>95</v>
      </c>
      <c r="G12" s="9" t="s">
        <v>95</v>
      </c>
      <c r="H12" s="9" t="s">
        <v>95</v>
      </c>
      <c r="I12" s="9" t="s">
        <v>95</v>
      </c>
      <c r="J12" s="9" t="s">
        <v>95</v>
      </c>
      <c r="K12" s="9" t="s">
        <v>95</v>
      </c>
      <c r="L12" s="9" t="s">
        <v>95</v>
      </c>
      <c r="O12" s="8" t="s">
        <v>31</v>
      </c>
      <c r="P12" s="7" t="s">
        <v>27</v>
      </c>
      <c r="Q12" s="9" t="s">
        <v>95</v>
      </c>
      <c r="R12" s="9" t="s">
        <v>95</v>
      </c>
      <c r="S12" s="9" t="s">
        <v>95</v>
      </c>
      <c r="T12" s="7" t="s">
        <v>27</v>
      </c>
      <c r="X12" s="15">
        <f>COUNTIF(B12:S12,L2)/(25-COUNTIF(B12:S12,AB7))</f>
        <v>0.541666666666667</v>
      </c>
      <c r="Z12" s="9" t="s">
        <v>95</v>
      </c>
      <c r="AA12" s="9" t="s">
        <v>95</v>
      </c>
      <c r="AB12" s="9" t="s">
        <v>95</v>
      </c>
      <c r="AC12" s="7" t="s">
        <v>26</v>
      </c>
      <c r="AD12" s="9" t="s">
        <v>95</v>
      </c>
      <c r="AE12" s="9" t="s">
        <v>95</v>
      </c>
    </row>
    <row r="13" ht="69" spans="1:31">
      <c r="A13" s="12" t="s">
        <v>34</v>
      </c>
      <c r="C13" s="9" t="s">
        <v>95</v>
      </c>
      <c r="D13" s="9" t="s">
        <v>95</v>
      </c>
      <c r="E13" s="8" t="s">
        <v>31</v>
      </c>
      <c r="F13" s="9" t="s">
        <v>95</v>
      </c>
      <c r="G13" s="9" t="s">
        <v>95</v>
      </c>
      <c r="H13" s="9" t="s">
        <v>95</v>
      </c>
      <c r="I13" s="9" t="s">
        <v>95</v>
      </c>
      <c r="J13" s="9" t="s">
        <v>95</v>
      </c>
      <c r="K13" s="9" t="s">
        <v>95</v>
      </c>
      <c r="L13" s="9" t="s">
        <v>95</v>
      </c>
      <c r="O13" s="7" t="s">
        <v>27</v>
      </c>
      <c r="P13" s="7" t="s">
        <v>27</v>
      </c>
      <c r="Q13" s="9" t="s">
        <v>95</v>
      </c>
      <c r="R13" s="9" t="s">
        <v>95</v>
      </c>
      <c r="S13" s="7" t="s">
        <v>27</v>
      </c>
      <c r="T13" s="7" t="s">
        <v>27</v>
      </c>
      <c r="X13" s="15">
        <f>COUNTIF(B13:S13,L2)/(25-COUNTIF(B13:S13,AB7))</f>
        <v>0.458333333333333</v>
      </c>
      <c r="Z13" s="9" t="s">
        <v>95</v>
      </c>
      <c r="AA13" s="7" t="s">
        <v>27</v>
      </c>
      <c r="AB13" s="9" t="s">
        <v>95</v>
      </c>
      <c r="AC13" s="9" t="s">
        <v>95</v>
      </c>
      <c r="AD13" s="9" t="s">
        <v>95</v>
      </c>
      <c r="AE13" s="9" t="s">
        <v>95</v>
      </c>
    </row>
    <row r="14" ht="69" spans="1:31">
      <c r="A14" s="12" t="s">
        <v>37</v>
      </c>
      <c r="C14" s="9" t="s">
        <v>95</v>
      </c>
      <c r="D14" s="8" t="s">
        <v>31</v>
      </c>
      <c r="E14" s="9" t="s">
        <v>95</v>
      </c>
      <c r="F14" s="9" t="s">
        <v>95</v>
      </c>
      <c r="G14" s="9" t="s">
        <v>95</v>
      </c>
      <c r="H14" s="9" t="s">
        <v>95</v>
      </c>
      <c r="I14" s="9" t="s">
        <v>95</v>
      </c>
      <c r="J14" s="9" t="s">
        <v>95</v>
      </c>
      <c r="K14" s="7" t="s">
        <v>26</v>
      </c>
      <c r="L14" s="9" t="s">
        <v>95</v>
      </c>
      <c r="O14" s="8" t="s">
        <v>31</v>
      </c>
      <c r="P14" s="7" t="s">
        <v>27</v>
      </c>
      <c r="Q14" s="9" t="s">
        <v>95</v>
      </c>
      <c r="R14" s="9" t="s">
        <v>95</v>
      </c>
      <c r="S14" s="7" t="s">
        <v>27</v>
      </c>
      <c r="T14" s="7" t="s">
        <v>27</v>
      </c>
      <c r="X14" s="15">
        <f>COUNTIF(B14:S14,L2)/(25-COUNTIF(B14:S14,AB7))</f>
        <v>0.434782608695652</v>
      </c>
      <c r="Z14" s="9" t="s">
        <v>95</v>
      </c>
      <c r="AA14" s="8" t="s">
        <v>31</v>
      </c>
      <c r="AB14" s="9" t="s">
        <v>95</v>
      </c>
      <c r="AC14" s="7" t="s">
        <v>26</v>
      </c>
      <c r="AD14" s="7" t="s">
        <v>26</v>
      </c>
      <c r="AE14" s="9" t="s">
        <v>95</v>
      </c>
    </row>
    <row r="15" ht="69" spans="1:31">
      <c r="A15" s="12" t="s">
        <v>39</v>
      </c>
      <c r="C15" s="9" t="s">
        <v>95</v>
      </c>
      <c r="D15" s="9" t="s">
        <v>95</v>
      </c>
      <c r="E15" s="7" t="s">
        <v>27</v>
      </c>
      <c r="F15" s="9" t="s">
        <v>95</v>
      </c>
      <c r="G15" s="9" t="s">
        <v>95</v>
      </c>
      <c r="H15" s="9" t="s">
        <v>95</v>
      </c>
      <c r="I15" s="9" t="s">
        <v>95</v>
      </c>
      <c r="J15" s="9" t="s">
        <v>95</v>
      </c>
      <c r="K15" s="9" t="s">
        <v>95</v>
      </c>
      <c r="L15" s="9" t="s">
        <v>95</v>
      </c>
      <c r="O15" s="8" t="s">
        <v>31</v>
      </c>
      <c r="P15" s="9" t="s">
        <v>95</v>
      </c>
      <c r="Q15" s="9" t="s">
        <v>95</v>
      </c>
      <c r="R15" s="9" t="s">
        <v>95</v>
      </c>
      <c r="S15" s="9" t="s">
        <v>95</v>
      </c>
      <c r="T15" s="9" t="s">
        <v>95</v>
      </c>
      <c r="X15" s="15">
        <f>COUNTIF(B15:S15,L2)/(25-COUNTIF(B15:S15,AB7))</f>
        <v>0.541666666666667</v>
      </c>
      <c r="Z15" s="9" t="s">
        <v>95</v>
      </c>
      <c r="AA15" s="8" t="s">
        <v>31</v>
      </c>
      <c r="AB15" s="9" t="s">
        <v>95</v>
      </c>
      <c r="AC15" s="7" t="s">
        <v>26</v>
      </c>
      <c r="AD15" s="7" t="s">
        <v>26</v>
      </c>
      <c r="AE15" s="9" t="s">
        <v>95</v>
      </c>
    </row>
    <row r="16" ht="69" spans="1:31">
      <c r="A16" s="12" t="s">
        <v>40</v>
      </c>
      <c r="C16" s="7" t="s">
        <v>27</v>
      </c>
      <c r="D16" s="9" t="s">
        <v>95</v>
      </c>
      <c r="E16" s="9" t="s">
        <v>95</v>
      </c>
      <c r="F16" s="9" t="s">
        <v>95</v>
      </c>
      <c r="G16" s="9" t="s">
        <v>95</v>
      </c>
      <c r="H16" s="9" t="s">
        <v>95</v>
      </c>
      <c r="I16" s="9" t="s">
        <v>95</v>
      </c>
      <c r="J16" s="9" t="s">
        <v>95</v>
      </c>
      <c r="K16" s="9" t="s">
        <v>95</v>
      </c>
      <c r="L16" s="9" t="s">
        <v>95</v>
      </c>
      <c r="O16" s="7" t="s">
        <v>27</v>
      </c>
      <c r="P16" s="9" t="s">
        <v>95</v>
      </c>
      <c r="Q16" s="9" t="s">
        <v>95</v>
      </c>
      <c r="R16" s="9" t="s">
        <v>95</v>
      </c>
      <c r="S16" s="7" t="s">
        <v>27</v>
      </c>
      <c r="T16" s="7" t="s">
        <v>27</v>
      </c>
      <c r="X16" s="15">
        <f>COUNTIF(B16:S16,L2)/(25-COUNTIF(B16:S16,AB7))</f>
        <v>0.48</v>
      </c>
      <c r="Z16" s="9" t="s">
        <v>95</v>
      </c>
      <c r="AA16" s="7" t="s">
        <v>27</v>
      </c>
      <c r="AB16" s="9" t="s">
        <v>95</v>
      </c>
      <c r="AC16" s="9" t="s">
        <v>95</v>
      </c>
      <c r="AD16" s="9" t="s">
        <v>95</v>
      </c>
      <c r="AE16" s="9" t="s">
        <v>95</v>
      </c>
    </row>
    <row r="17" ht="69" spans="1:31">
      <c r="A17" s="12" t="s">
        <v>41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  <c r="L17" s="9" t="s">
        <v>95</v>
      </c>
      <c r="O17" s="8" t="s">
        <v>31</v>
      </c>
      <c r="P17" s="9" t="s">
        <v>95</v>
      </c>
      <c r="Q17" s="9" t="s">
        <v>95</v>
      </c>
      <c r="R17" s="9" t="s">
        <v>95</v>
      </c>
      <c r="S17" s="7" t="s">
        <v>27</v>
      </c>
      <c r="T17" s="7" t="s">
        <v>27</v>
      </c>
      <c r="X17" s="15">
        <f>COUNTIF(B17:S17,L2)/(25-COUNTIF(B17:S17,AB7))</f>
        <v>0.541666666666667</v>
      </c>
      <c r="Z17" s="9" t="s">
        <v>95</v>
      </c>
      <c r="AA17" s="8" t="s">
        <v>31</v>
      </c>
      <c r="AB17" s="9" t="s">
        <v>95</v>
      </c>
      <c r="AC17" s="7" t="s">
        <v>26</v>
      </c>
      <c r="AD17" s="7" t="s">
        <v>26</v>
      </c>
      <c r="AE17" s="9" t="s">
        <v>95</v>
      </c>
    </row>
    <row r="19" ht="41.4" spans="1:31">
      <c r="A19" s="12" t="s">
        <v>50</v>
      </c>
      <c r="C19" s="9" t="s">
        <v>95</v>
      </c>
      <c r="D19" s="9" t="s">
        <v>95</v>
      </c>
      <c r="E19" s="9" t="s">
        <v>95</v>
      </c>
      <c r="F19" s="9" t="s">
        <v>95</v>
      </c>
      <c r="G19" s="9" t="s">
        <v>95</v>
      </c>
      <c r="H19" s="9" t="s">
        <v>95</v>
      </c>
      <c r="I19" s="9" t="s">
        <v>95</v>
      </c>
      <c r="J19" s="9" t="s">
        <v>95</v>
      </c>
      <c r="K19" s="9" t="s">
        <v>95</v>
      </c>
      <c r="L19" s="9" t="s">
        <v>95</v>
      </c>
      <c r="O19" s="8" t="s">
        <v>31</v>
      </c>
      <c r="P19" s="9" t="s">
        <v>95</v>
      </c>
      <c r="Q19" s="9" t="s">
        <v>95</v>
      </c>
      <c r="R19" s="9" t="s">
        <v>95</v>
      </c>
      <c r="S19" s="9" t="s">
        <v>95</v>
      </c>
      <c r="T19" s="9" t="s">
        <v>95</v>
      </c>
      <c r="X19" s="15">
        <f>COUNTIF(B19:S19,L2)/(25-COUNTIF(B19:S19,AB7))</f>
        <v>0.583333333333333</v>
      </c>
      <c r="Z19" s="9" t="s">
        <v>95</v>
      </c>
      <c r="AA19" s="8" t="s">
        <v>31</v>
      </c>
      <c r="AB19" s="9" t="s">
        <v>95</v>
      </c>
      <c r="AC19" s="7" t="s">
        <v>26</v>
      </c>
      <c r="AD19" s="9" t="s">
        <v>95</v>
      </c>
      <c r="AE19" s="9" t="s">
        <v>95</v>
      </c>
    </row>
    <row r="20" ht="69" spans="1:31">
      <c r="A20" s="12" t="s">
        <v>51</v>
      </c>
      <c r="C20" s="9" t="s">
        <v>95</v>
      </c>
      <c r="D20" s="9" t="s">
        <v>95</v>
      </c>
      <c r="E20" s="9" t="s">
        <v>95</v>
      </c>
      <c r="F20" s="9" t="s">
        <v>95</v>
      </c>
      <c r="G20" s="9" t="s">
        <v>95</v>
      </c>
      <c r="H20" s="9" t="s">
        <v>95</v>
      </c>
      <c r="I20" s="9" t="s">
        <v>95</v>
      </c>
      <c r="J20" s="7" t="s">
        <v>27</v>
      </c>
      <c r="K20" s="7" t="s">
        <v>26</v>
      </c>
      <c r="L20" s="9" t="s">
        <v>95</v>
      </c>
      <c r="O20" s="7" t="s">
        <v>27</v>
      </c>
      <c r="P20" s="9" t="s">
        <v>95</v>
      </c>
      <c r="Q20" s="9" t="s">
        <v>95</v>
      </c>
      <c r="R20" s="9" t="s">
        <v>95</v>
      </c>
      <c r="S20" s="7" t="s">
        <v>27</v>
      </c>
      <c r="T20" s="7" t="s">
        <v>27</v>
      </c>
      <c r="X20" s="15">
        <f>COUNTIF(B20:S20,L2)/(25-COUNTIF(B20:S20,AB7))</f>
        <v>0.44</v>
      </c>
      <c r="Z20" s="9" t="s">
        <v>95</v>
      </c>
      <c r="AA20" s="8" t="s">
        <v>31</v>
      </c>
      <c r="AB20" s="9" t="s">
        <v>95</v>
      </c>
      <c r="AC20" s="7" t="s">
        <v>26</v>
      </c>
      <c r="AD20" s="7" t="s">
        <v>27</v>
      </c>
      <c r="AE20" s="9" t="s">
        <v>95</v>
      </c>
    </row>
    <row r="21" ht="69" spans="1:31">
      <c r="A21" s="12" t="s">
        <v>52</v>
      </c>
      <c r="C21" s="9" t="s">
        <v>95</v>
      </c>
      <c r="D21" s="9" t="s">
        <v>95</v>
      </c>
      <c r="E21" s="7" t="s">
        <v>27</v>
      </c>
      <c r="F21" s="9" t="s">
        <v>95</v>
      </c>
      <c r="G21" s="9" t="s">
        <v>95</v>
      </c>
      <c r="H21" s="9" t="s">
        <v>95</v>
      </c>
      <c r="I21" s="9" t="s">
        <v>95</v>
      </c>
      <c r="J21" s="9" t="s">
        <v>95</v>
      </c>
      <c r="K21" s="9" t="s">
        <v>95</v>
      </c>
      <c r="L21" s="9" t="s">
        <v>95</v>
      </c>
      <c r="O21" s="9" t="s">
        <v>95</v>
      </c>
      <c r="P21" s="9" t="s">
        <v>95</v>
      </c>
      <c r="Q21" s="9" t="s">
        <v>95</v>
      </c>
      <c r="R21" s="9" t="s">
        <v>95</v>
      </c>
      <c r="S21" s="7" t="s">
        <v>27</v>
      </c>
      <c r="T21" s="7" t="s">
        <v>27</v>
      </c>
      <c r="X21" s="15">
        <f>COUNTIF(B21:S21,L2)/(25-COUNTIF(B21:S21,AB7))</f>
        <v>0.52</v>
      </c>
      <c r="Z21" s="9" t="s">
        <v>95</v>
      </c>
      <c r="AA21" s="7" t="s">
        <v>27</v>
      </c>
      <c r="AB21" s="8" t="s">
        <v>31</v>
      </c>
      <c r="AC21" s="7" t="s">
        <v>26</v>
      </c>
      <c r="AD21" s="7" t="s">
        <v>27</v>
      </c>
      <c r="AE21" s="9" t="s">
        <v>95</v>
      </c>
    </row>
    <row r="22" ht="69" spans="1:31">
      <c r="A22" s="12" t="s">
        <v>53</v>
      </c>
      <c r="C22" s="9" t="s">
        <v>95</v>
      </c>
      <c r="D22" s="9" t="s">
        <v>95</v>
      </c>
      <c r="E22" s="9" t="s">
        <v>95</v>
      </c>
      <c r="F22" s="9" t="s">
        <v>95</v>
      </c>
      <c r="G22" s="9" t="s">
        <v>95</v>
      </c>
      <c r="H22" s="9" t="s">
        <v>95</v>
      </c>
      <c r="I22" s="9" t="s">
        <v>95</v>
      </c>
      <c r="J22" s="9" t="s">
        <v>95</v>
      </c>
      <c r="K22" s="7" t="s">
        <v>26</v>
      </c>
      <c r="L22" s="9" t="s">
        <v>95</v>
      </c>
      <c r="O22" s="8" t="s">
        <v>31</v>
      </c>
      <c r="P22" s="7" t="s">
        <v>27</v>
      </c>
      <c r="Q22" s="9" t="s">
        <v>95</v>
      </c>
      <c r="R22" s="9" t="s">
        <v>95</v>
      </c>
      <c r="S22" s="7" t="s">
        <v>27</v>
      </c>
      <c r="T22" s="7" t="s">
        <v>27</v>
      </c>
      <c r="X22" s="15">
        <f>COUNTIF(B22:S22,L2)/(25-COUNTIF(B22:S22,AB7))</f>
        <v>0.458333333333333</v>
      </c>
      <c r="Z22" s="9" t="s">
        <v>95</v>
      </c>
      <c r="AA22" s="9" t="s">
        <v>95</v>
      </c>
      <c r="AB22" s="8" t="s">
        <v>31</v>
      </c>
      <c r="AC22" s="7" t="s">
        <v>26</v>
      </c>
      <c r="AD22" s="9" t="s">
        <v>95</v>
      </c>
      <c r="AE22" s="9" t="s">
        <v>95</v>
      </c>
    </row>
    <row r="23" ht="69" spans="1:31">
      <c r="A23" s="12" t="s">
        <v>54</v>
      </c>
      <c r="C23" s="9" t="s">
        <v>95</v>
      </c>
      <c r="D23" s="9" t="s">
        <v>95</v>
      </c>
      <c r="E23" s="9" t="s">
        <v>95</v>
      </c>
      <c r="F23" s="9" t="s">
        <v>95</v>
      </c>
      <c r="G23" s="9" t="s">
        <v>95</v>
      </c>
      <c r="H23" s="9" t="s">
        <v>95</v>
      </c>
      <c r="I23" s="9" t="s">
        <v>95</v>
      </c>
      <c r="J23" s="9" t="s">
        <v>95</v>
      </c>
      <c r="K23" s="9" t="s">
        <v>95</v>
      </c>
      <c r="L23" s="9" t="s">
        <v>95</v>
      </c>
      <c r="O23" s="9" t="s">
        <v>95</v>
      </c>
      <c r="P23" s="9" t="s">
        <v>95</v>
      </c>
      <c r="Q23" s="9" t="s">
        <v>95</v>
      </c>
      <c r="R23" s="9" t="s">
        <v>95</v>
      </c>
      <c r="S23" s="9" t="s">
        <v>95</v>
      </c>
      <c r="T23" s="7" t="s">
        <v>27</v>
      </c>
      <c r="X23" s="15">
        <f>COUNTIF(B23:S23,L2)/(25-COUNTIF(B23:S23,AB7))</f>
        <v>0.6</v>
      </c>
      <c r="Z23" s="9" t="s">
        <v>95</v>
      </c>
      <c r="AA23" s="8" t="s">
        <v>31</v>
      </c>
      <c r="AB23" s="9" t="s">
        <v>95</v>
      </c>
      <c r="AC23" s="7" t="s">
        <v>26</v>
      </c>
      <c r="AD23" s="9" t="s">
        <v>95</v>
      </c>
      <c r="AE23" s="9" t="s">
        <v>95</v>
      </c>
    </row>
    <row r="24" ht="69" spans="1:31">
      <c r="A24" s="12" t="s">
        <v>55</v>
      </c>
      <c r="C24" s="9" t="s">
        <v>95</v>
      </c>
      <c r="D24" s="9" t="s">
        <v>95</v>
      </c>
      <c r="E24" s="7" t="s">
        <v>27</v>
      </c>
      <c r="F24" s="9" t="s">
        <v>95</v>
      </c>
      <c r="G24" s="9" t="s">
        <v>95</v>
      </c>
      <c r="H24" s="9" t="s">
        <v>95</v>
      </c>
      <c r="I24" s="9" t="s">
        <v>95</v>
      </c>
      <c r="J24" s="9" t="s">
        <v>95</v>
      </c>
      <c r="K24" s="9" t="s">
        <v>95</v>
      </c>
      <c r="L24" s="9" t="s">
        <v>95</v>
      </c>
      <c r="O24" s="8" t="s">
        <v>31</v>
      </c>
      <c r="P24" s="9" t="s">
        <v>95</v>
      </c>
      <c r="Q24" s="7" t="s">
        <v>27</v>
      </c>
      <c r="R24" s="9" t="s">
        <v>95</v>
      </c>
      <c r="S24" s="7" t="s">
        <v>27</v>
      </c>
      <c r="T24" s="9" t="s">
        <v>95</v>
      </c>
      <c r="X24" s="15">
        <f>COUNTIF(B24:S24,L2)/(25-COUNTIF(B24:S24,AB7))</f>
        <v>0.458333333333333</v>
      </c>
      <c r="Z24" s="9" t="s">
        <v>95</v>
      </c>
      <c r="AA24" s="9" t="s">
        <v>95</v>
      </c>
      <c r="AB24" s="9" t="s">
        <v>95</v>
      </c>
      <c r="AC24" s="7" t="s">
        <v>26</v>
      </c>
      <c r="AD24" s="9" t="s">
        <v>95</v>
      </c>
      <c r="AE24" s="9" t="s">
        <v>95</v>
      </c>
    </row>
    <row r="25" ht="69" spans="1:31">
      <c r="A25" s="12" t="s">
        <v>56</v>
      </c>
      <c r="C25" s="9" t="s">
        <v>95</v>
      </c>
      <c r="D25" s="9" t="s">
        <v>95</v>
      </c>
      <c r="E25" s="7" t="s">
        <v>26</v>
      </c>
      <c r="F25" s="9" t="s">
        <v>95</v>
      </c>
      <c r="G25" s="9" t="s">
        <v>95</v>
      </c>
      <c r="H25" s="9" t="s">
        <v>95</v>
      </c>
      <c r="I25" s="9" t="s">
        <v>95</v>
      </c>
      <c r="J25" s="9" t="s">
        <v>95</v>
      </c>
      <c r="K25" s="7" t="s">
        <v>26</v>
      </c>
      <c r="L25" s="9" t="s">
        <v>95</v>
      </c>
      <c r="O25" s="8" t="s">
        <v>31</v>
      </c>
      <c r="P25" s="7" t="s">
        <v>27</v>
      </c>
      <c r="Q25" s="9" t="s">
        <v>95</v>
      </c>
      <c r="R25" s="9" t="s">
        <v>95</v>
      </c>
      <c r="S25" s="7" t="s">
        <v>27</v>
      </c>
      <c r="T25" s="7" t="s">
        <v>27</v>
      </c>
      <c r="X25" s="15">
        <f>COUNTIF(B25:S25,L2)/(25-COUNTIF(B25:S25,AB7))</f>
        <v>0.416666666666667</v>
      </c>
      <c r="Z25" s="9" t="s">
        <v>95</v>
      </c>
      <c r="AA25" s="8" t="s">
        <v>31</v>
      </c>
      <c r="AB25" s="8" t="s">
        <v>31</v>
      </c>
      <c r="AC25" s="7" t="s">
        <v>26</v>
      </c>
      <c r="AD25" s="7" t="s">
        <v>26</v>
      </c>
      <c r="AE25" s="9" t="s">
        <v>95</v>
      </c>
    </row>
    <row r="26" ht="69" spans="1:31">
      <c r="A26" s="12" t="s">
        <v>93</v>
      </c>
      <c r="C26" s="9" t="s">
        <v>95</v>
      </c>
      <c r="D26" s="8" t="s">
        <v>31</v>
      </c>
      <c r="E26" s="9" t="s">
        <v>95</v>
      </c>
      <c r="F26" s="9" t="s">
        <v>95</v>
      </c>
      <c r="G26" s="9" t="s">
        <v>95</v>
      </c>
      <c r="H26" s="9" t="s">
        <v>95</v>
      </c>
      <c r="I26" s="9" t="s">
        <v>95</v>
      </c>
      <c r="J26" s="9" t="s">
        <v>95</v>
      </c>
      <c r="K26" s="9" t="s">
        <v>95</v>
      </c>
      <c r="L26" s="9" t="s">
        <v>95</v>
      </c>
      <c r="O26" s="8" t="s">
        <v>31</v>
      </c>
      <c r="P26" s="7" t="s">
        <v>27</v>
      </c>
      <c r="Q26" s="9" t="s">
        <v>95</v>
      </c>
      <c r="R26" s="9" t="s">
        <v>95</v>
      </c>
      <c r="S26" s="7" t="s">
        <v>27</v>
      </c>
      <c r="T26" s="7" t="s">
        <v>27</v>
      </c>
      <c r="X26" s="15">
        <f>COUNTIF(B26:S26,L2)/(25-COUNTIF(B26:S26,AB7))</f>
        <v>0.478260869565217</v>
      </c>
      <c r="Z26" s="9" t="s">
        <v>95</v>
      </c>
      <c r="AA26" s="7" t="s">
        <v>26</v>
      </c>
      <c r="AB26" s="9" t="s">
        <v>95</v>
      </c>
      <c r="AC26" s="7" t="s">
        <v>26</v>
      </c>
      <c r="AD26" s="7" t="s">
        <v>27</v>
      </c>
      <c r="AE26" s="9" t="s">
        <v>95</v>
      </c>
    </row>
    <row r="27" ht="69" spans="1:31">
      <c r="A27" s="12" t="s">
        <v>90</v>
      </c>
      <c r="C27" s="9" t="s">
        <v>95</v>
      </c>
      <c r="D27" s="9" t="s">
        <v>95</v>
      </c>
      <c r="E27" s="9" t="s">
        <v>95</v>
      </c>
      <c r="F27" s="9" t="s">
        <v>95</v>
      </c>
      <c r="G27" s="9" t="s">
        <v>95</v>
      </c>
      <c r="H27" s="9" t="s">
        <v>95</v>
      </c>
      <c r="I27" s="9" t="s">
        <v>95</v>
      </c>
      <c r="J27" s="37" t="s">
        <v>43</v>
      </c>
      <c r="K27" s="9" t="s">
        <v>95</v>
      </c>
      <c r="L27" s="9" t="s">
        <v>95</v>
      </c>
      <c r="O27" s="7" t="s">
        <v>27</v>
      </c>
      <c r="P27" s="7" t="s">
        <v>27</v>
      </c>
      <c r="Q27" s="7" t="s">
        <v>27</v>
      </c>
      <c r="R27" s="7" t="s">
        <v>27</v>
      </c>
      <c r="S27" s="7" t="s">
        <v>26</v>
      </c>
      <c r="T27" s="9" t="s">
        <v>95</v>
      </c>
      <c r="X27" s="15">
        <f>COUNTIF(B27:S27,L2)/(25-COUNTIF(B27:S27,AB7))</f>
        <v>0.36</v>
      </c>
      <c r="Z27" s="9" t="s">
        <v>95</v>
      </c>
      <c r="AA27" s="9" t="s">
        <v>95</v>
      </c>
      <c r="AB27" s="9" t="s">
        <v>95</v>
      </c>
      <c r="AC27" s="7" t="s">
        <v>26</v>
      </c>
      <c r="AD27" s="7" t="s">
        <v>26</v>
      </c>
      <c r="AE27" s="9" t="s">
        <v>95</v>
      </c>
    </row>
    <row r="28" spans="3:31">
      <c r="C28" s="9"/>
      <c r="D28" s="9"/>
      <c r="E28" s="9"/>
      <c r="F28" s="7"/>
      <c r="G28" s="9"/>
      <c r="H28" s="9"/>
      <c r="I28" s="9"/>
      <c r="J28" s="7"/>
      <c r="K28" s="7"/>
      <c r="L28" s="7"/>
      <c r="O28" s="9"/>
      <c r="P28" s="9"/>
      <c r="Q28" s="7"/>
      <c r="R28" s="9"/>
      <c r="S28" s="7"/>
      <c r="T28" s="9"/>
      <c r="Z28" s="9"/>
      <c r="AA28" s="9"/>
      <c r="AB28" s="9"/>
      <c r="AC28" s="9"/>
      <c r="AD28" s="7"/>
      <c r="AE28" s="7"/>
    </row>
    <row r="29" ht="41.4" spans="1:31">
      <c r="A29" s="12" t="s">
        <v>0</v>
      </c>
      <c r="C29" s="4" t="s">
        <v>2</v>
      </c>
      <c r="D29" s="4" t="s">
        <v>3</v>
      </c>
      <c r="E29" s="4" t="s">
        <v>12</v>
      </c>
      <c r="F29" s="4" t="s">
        <v>13</v>
      </c>
      <c r="G29" s="4" t="s">
        <v>15</v>
      </c>
      <c r="H29" s="4" t="s">
        <v>16</v>
      </c>
      <c r="I29" s="4" t="s">
        <v>19</v>
      </c>
      <c r="J29" s="4" t="s">
        <v>20</v>
      </c>
      <c r="K29" s="4" t="s">
        <v>21</v>
      </c>
      <c r="L29" s="4" t="s">
        <v>22</v>
      </c>
      <c r="O29" s="4" t="s">
        <v>4</v>
      </c>
      <c r="P29" s="4" t="s">
        <v>7</v>
      </c>
      <c r="Q29" s="4" t="s">
        <v>10</v>
      </c>
      <c r="R29" s="4" t="s">
        <v>17</v>
      </c>
      <c r="S29" s="4" t="s">
        <v>18</v>
      </c>
      <c r="T29" s="4" t="s">
        <v>11</v>
      </c>
      <c r="Z29" s="4" t="s">
        <v>1</v>
      </c>
      <c r="AA29" s="4" t="s">
        <v>5</v>
      </c>
      <c r="AB29" s="4" t="s">
        <v>6</v>
      </c>
      <c r="AC29" s="4" t="s">
        <v>8</v>
      </c>
      <c r="AD29" s="4" t="s">
        <v>9</v>
      </c>
      <c r="AE29" s="4" t="s">
        <v>14</v>
      </c>
    </row>
    <row r="30" ht="17.4" spans="1:31">
      <c r="A30" s="17" t="s">
        <v>97</v>
      </c>
      <c r="C30" s="14">
        <f>COUNTIF(C2:C26,C26)/(25-COUNTIF(C2:C26,AB7))</f>
        <v>0.84</v>
      </c>
      <c r="D30" s="14">
        <f>COUNTIF(D2:D26,Z26)/(25-COUNTIF(D2:D26,AB7))</f>
        <v>0.782608695652174</v>
      </c>
      <c r="E30" s="14">
        <f>COUNTIF(E2:E26,E26)/(25-COUNTIF(E2:E26,AB7))</f>
        <v>0.478260869565217</v>
      </c>
      <c r="F30" s="14">
        <f>COUNTIF(F2:F26,F26)/(25-COUNTIF(F2:F26,AB7))</f>
        <v>0.84</v>
      </c>
      <c r="G30" s="14">
        <f>COUNTIF(G2:G26,G26)/(25-COUNTIF(G2:G26,AB7))</f>
        <v>0.84</v>
      </c>
      <c r="H30" s="14">
        <f>COUNTIF(H2:H26,H26)/(25-COUNTIF(H2:H26,AB7))</f>
        <v>0.88</v>
      </c>
      <c r="I30" s="14">
        <f>COUNTIF(I2:I26,I26)/(25-COUNTIF(I2:I26,AB7))</f>
        <v>0.8</v>
      </c>
      <c r="J30" s="14">
        <f>COUNTIF(J2:J26,J26)/(25-COUNTIF(J2:J26,AB7))</f>
        <v>0.8</v>
      </c>
      <c r="K30" s="14">
        <f>COUNTIF(K2:K26,K26)/(25-COUNTIF(K2:K26,AB7))</f>
        <v>0.6</v>
      </c>
      <c r="L30" s="14">
        <f>COUNTIF(L2:L26,L26)/(25-COUNTIF(L2:L26,AB7))</f>
        <v>0.76</v>
      </c>
      <c r="O30" s="14">
        <f>COUNTIF(O2:O26,Z26)/(25-COUNTIF(O2:O26,AB7))</f>
        <v>0.142857142857143</v>
      </c>
      <c r="P30" s="14">
        <f>COUNTIF(P2:P26,Z26)/(25-COUNTIF(P2:P26,AB7))</f>
        <v>0.48</v>
      </c>
      <c r="Q30" s="14">
        <f>COUNTIF(Q2:Q26,Q26)/(25-COUNTIF(Q2:Q26,AB7))</f>
        <v>0.76</v>
      </c>
      <c r="R30" s="14">
        <f>COUNTIF(R2:R26,R26)/(25-COUNTIF(R2:R26,AB7))</f>
        <v>0.88</v>
      </c>
      <c r="S30" s="14">
        <f>COUNTIF(S2:S26,Z26)/(25-COUNTIF(S2:S26,AB7))</f>
        <v>0.2</v>
      </c>
      <c r="T30" s="14">
        <f>COUNTIF(T2:T26,Z26)/(25-COUNTIF(T2:T26,AB7))</f>
        <v>0.2</v>
      </c>
      <c r="Z30" s="14">
        <f>COUNTIF(Z2:Z26,Z26)/(25-COUNTIF(Z2:Z26,AB7))</f>
        <v>0.88</v>
      </c>
      <c r="AA30" s="14">
        <f>COUNTIF(AA2:AA26,Z26)/(25-COUNTIF(AA2:AA26,AB7))</f>
        <v>0.444444444444444</v>
      </c>
      <c r="AB30" s="14">
        <f>COUNTIF(AB2:AB26,AB26)/(25-COUNTIF(AB2:AB26,AB7))</f>
        <v>0.9</v>
      </c>
      <c r="AC30" s="14">
        <f>COUNTIF(AC2:AC26,Z26)/(25-COUNTIF(AC2:AC26,AB7))</f>
        <v>0.08</v>
      </c>
      <c r="AD30" s="14">
        <f>COUNTIF(AD2:AD26,Z26)/(25-COUNTIF(AD2:AD26,AB7))</f>
        <v>0.44</v>
      </c>
      <c r="AE30" s="14">
        <f>COUNTIF(AE2:AE26,AE26)/(25-COUNTIF(AE2:AE26,AB7))</f>
        <v>0.84</v>
      </c>
    </row>
    <row r="31" spans="3:31">
      <c r="C31" s="9"/>
      <c r="D31" s="9"/>
      <c r="E31" s="7"/>
      <c r="F31" s="9"/>
      <c r="G31" s="9"/>
      <c r="H31" s="9"/>
      <c r="I31" s="9"/>
      <c r="J31" s="7"/>
      <c r="K31" s="7"/>
      <c r="L31" s="9"/>
      <c r="O31" s="13"/>
      <c r="P31" s="9"/>
      <c r="Q31" s="9"/>
      <c r="R31" s="9"/>
      <c r="S31" s="7"/>
      <c r="T31" s="9"/>
      <c r="Y31"/>
      <c r="Z31" s="9"/>
      <c r="AA31" s="9"/>
      <c r="AB31" s="7"/>
      <c r="AC31" s="9"/>
      <c r="AD31" s="9"/>
      <c r="AE31" s="9"/>
    </row>
    <row r="32" spans="3:31">
      <c r="C32" s="9"/>
      <c r="D32" s="9"/>
      <c r="E32" s="7"/>
      <c r="F32" s="9"/>
      <c r="G32" s="9"/>
      <c r="H32" s="9"/>
      <c r="I32" s="9"/>
      <c r="J32" s="9"/>
      <c r="K32" s="7"/>
      <c r="L32" s="9"/>
      <c r="O32" s="7"/>
      <c r="P32" s="9"/>
      <c r="Q32" s="9"/>
      <c r="R32" s="9"/>
      <c r="S32" s="7"/>
      <c r="T32" s="9"/>
      <c r="Y32"/>
      <c r="Z32" s="9"/>
      <c r="AA32" s="9"/>
      <c r="AB32" s="9"/>
      <c r="AC32" s="9"/>
      <c r="AD32" s="7"/>
      <c r="AE32" s="9"/>
    </row>
    <row r="33" spans="25:25">
      <c r="Y33"/>
    </row>
    <row r="34" ht="97.2" spans="25:25">
      <c r="Y34" s="2" t="s">
        <v>98</v>
      </c>
    </row>
    <row r="36" ht="20" customHeight="1" spans="25:25">
      <c r="Y36" s="2"/>
    </row>
    <row r="37" spans="25:25">
      <c r="Y37"/>
    </row>
    <row r="38" spans="25:25">
      <c r="Y38"/>
    </row>
    <row r="39" spans="25:25">
      <c r="Y39"/>
    </row>
    <row r="40" ht="22" customHeight="1" spans="25:25">
      <c r="Y40" s="2"/>
    </row>
    <row r="45" ht="28.2" spans="15:16">
      <c r="O45" s="32" t="s">
        <v>99</v>
      </c>
      <c r="P45" s="33">
        <f>106/(8*22-2+42)</f>
        <v>0.490740740740741</v>
      </c>
    </row>
    <row r="46" ht="28.2" spans="15:16">
      <c r="O46" s="32" t="s">
        <v>100</v>
      </c>
      <c r="P46" s="33">
        <f>243/(15*22-23)</f>
        <v>0.791530944625407</v>
      </c>
    </row>
    <row r="47" ht="28.2" spans="15:16">
      <c r="O47" s="32" t="s">
        <v>101</v>
      </c>
      <c r="P47" s="33">
        <f>391/612</f>
        <v>0.638888888888889</v>
      </c>
    </row>
    <row r="61" spans="16:16">
      <c r="P61" s="18">
        <f>349+42</f>
        <v>391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55"/>
  <sheetViews>
    <sheetView zoomScale="85" zoomScaleNormal="85" topLeftCell="A33" workbookViewId="0">
      <selection activeCell="K48" sqref="K48"/>
    </sheetView>
  </sheetViews>
  <sheetFormatPr defaultColWidth="8.88888888888889" defaultRowHeight="17.4"/>
  <cols>
    <col min="1" max="1" width="36.3888888888889" style="36" customWidth="1"/>
    <col min="3" max="5" width="12" customWidth="1"/>
    <col min="6" max="6" width="10.4444444444444" customWidth="1"/>
    <col min="7" max="13" width="12" customWidth="1"/>
    <col min="16" max="16" width="10.4444444444444" customWidth="1"/>
    <col min="17" max="17" width="12" style="4" customWidth="1"/>
    <col min="18" max="20" width="12" customWidth="1"/>
    <col min="24" max="24" width="23.5555555555556" customWidth="1"/>
    <col min="25" max="25" width="17.9814814814815" customWidth="1"/>
    <col min="26" max="26" width="18.6666666666667" customWidth="1"/>
    <col min="28" max="28" width="12" style="16" customWidth="1"/>
    <col min="29" max="29" width="10.4444444444444" style="16" customWidth="1"/>
    <col min="30" max="30" width="12" style="16" customWidth="1"/>
    <col min="31" max="31" width="10.4444444444444" style="16" customWidth="1"/>
    <col min="32" max="32" width="12" style="16" customWidth="1"/>
    <col min="33" max="33" width="12" customWidth="1"/>
  </cols>
  <sheetData>
    <row r="1" s="4" customFormat="1" ht="41.4" spans="1:33">
      <c r="A1" s="36" t="s">
        <v>0</v>
      </c>
      <c r="C1" s="4" t="s">
        <v>2</v>
      </c>
      <c r="D1" s="4" t="s">
        <v>3</v>
      </c>
      <c r="E1" s="4" t="s">
        <v>11</v>
      </c>
      <c r="F1" s="4" t="s">
        <v>12</v>
      </c>
      <c r="G1" s="4" t="s">
        <v>13</v>
      </c>
      <c r="H1" s="4" t="s">
        <v>15</v>
      </c>
      <c r="I1" s="4" t="s">
        <v>16</v>
      </c>
      <c r="J1" s="4" t="s">
        <v>19</v>
      </c>
      <c r="K1" s="4" t="s">
        <v>20</v>
      </c>
      <c r="L1" s="4" t="s">
        <v>21</v>
      </c>
      <c r="M1" s="4" t="s">
        <v>22</v>
      </c>
      <c r="P1" s="4" t="s">
        <v>4</v>
      </c>
      <c r="Q1" s="4" t="s">
        <v>7</v>
      </c>
      <c r="R1" s="4" t="s">
        <v>10</v>
      </c>
      <c r="S1" s="4" t="s">
        <v>17</v>
      </c>
      <c r="T1" s="4" t="s">
        <v>18</v>
      </c>
      <c r="AB1" s="20" t="s">
        <v>1</v>
      </c>
      <c r="AC1" s="20" t="s">
        <v>5</v>
      </c>
      <c r="AD1" s="20" t="s">
        <v>6</v>
      </c>
      <c r="AE1" s="20" t="s">
        <v>8</v>
      </c>
      <c r="AF1" s="20" t="s">
        <v>9</v>
      </c>
      <c r="AG1" s="20" t="s">
        <v>14</v>
      </c>
    </row>
    <row r="2" ht="69" spans="1:33">
      <c r="A2" s="36" t="s">
        <v>72</v>
      </c>
      <c r="C2" s="9" t="s">
        <v>95</v>
      </c>
      <c r="D2" s="7" t="s">
        <v>26</v>
      </c>
      <c r="E2" s="7" t="s">
        <v>27</v>
      </c>
      <c r="F2" s="9" t="s">
        <v>95</v>
      </c>
      <c r="G2" s="7" t="s">
        <v>26</v>
      </c>
      <c r="H2" s="7" t="s">
        <v>27</v>
      </c>
      <c r="I2" s="7" t="s">
        <v>26</v>
      </c>
      <c r="J2" s="7" t="s">
        <v>26</v>
      </c>
      <c r="K2" s="7" t="s">
        <v>26</v>
      </c>
      <c r="L2" s="7" t="s">
        <v>26</v>
      </c>
      <c r="M2" s="7" t="s">
        <v>26</v>
      </c>
      <c r="P2" s="7" t="s">
        <v>26</v>
      </c>
      <c r="Q2" s="7" t="s">
        <v>27</v>
      </c>
      <c r="R2" s="9" t="s">
        <v>95</v>
      </c>
      <c r="S2" s="7" t="s">
        <v>26</v>
      </c>
      <c r="T2" s="7" t="s">
        <v>25</v>
      </c>
      <c r="X2" s="15">
        <f>COUNTIF(B2:O2,AB2)/(25-COUNTIF(B2:O2,AD7))</f>
        <v>0.08</v>
      </c>
      <c r="AB2" s="21" t="s">
        <v>95</v>
      </c>
      <c r="AC2" s="21" t="s">
        <v>95</v>
      </c>
      <c r="AD2" s="21" t="s">
        <v>95</v>
      </c>
      <c r="AE2" s="22" t="s">
        <v>26</v>
      </c>
      <c r="AF2" s="22" t="s">
        <v>26</v>
      </c>
      <c r="AG2" s="22" t="s">
        <v>26</v>
      </c>
    </row>
    <row r="3" ht="69" spans="1:33">
      <c r="A3" s="36" t="s">
        <v>73</v>
      </c>
      <c r="C3" s="9" t="s">
        <v>95</v>
      </c>
      <c r="D3" s="7" t="s">
        <v>26</v>
      </c>
      <c r="E3" s="7" t="s">
        <v>26</v>
      </c>
      <c r="F3" s="9" t="s">
        <v>95</v>
      </c>
      <c r="G3" s="7" t="s">
        <v>26</v>
      </c>
      <c r="H3" s="7" t="s">
        <v>26</v>
      </c>
      <c r="I3" s="9" t="s">
        <v>95</v>
      </c>
      <c r="J3" s="7" t="s">
        <v>26</v>
      </c>
      <c r="K3" s="7" t="s">
        <v>26</v>
      </c>
      <c r="L3" s="7" t="s">
        <v>26</v>
      </c>
      <c r="M3" s="7" t="s">
        <v>26</v>
      </c>
      <c r="P3" s="7" t="s">
        <v>27</v>
      </c>
      <c r="Q3" s="7" t="s">
        <v>26</v>
      </c>
      <c r="R3" s="9" t="s">
        <v>95</v>
      </c>
      <c r="S3" s="7" t="s">
        <v>26</v>
      </c>
      <c r="T3" s="7" t="s">
        <v>27</v>
      </c>
      <c r="X3" s="15">
        <f>COUNTIF(B3:O3,AB2)/(25-COUNTIF(B3:O3,AD7))</f>
        <v>0.12</v>
      </c>
      <c r="AB3" s="22" t="s">
        <v>26</v>
      </c>
      <c r="AC3" s="21" t="s">
        <v>95</v>
      </c>
      <c r="AD3" s="22" t="s">
        <v>26</v>
      </c>
      <c r="AE3" s="22" t="s">
        <v>26</v>
      </c>
      <c r="AF3" s="22" t="s">
        <v>26</v>
      </c>
      <c r="AG3" s="22" t="s">
        <v>26</v>
      </c>
    </row>
    <row r="4" ht="69" spans="1:33">
      <c r="A4" s="36" t="s">
        <v>74</v>
      </c>
      <c r="C4" s="7" t="s">
        <v>26</v>
      </c>
      <c r="D4" s="9" t="s">
        <v>95</v>
      </c>
      <c r="E4" s="7" t="s">
        <v>26</v>
      </c>
      <c r="F4" s="9" t="s">
        <v>95</v>
      </c>
      <c r="G4" s="9" t="s">
        <v>95</v>
      </c>
      <c r="H4" s="7" t="s">
        <v>27</v>
      </c>
      <c r="I4" s="6" t="s">
        <v>29</v>
      </c>
      <c r="J4" s="7" t="s">
        <v>25</v>
      </c>
      <c r="K4" s="9" t="s">
        <v>95</v>
      </c>
      <c r="L4" s="7" t="s">
        <v>26</v>
      </c>
      <c r="M4" s="9" t="s">
        <v>95</v>
      </c>
      <c r="P4" s="7" t="s">
        <v>27</v>
      </c>
      <c r="Q4" s="7" t="s">
        <v>26</v>
      </c>
      <c r="R4" s="9" t="s">
        <v>95</v>
      </c>
      <c r="S4" s="7" t="s">
        <v>26</v>
      </c>
      <c r="T4" s="9" t="s">
        <v>95</v>
      </c>
      <c r="X4" s="15">
        <f>COUNTIF(B4:O4,AB2)/(25-COUNTIF(B4:O4,AD7))</f>
        <v>0.2</v>
      </c>
      <c r="AB4" s="22" t="s">
        <v>25</v>
      </c>
      <c r="AC4" s="22" t="s">
        <v>25</v>
      </c>
      <c r="AD4" s="22" t="s">
        <v>25</v>
      </c>
      <c r="AE4" s="22" t="s">
        <v>26</v>
      </c>
      <c r="AF4" s="21" t="s">
        <v>95</v>
      </c>
      <c r="AG4" s="22" t="s">
        <v>26</v>
      </c>
    </row>
    <row r="5" ht="69" spans="1:33">
      <c r="A5" s="36" t="s">
        <v>77</v>
      </c>
      <c r="C5" s="9" t="s">
        <v>95</v>
      </c>
      <c r="D5" s="7" t="s">
        <v>27</v>
      </c>
      <c r="E5" s="7" t="s">
        <v>26</v>
      </c>
      <c r="F5" s="7" t="s">
        <v>27</v>
      </c>
      <c r="G5" s="9" t="s">
        <v>95</v>
      </c>
      <c r="H5" s="9" t="s">
        <v>95</v>
      </c>
      <c r="I5" s="7" t="s">
        <v>26</v>
      </c>
      <c r="J5" s="7" t="s">
        <v>27</v>
      </c>
      <c r="K5" s="9" t="s">
        <v>95</v>
      </c>
      <c r="L5" s="7" t="s">
        <v>26</v>
      </c>
      <c r="M5" s="7" t="s">
        <v>27</v>
      </c>
      <c r="P5" s="7" t="s">
        <v>27</v>
      </c>
      <c r="Q5" s="7" t="s">
        <v>27</v>
      </c>
      <c r="R5" s="9" t="s">
        <v>95</v>
      </c>
      <c r="S5" s="9" t="s">
        <v>95</v>
      </c>
      <c r="T5" s="7" t="s">
        <v>27</v>
      </c>
      <c r="X5" s="15">
        <f>COUNTIF(B5:O5,AB2)/(25-COUNTIF(B5:O5,AD7))</f>
        <v>0.16</v>
      </c>
      <c r="AB5" s="22" t="s">
        <v>27</v>
      </c>
      <c r="AC5" s="22" t="s">
        <v>26</v>
      </c>
      <c r="AD5" s="22" t="s">
        <v>26</v>
      </c>
      <c r="AE5" s="22" t="s">
        <v>26</v>
      </c>
      <c r="AF5" s="22" t="s">
        <v>27</v>
      </c>
      <c r="AG5" s="22" t="s">
        <v>26</v>
      </c>
    </row>
    <row r="6" ht="69" spans="1:33">
      <c r="A6" s="36" t="s">
        <v>79</v>
      </c>
      <c r="C6" s="9" t="s">
        <v>95</v>
      </c>
      <c r="D6" s="7" t="s">
        <v>26</v>
      </c>
      <c r="E6" s="7" t="s">
        <v>26</v>
      </c>
      <c r="F6" s="7" t="s">
        <v>27</v>
      </c>
      <c r="G6" s="7" t="s">
        <v>26</v>
      </c>
      <c r="H6" s="9" t="s">
        <v>95</v>
      </c>
      <c r="I6" s="7" t="s">
        <v>26</v>
      </c>
      <c r="J6" s="7" t="s">
        <v>26</v>
      </c>
      <c r="K6" s="9" t="s">
        <v>95</v>
      </c>
      <c r="L6" s="7" t="s">
        <v>26</v>
      </c>
      <c r="M6" s="7" t="s">
        <v>26</v>
      </c>
      <c r="P6" s="7" t="s">
        <v>26</v>
      </c>
      <c r="Q6" s="7" t="s">
        <v>26</v>
      </c>
      <c r="R6" s="7" t="s">
        <v>26</v>
      </c>
      <c r="S6" s="7" t="s">
        <v>26</v>
      </c>
      <c r="T6" s="7" t="s">
        <v>26</v>
      </c>
      <c r="X6" s="15">
        <f>COUNTIF(B6:O6,AB2)/(25-COUNTIF(B6:O6,AD7))</f>
        <v>0.12</v>
      </c>
      <c r="AB6" s="21" t="s">
        <v>95</v>
      </c>
      <c r="AC6" s="22" t="s">
        <v>26</v>
      </c>
      <c r="AD6" s="22" t="s">
        <v>26</v>
      </c>
      <c r="AE6" s="22" t="s">
        <v>26</v>
      </c>
      <c r="AF6" s="22" t="s">
        <v>26</v>
      </c>
      <c r="AG6" s="22" t="s">
        <v>26</v>
      </c>
    </row>
    <row r="7" ht="69" spans="1:33">
      <c r="A7" s="36" t="s">
        <v>96</v>
      </c>
      <c r="C7" s="7" t="s">
        <v>26</v>
      </c>
      <c r="D7" s="7" t="s">
        <v>26</v>
      </c>
      <c r="E7" s="7" t="s">
        <v>26</v>
      </c>
      <c r="F7" s="7" t="s">
        <v>26</v>
      </c>
      <c r="G7" s="7" t="s">
        <v>26</v>
      </c>
      <c r="H7" s="7" t="s">
        <v>26</v>
      </c>
      <c r="I7" s="7" t="s">
        <v>26</v>
      </c>
      <c r="J7" s="7" t="s">
        <v>26</v>
      </c>
      <c r="K7" s="7" t="s">
        <v>26</v>
      </c>
      <c r="L7" s="7" t="s">
        <v>26</v>
      </c>
      <c r="M7" s="7" t="s">
        <v>27</v>
      </c>
      <c r="P7" s="7" t="s">
        <v>27</v>
      </c>
      <c r="Q7" s="7" t="s">
        <v>26</v>
      </c>
      <c r="R7" s="7" t="s">
        <v>26</v>
      </c>
      <c r="S7" s="7" t="s">
        <v>26</v>
      </c>
      <c r="T7" s="7" t="s">
        <v>26</v>
      </c>
      <c r="X7" s="15">
        <f>COUNTIF(B7:O7,AB2)/(25-COUNTIF(B7:O7,AD7))</f>
        <v>0</v>
      </c>
      <c r="AB7" s="22" t="s">
        <v>27</v>
      </c>
      <c r="AC7" s="22" t="s">
        <v>26</v>
      </c>
      <c r="AD7" s="23" t="s">
        <v>31</v>
      </c>
      <c r="AE7" s="22" t="s">
        <v>26</v>
      </c>
      <c r="AF7" s="22" t="s">
        <v>26</v>
      </c>
      <c r="AG7" s="22" t="s">
        <v>26</v>
      </c>
    </row>
    <row r="8" ht="69" spans="1:33">
      <c r="A8" s="36" t="s">
        <v>81</v>
      </c>
      <c r="C8" s="7" t="s">
        <v>26</v>
      </c>
      <c r="D8" s="7" t="s">
        <v>26</v>
      </c>
      <c r="E8" s="7" t="s">
        <v>27</v>
      </c>
      <c r="F8" s="7" t="s">
        <v>26</v>
      </c>
      <c r="G8" s="9" t="s">
        <v>95</v>
      </c>
      <c r="H8" s="9" t="s">
        <v>95</v>
      </c>
      <c r="I8" s="7" t="s">
        <v>26</v>
      </c>
      <c r="J8" s="7" t="s">
        <v>26</v>
      </c>
      <c r="K8" s="7" t="s">
        <v>27</v>
      </c>
      <c r="L8" s="7" t="s">
        <v>26</v>
      </c>
      <c r="M8" s="6" t="s">
        <v>29</v>
      </c>
      <c r="P8" s="7" t="s">
        <v>26</v>
      </c>
      <c r="Q8" s="7" t="s">
        <v>26</v>
      </c>
      <c r="R8" s="9" t="s">
        <v>95</v>
      </c>
      <c r="S8" s="6" t="s">
        <v>29</v>
      </c>
      <c r="T8" s="7" t="s">
        <v>26</v>
      </c>
      <c r="X8" s="15">
        <f>COUNTIF(B8:O8,AB2)/(25-COUNTIF(B8:O8,AD7))</f>
        <v>0.08</v>
      </c>
      <c r="AB8" s="22" t="s">
        <v>26</v>
      </c>
      <c r="AC8" s="21" t="s">
        <v>95</v>
      </c>
      <c r="AD8" s="22" t="s">
        <v>27</v>
      </c>
      <c r="AE8" s="22" t="s">
        <v>26</v>
      </c>
      <c r="AF8" s="21" t="s">
        <v>95</v>
      </c>
      <c r="AG8" s="22" t="s">
        <v>27</v>
      </c>
    </row>
    <row r="9" ht="69" spans="1:33">
      <c r="A9" s="36" t="s">
        <v>83</v>
      </c>
      <c r="C9" s="7" t="s">
        <v>27</v>
      </c>
      <c r="D9" s="9" t="s">
        <v>95</v>
      </c>
      <c r="E9" s="7" t="s">
        <v>26</v>
      </c>
      <c r="F9" s="7" t="s">
        <v>26</v>
      </c>
      <c r="G9" s="7" t="s">
        <v>27</v>
      </c>
      <c r="H9" s="7" t="s">
        <v>27</v>
      </c>
      <c r="I9" s="9" t="s">
        <v>95</v>
      </c>
      <c r="J9" s="7" t="s">
        <v>26</v>
      </c>
      <c r="K9" s="7" t="s">
        <v>27</v>
      </c>
      <c r="L9" s="7" t="s">
        <v>26</v>
      </c>
      <c r="M9" s="7" t="s">
        <v>26</v>
      </c>
      <c r="P9" s="7" t="s">
        <v>25</v>
      </c>
      <c r="Q9" s="7" t="s">
        <v>27</v>
      </c>
      <c r="R9" s="7" t="s">
        <v>26</v>
      </c>
      <c r="S9" s="7" t="s">
        <v>27</v>
      </c>
      <c r="T9" s="7" t="s">
        <v>27</v>
      </c>
      <c r="X9" s="15">
        <f>COUNTIF(B9:O9,AB2)/(25-COUNTIF(B9:O9,AD7))</f>
        <v>0.08</v>
      </c>
      <c r="AB9" s="22" t="s">
        <v>26</v>
      </c>
      <c r="AC9" s="22" t="s">
        <v>27</v>
      </c>
      <c r="AD9" s="23" t="s">
        <v>31</v>
      </c>
      <c r="AE9" s="22" t="s">
        <v>26</v>
      </c>
      <c r="AF9" s="22" t="s">
        <v>26</v>
      </c>
      <c r="AG9" s="22" t="s">
        <v>25</v>
      </c>
    </row>
    <row r="10" ht="69" spans="1:33">
      <c r="A10" s="36" t="s">
        <v>30</v>
      </c>
      <c r="C10" s="7" t="s">
        <v>26</v>
      </c>
      <c r="D10" s="7" t="s">
        <v>26</v>
      </c>
      <c r="E10" s="7" t="s">
        <v>27</v>
      </c>
      <c r="F10" s="7" t="s">
        <v>26</v>
      </c>
      <c r="G10" s="7" t="s">
        <v>27</v>
      </c>
      <c r="H10" s="7" t="s">
        <v>26</v>
      </c>
      <c r="I10" s="7" t="s">
        <v>26</v>
      </c>
      <c r="J10" s="9" t="s">
        <v>95</v>
      </c>
      <c r="K10" s="7" t="s">
        <v>26</v>
      </c>
      <c r="L10" s="7" t="s">
        <v>26</v>
      </c>
      <c r="M10" s="9" t="s">
        <v>95</v>
      </c>
      <c r="P10" s="8" t="s">
        <v>31</v>
      </c>
      <c r="Q10" s="7" t="s">
        <v>26</v>
      </c>
      <c r="R10" s="7" t="s">
        <v>27</v>
      </c>
      <c r="S10" s="7" t="s">
        <v>27</v>
      </c>
      <c r="T10" s="7" t="s">
        <v>26</v>
      </c>
      <c r="X10" s="15">
        <f>COUNTIF(B10:O10,AB2)/(25-COUNTIF(B10:O10,AD7))</f>
        <v>0.08</v>
      </c>
      <c r="AB10" s="22" t="s">
        <v>26</v>
      </c>
      <c r="AC10" s="22" t="s">
        <v>26</v>
      </c>
      <c r="AD10" s="21" t="s">
        <v>95</v>
      </c>
      <c r="AE10" s="22" t="s">
        <v>26</v>
      </c>
      <c r="AF10" s="22" t="s">
        <v>26</v>
      </c>
      <c r="AG10" s="21" t="s">
        <v>95</v>
      </c>
    </row>
    <row r="11" ht="69" spans="1:33">
      <c r="A11" s="36" t="s">
        <v>32</v>
      </c>
      <c r="C11" s="7" t="s">
        <v>25</v>
      </c>
      <c r="D11" s="7" t="s">
        <v>27</v>
      </c>
      <c r="E11" s="7" t="s">
        <v>26</v>
      </c>
      <c r="F11" s="8" t="s">
        <v>31</v>
      </c>
      <c r="G11" s="7" t="s">
        <v>27</v>
      </c>
      <c r="H11" s="7" t="s">
        <v>27</v>
      </c>
      <c r="I11" s="9" t="s">
        <v>95</v>
      </c>
      <c r="J11" s="9" t="s">
        <v>95</v>
      </c>
      <c r="K11" s="7" t="s">
        <v>26</v>
      </c>
      <c r="L11" s="7" t="s">
        <v>26</v>
      </c>
      <c r="M11" s="9" t="s">
        <v>95</v>
      </c>
      <c r="P11" s="8" t="s">
        <v>31</v>
      </c>
      <c r="Q11" s="7" t="s">
        <v>26</v>
      </c>
      <c r="R11" s="7" t="s">
        <v>27</v>
      </c>
      <c r="S11" s="9" t="s">
        <v>95</v>
      </c>
      <c r="T11" s="7" t="s">
        <v>26</v>
      </c>
      <c r="X11" s="15">
        <f>COUNTIF(B11:O11,AB2)/(25-COUNTIF(B11:O11,AD7))</f>
        <v>0.125</v>
      </c>
      <c r="AB11" s="21" t="s">
        <v>95</v>
      </c>
      <c r="AC11" s="22" t="s">
        <v>26</v>
      </c>
      <c r="AD11" s="21" t="s">
        <v>95</v>
      </c>
      <c r="AE11" s="22" t="s">
        <v>26</v>
      </c>
      <c r="AF11" s="22" t="s">
        <v>26</v>
      </c>
      <c r="AG11" s="21" t="s">
        <v>95</v>
      </c>
    </row>
    <row r="12" ht="69" spans="1:33">
      <c r="A12" s="36" t="s">
        <v>33</v>
      </c>
      <c r="C12" s="9" t="s">
        <v>95</v>
      </c>
      <c r="D12" s="9" t="s">
        <v>95</v>
      </c>
      <c r="E12" s="7" t="s">
        <v>27</v>
      </c>
      <c r="F12" s="7" t="s">
        <v>26</v>
      </c>
      <c r="G12" s="9" t="s">
        <v>95</v>
      </c>
      <c r="H12" s="7" t="s">
        <v>26</v>
      </c>
      <c r="I12" s="7" t="s">
        <v>26</v>
      </c>
      <c r="J12" s="7" t="s">
        <v>26</v>
      </c>
      <c r="K12" s="7" t="s">
        <v>25</v>
      </c>
      <c r="L12" s="7" t="s">
        <v>26</v>
      </c>
      <c r="M12" s="7" t="s">
        <v>26</v>
      </c>
      <c r="P12" s="8" t="s">
        <v>31</v>
      </c>
      <c r="Q12" s="7" t="s">
        <v>27</v>
      </c>
      <c r="R12" s="9" t="s">
        <v>95</v>
      </c>
      <c r="S12" s="7" t="s">
        <v>26</v>
      </c>
      <c r="T12" s="7" t="s">
        <v>26</v>
      </c>
      <c r="X12" s="15">
        <f>COUNTIF(B12:O12,AB2)/(25-COUNTIF(B12:O12,AD7))</f>
        <v>0.12</v>
      </c>
      <c r="AB12" s="22" t="s">
        <v>27</v>
      </c>
      <c r="AC12" s="22" t="s">
        <v>27</v>
      </c>
      <c r="AD12" s="22" t="s">
        <v>25</v>
      </c>
      <c r="AE12" s="22" t="s">
        <v>26</v>
      </c>
      <c r="AF12" s="21" t="s">
        <v>95</v>
      </c>
      <c r="AG12" s="22" t="s">
        <v>26</v>
      </c>
    </row>
    <row r="13" ht="69" spans="1:33">
      <c r="A13" s="36" t="s">
        <v>34</v>
      </c>
      <c r="C13" s="7" t="s">
        <v>27</v>
      </c>
      <c r="D13" s="7" t="s">
        <v>26</v>
      </c>
      <c r="E13" s="7" t="s">
        <v>26</v>
      </c>
      <c r="F13" s="8" t="s">
        <v>31</v>
      </c>
      <c r="G13" s="9" t="s">
        <v>95</v>
      </c>
      <c r="H13" s="7" t="s">
        <v>26</v>
      </c>
      <c r="I13" s="7" t="s">
        <v>27</v>
      </c>
      <c r="J13" s="9" t="s">
        <v>95</v>
      </c>
      <c r="K13" s="7" t="s">
        <v>26</v>
      </c>
      <c r="L13" s="7" t="s">
        <v>26</v>
      </c>
      <c r="M13" s="7" t="s">
        <v>27</v>
      </c>
      <c r="P13" s="7" t="s">
        <v>27</v>
      </c>
      <c r="Q13" s="7" t="s">
        <v>26</v>
      </c>
      <c r="R13" s="7" t="s">
        <v>26</v>
      </c>
      <c r="S13" s="7" t="s">
        <v>26</v>
      </c>
      <c r="T13" s="7" t="s">
        <v>27</v>
      </c>
      <c r="X13" s="15">
        <f>COUNTIF(B13:O13,AB2)/(25-COUNTIF(B13:O13,AD7))</f>
        <v>0.0833333333333333</v>
      </c>
      <c r="AB13" s="22" t="s">
        <v>27</v>
      </c>
      <c r="AC13" s="22" t="s">
        <v>26</v>
      </c>
      <c r="AD13" s="22" t="s">
        <v>26</v>
      </c>
      <c r="AE13" s="22" t="s">
        <v>26</v>
      </c>
      <c r="AF13" s="22" t="s">
        <v>26</v>
      </c>
      <c r="AG13" s="21" t="s">
        <v>95</v>
      </c>
    </row>
    <row r="14" ht="69" spans="1:33">
      <c r="A14" s="36" t="s">
        <v>37</v>
      </c>
      <c r="C14" s="7" t="s">
        <v>26</v>
      </c>
      <c r="D14" s="8" t="s">
        <v>31</v>
      </c>
      <c r="E14" s="7" t="s">
        <v>26</v>
      </c>
      <c r="F14" s="7" t="s">
        <v>26</v>
      </c>
      <c r="G14" s="7" t="s">
        <v>26</v>
      </c>
      <c r="H14" s="7" t="s">
        <v>26</v>
      </c>
      <c r="I14" s="9" t="s">
        <v>95</v>
      </c>
      <c r="J14" s="7" t="s">
        <v>26</v>
      </c>
      <c r="K14" s="7" t="s">
        <v>26</v>
      </c>
      <c r="L14" s="7" t="s">
        <v>26</v>
      </c>
      <c r="M14" s="9" t="s">
        <v>95</v>
      </c>
      <c r="P14" s="8" t="s">
        <v>31</v>
      </c>
      <c r="Q14" s="7" t="s">
        <v>27</v>
      </c>
      <c r="R14" s="7" t="s">
        <v>26</v>
      </c>
      <c r="S14" s="9" t="s">
        <v>95</v>
      </c>
      <c r="T14" s="7" t="s">
        <v>26</v>
      </c>
      <c r="X14" s="15">
        <f>COUNTIF(B14:O14,AB2)/(25-COUNTIF(B14:O14,AD7))</f>
        <v>0.0833333333333333</v>
      </c>
      <c r="AB14" s="22" t="s">
        <v>26</v>
      </c>
      <c r="AC14" s="23" t="s">
        <v>31</v>
      </c>
      <c r="AD14" s="21" t="s">
        <v>95</v>
      </c>
      <c r="AE14" s="22" t="s">
        <v>26</v>
      </c>
      <c r="AF14" s="22" t="s">
        <v>26</v>
      </c>
      <c r="AG14" s="22" t="s">
        <v>26</v>
      </c>
    </row>
    <row r="15" ht="41.4" spans="1:33">
      <c r="A15" s="36" t="s">
        <v>39</v>
      </c>
      <c r="C15" s="7" t="s">
        <v>26</v>
      </c>
      <c r="D15" s="9" t="s">
        <v>95</v>
      </c>
      <c r="E15" s="7" t="s">
        <v>26</v>
      </c>
      <c r="F15" s="7" t="s">
        <v>26</v>
      </c>
      <c r="G15" s="9" t="s">
        <v>95</v>
      </c>
      <c r="H15" s="9" t="s">
        <v>95</v>
      </c>
      <c r="I15" s="7" t="s">
        <v>26</v>
      </c>
      <c r="J15" s="7" t="s">
        <v>26</v>
      </c>
      <c r="K15" s="7" t="s">
        <v>26</v>
      </c>
      <c r="L15" s="7" t="s">
        <v>26</v>
      </c>
      <c r="M15" s="7" t="s">
        <v>26</v>
      </c>
      <c r="P15" s="8" t="s">
        <v>31</v>
      </c>
      <c r="Q15" s="9" t="s">
        <v>95</v>
      </c>
      <c r="R15" s="7" t="s">
        <v>26</v>
      </c>
      <c r="S15" s="7" t="s">
        <v>26</v>
      </c>
      <c r="T15" s="9" t="s">
        <v>95</v>
      </c>
      <c r="X15" s="15">
        <f>COUNTIF(B15:O15,AB2)/(25-COUNTIF(B15:O15,AD7))</f>
        <v>0.12</v>
      </c>
      <c r="AB15" s="22" t="s">
        <v>26</v>
      </c>
      <c r="AC15" s="23" t="s">
        <v>31</v>
      </c>
      <c r="AD15" s="21" t="s">
        <v>95</v>
      </c>
      <c r="AE15" s="22" t="s">
        <v>26</v>
      </c>
      <c r="AF15" s="22" t="s">
        <v>26</v>
      </c>
      <c r="AG15" s="22" t="s">
        <v>26</v>
      </c>
    </row>
    <row r="16" ht="69" spans="1:33">
      <c r="A16" s="36" t="s">
        <v>40</v>
      </c>
      <c r="C16" s="9" t="s">
        <v>95</v>
      </c>
      <c r="D16" s="7" t="s">
        <v>26</v>
      </c>
      <c r="E16" s="7" t="s">
        <v>26</v>
      </c>
      <c r="F16" s="7" t="s">
        <v>26</v>
      </c>
      <c r="G16" s="7" t="s">
        <v>26</v>
      </c>
      <c r="H16" s="7" t="s">
        <v>26</v>
      </c>
      <c r="I16" s="7" t="s">
        <v>26</v>
      </c>
      <c r="J16" s="9" t="s">
        <v>95</v>
      </c>
      <c r="K16" s="7" t="s">
        <v>26</v>
      </c>
      <c r="L16" s="7" t="s">
        <v>26</v>
      </c>
      <c r="M16" s="7" t="s">
        <v>26</v>
      </c>
      <c r="P16" s="7" t="s">
        <v>26</v>
      </c>
      <c r="Q16" s="9" t="s">
        <v>95</v>
      </c>
      <c r="R16" s="7" t="s">
        <v>26</v>
      </c>
      <c r="S16" s="7" t="s">
        <v>26</v>
      </c>
      <c r="T16" s="7" t="s">
        <v>27</v>
      </c>
      <c r="X16" s="15">
        <f>COUNTIF(B16:O16,AB2)/(25-COUNTIF(B16:O16,AD7))</f>
        <v>0.08</v>
      </c>
      <c r="AB16" s="21" t="s">
        <v>95</v>
      </c>
      <c r="AC16" s="22" t="s">
        <v>26</v>
      </c>
      <c r="AD16" s="22" t="s">
        <v>26</v>
      </c>
      <c r="AE16" s="22" t="s">
        <v>25</v>
      </c>
      <c r="AF16" s="22" t="s">
        <v>26</v>
      </c>
      <c r="AG16" s="22" t="s">
        <v>26</v>
      </c>
    </row>
    <row r="17" ht="69" spans="1:33">
      <c r="A17" s="36" t="s">
        <v>41</v>
      </c>
      <c r="C17" s="9" t="s">
        <v>95</v>
      </c>
      <c r="D17" s="7" t="s">
        <v>26</v>
      </c>
      <c r="E17" s="7" t="s">
        <v>26</v>
      </c>
      <c r="F17" s="7" t="s">
        <v>26</v>
      </c>
      <c r="G17" s="9" t="s">
        <v>95</v>
      </c>
      <c r="H17" s="7" t="s">
        <v>26</v>
      </c>
      <c r="I17" s="9" t="s">
        <v>95</v>
      </c>
      <c r="J17" s="9" t="s">
        <v>95</v>
      </c>
      <c r="K17" s="7" t="s">
        <v>26</v>
      </c>
      <c r="L17" s="7" t="s">
        <v>26</v>
      </c>
      <c r="M17" s="7" t="s">
        <v>26</v>
      </c>
      <c r="P17" s="8" t="s">
        <v>31</v>
      </c>
      <c r="Q17" s="7" t="s">
        <v>27</v>
      </c>
      <c r="R17" s="7" t="s">
        <v>26</v>
      </c>
      <c r="S17" s="7" t="s">
        <v>26</v>
      </c>
      <c r="T17" s="7" t="s">
        <v>26</v>
      </c>
      <c r="X17" s="15">
        <f>COUNTIF(B17:O17,AB2)/(25-COUNTIF(B17:O17,AD7))</f>
        <v>0.16</v>
      </c>
      <c r="AB17" s="21" t="s">
        <v>95</v>
      </c>
      <c r="AC17" s="23" t="s">
        <v>31</v>
      </c>
      <c r="AD17" s="22" t="s">
        <v>26</v>
      </c>
      <c r="AE17" s="22" t="s">
        <v>26</v>
      </c>
      <c r="AF17" s="22" t="s">
        <v>26</v>
      </c>
      <c r="AG17" s="22" t="s">
        <v>26</v>
      </c>
    </row>
    <row r="19" ht="69" spans="1:33">
      <c r="A19" s="36" t="s">
        <v>50</v>
      </c>
      <c r="C19" s="9" t="s">
        <v>95</v>
      </c>
      <c r="D19" s="9" t="s">
        <v>95</v>
      </c>
      <c r="E19" s="9" t="s">
        <v>95</v>
      </c>
      <c r="F19" s="7" t="s">
        <v>27</v>
      </c>
      <c r="G19" s="7" t="s">
        <v>26</v>
      </c>
      <c r="H19" s="9" t="s">
        <v>95</v>
      </c>
      <c r="I19" s="9" t="s">
        <v>95</v>
      </c>
      <c r="J19" s="7" t="s">
        <v>27</v>
      </c>
      <c r="K19" s="7" t="s">
        <v>26</v>
      </c>
      <c r="L19" s="7" t="s">
        <v>26</v>
      </c>
      <c r="M19" s="7" t="s">
        <v>27</v>
      </c>
      <c r="P19" s="8" t="s">
        <v>31</v>
      </c>
      <c r="Q19" s="7" t="s">
        <v>26</v>
      </c>
      <c r="R19" s="9" t="s">
        <v>95</v>
      </c>
      <c r="S19" s="7" t="s">
        <v>26</v>
      </c>
      <c r="T19" s="7" t="s">
        <v>27</v>
      </c>
      <c r="X19" s="15">
        <f>COUNTIF(B19:O19,AB2)/(25-COUNTIF(B19:O19,AD7))</f>
        <v>0.2</v>
      </c>
      <c r="AB19" s="21" t="s">
        <v>95</v>
      </c>
      <c r="AC19" s="23" t="s">
        <v>31</v>
      </c>
      <c r="AD19" s="22" t="s">
        <v>26</v>
      </c>
      <c r="AE19" s="22" t="s">
        <v>26</v>
      </c>
      <c r="AF19" s="21" t="s">
        <v>95</v>
      </c>
      <c r="AG19" s="22" t="s">
        <v>26</v>
      </c>
    </row>
    <row r="20" ht="69" spans="1:33">
      <c r="A20" s="36" t="s">
        <v>51</v>
      </c>
      <c r="C20" s="7" t="s">
        <v>27</v>
      </c>
      <c r="D20" s="7" t="s">
        <v>27</v>
      </c>
      <c r="E20" s="7" t="s">
        <v>27</v>
      </c>
      <c r="F20" s="7" t="s">
        <v>26</v>
      </c>
      <c r="G20" s="7" t="s">
        <v>27</v>
      </c>
      <c r="H20" s="7" t="s">
        <v>27</v>
      </c>
      <c r="I20" s="7" t="s">
        <v>27</v>
      </c>
      <c r="J20" s="7" t="s">
        <v>26</v>
      </c>
      <c r="K20" s="7" t="s">
        <v>27</v>
      </c>
      <c r="L20" s="7" t="s">
        <v>26</v>
      </c>
      <c r="M20" s="7" t="s">
        <v>27</v>
      </c>
      <c r="P20" s="7" t="s">
        <v>27</v>
      </c>
      <c r="Q20" s="7" t="s">
        <v>26</v>
      </c>
      <c r="R20" s="7" t="s">
        <v>27</v>
      </c>
      <c r="S20" s="7" t="s">
        <v>27</v>
      </c>
      <c r="T20" s="7" t="s">
        <v>27</v>
      </c>
      <c r="X20" s="15">
        <f>COUNTIF(B20:O20,AB2)/(25-COUNTIF(B20:O20,AD7))</f>
        <v>0</v>
      </c>
      <c r="AB20" s="22" t="s">
        <v>27</v>
      </c>
      <c r="AC20" s="23" t="s">
        <v>31</v>
      </c>
      <c r="AD20" s="21" t="s">
        <v>95</v>
      </c>
      <c r="AE20" s="22" t="s">
        <v>26</v>
      </c>
      <c r="AF20" s="22" t="s">
        <v>27</v>
      </c>
      <c r="AG20" s="22" t="s">
        <v>26</v>
      </c>
    </row>
    <row r="21" ht="69" spans="1:33">
      <c r="A21" s="36" t="s">
        <v>52</v>
      </c>
      <c r="C21" s="7" t="s">
        <v>26</v>
      </c>
      <c r="D21" s="7" t="s">
        <v>27</v>
      </c>
      <c r="E21" s="7" t="s">
        <v>26</v>
      </c>
      <c r="F21" s="7" t="s">
        <v>26</v>
      </c>
      <c r="G21" s="7" t="s">
        <v>26</v>
      </c>
      <c r="H21" s="7" t="s">
        <v>26</v>
      </c>
      <c r="I21" s="7" t="s">
        <v>26</v>
      </c>
      <c r="J21" s="7" t="s">
        <v>27</v>
      </c>
      <c r="K21" s="13" t="s">
        <v>35</v>
      </c>
      <c r="L21" s="9" t="s">
        <v>95</v>
      </c>
      <c r="M21" s="9" t="s">
        <v>95</v>
      </c>
      <c r="P21" s="7" t="s">
        <v>26</v>
      </c>
      <c r="Q21" s="7" t="s">
        <v>26</v>
      </c>
      <c r="R21" s="7" t="s">
        <v>26</v>
      </c>
      <c r="S21" s="7" t="s">
        <v>27</v>
      </c>
      <c r="T21" s="7" t="s">
        <v>27</v>
      </c>
      <c r="X21" s="15">
        <f>COUNTIF(B21:O21,AB2)/(25-COUNTIF(B21:O21,AD7))</f>
        <v>0.08</v>
      </c>
      <c r="AB21" s="22" t="s">
        <v>26</v>
      </c>
      <c r="AC21" s="22" t="s">
        <v>27</v>
      </c>
      <c r="AD21" s="23" t="s">
        <v>31</v>
      </c>
      <c r="AE21" s="22" t="s">
        <v>26</v>
      </c>
      <c r="AF21" s="22" t="s">
        <v>27</v>
      </c>
      <c r="AG21" s="22" t="s">
        <v>27</v>
      </c>
    </row>
    <row r="22" ht="69" spans="1:33">
      <c r="A22" s="36" t="s">
        <v>53</v>
      </c>
      <c r="C22" s="9" t="s">
        <v>95</v>
      </c>
      <c r="D22" s="7" t="s">
        <v>27</v>
      </c>
      <c r="E22" s="7" t="s">
        <v>26</v>
      </c>
      <c r="F22" s="7" t="s">
        <v>26</v>
      </c>
      <c r="G22" s="7" t="s">
        <v>26</v>
      </c>
      <c r="H22" s="7" t="s">
        <v>26</v>
      </c>
      <c r="I22" s="7" t="s">
        <v>26</v>
      </c>
      <c r="J22" s="7" t="s">
        <v>26</v>
      </c>
      <c r="K22" s="7" t="s">
        <v>26</v>
      </c>
      <c r="L22" s="7" t="s">
        <v>26</v>
      </c>
      <c r="M22" s="7" t="s">
        <v>26</v>
      </c>
      <c r="P22" s="8" t="s">
        <v>31</v>
      </c>
      <c r="Q22" s="7" t="s">
        <v>26</v>
      </c>
      <c r="R22" s="7" t="s">
        <v>26</v>
      </c>
      <c r="S22" s="7" t="s">
        <v>26</v>
      </c>
      <c r="T22" s="7" t="s">
        <v>26</v>
      </c>
      <c r="X22" s="15">
        <f>COUNTIF(B22:O22,AB2)/(25-COUNTIF(B22:O22,AD7))</f>
        <v>0.04</v>
      </c>
      <c r="AB22" s="21" t="s">
        <v>95</v>
      </c>
      <c r="AC22" s="22" t="s">
        <v>26</v>
      </c>
      <c r="AD22" s="23" t="s">
        <v>31</v>
      </c>
      <c r="AE22" s="22" t="s">
        <v>26</v>
      </c>
      <c r="AF22" s="22" t="s">
        <v>26</v>
      </c>
      <c r="AG22" s="21" t="s">
        <v>95</v>
      </c>
    </row>
    <row r="23" ht="69" spans="1:33">
      <c r="A23" s="36" t="s">
        <v>54</v>
      </c>
      <c r="C23" s="7" t="s">
        <v>27</v>
      </c>
      <c r="D23" s="7" t="s">
        <v>26</v>
      </c>
      <c r="E23" s="7" t="s">
        <v>26</v>
      </c>
      <c r="F23" s="7" t="s">
        <v>27</v>
      </c>
      <c r="G23" s="7" t="s">
        <v>26</v>
      </c>
      <c r="H23" s="7" t="s">
        <v>26</v>
      </c>
      <c r="I23" s="7" t="s">
        <v>27</v>
      </c>
      <c r="J23" s="9" t="s">
        <v>95</v>
      </c>
      <c r="K23" s="7" t="s">
        <v>26</v>
      </c>
      <c r="L23" s="7" t="s">
        <v>26</v>
      </c>
      <c r="M23" s="7" t="s">
        <v>26</v>
      </c>
      <c r="P23" s="7" t="s">
        <v>26</v>
      </c>
      <c r="Q23" s="9" t="s">
        <v>95</v>
      </c>
      <c r="R23" s="7" t="s">
        <v>27</v>
      </c>
      <c r="S23" s="7" t="s">
        <v>26</v>
      </c>
      <c r="T23" s="7" t="s">
        <v>27</v>
      </c>
      <c r="X23" s="15">
        <f>COUNTIF(B23:O23,AB2)/(25-COUNTIF(B23:O23,AD7))</f>
        <v>0.04</v>
      </c>
      <c r="AB23" s="22" t="s">
        <v>27</v>
      </c>
      <c r="AC23" s="23" t="s">
        <v>31</v>
      </c>
      <c r="AD23" s="21" t="s">
        <v>95</v>
      </c>
      <c r="AE23" s="22" t="s">
        <v>26</v>
      </c>
      <c r="AF23" s="22" t="s">
        <v>26</v>
      </c>
      <c r="AG23" s="22" t="s">
        <v>26</v>
      </c>
    </row>
    <row r="24" ht="69" spans="1:33">
      <c r="A24" s="36" t="s">
        <v>55</v>
      </c>
      <c r="C24" s="9" t="s">
        <v>95</v>
      </c>
      <c r="D24" s="9" t="s">
        <v>95</v>
      </c>
      <c r="E24" s="7" t="s">
        <v>27</v>
      </c>
      <c r="F24" s="7" t="s">
        <v>26</v>
      </c>
      <c r="G24" s="7" t="s">
        <v>26</v>
      </c>
      <c r="H24" s="7" t="s">
        <v>27</v>
      </c>
      <c r="I24" s="9" t="s">
        <v>95</v>
      </c>
      <c r="J24" s="7" t="s">
        <v>27</v>
      </c>
      <c r="K24" s="9" t="s">
        <v>95</v>
      </c>
      <c r="L24" s="9" t="s">
        <v>95</v>
      </c>
      <c r="M24" s="9" t="s">
        <v>95</v>
      </c>
      <c r="P24" s="8" t="s">
        <v>31</v>
      </c>
      <c r="Q24" s="7" t="s">
        <v>26</v>
      </c>
      <c r="R24" s="7" t="s">
        <v>27</v>
      </c>
      <c r="S24" s="7" t="s">
        <v>26</v>
      </c>
      <c r="T24" s="9" t="s">
        <v>95</v>
      </c>
      <c r="X24" s="15">
        <f>COUNTIF(B24:O24,AB2)/(25-COUNTIF(B24:O24,AD7))</f>
        <v>0.24</v>
      </c>
      <c r="AB24" s="21" t="s">
        <v>95</v>
      </c>
      <c r="AC24" s="22" t="s">
        <v>27</v>
      </c>
      <c r="AD24" s="22" t="s">
        <v>26</v>
      </c>
      <c r="AE24" s="22" t="s">
        <v>26</v>
      </c>
      <c r="AF24" s="22" t="s">
        <v>26</v>
      </c>
      <c r="AG24" s="21" t="s">
        <v>95</v>
      </c>
    </row>
    <row r="25" ht="69" spans="1:33">
      <c r="A25" s="36" t="s">
        <v>56</v>
      </c>
      <c r="C25" s="7" t="s">
        <v>26</v>
      </c>
      <c r="D25" s="7" t="s">
        <v>27</v>
      </c>
      <c r="E25" s="7" t="s">
        <v>27</v>
      </c>
      <c r="F25" s="9" t="s">
        <v>95</v>
      </c>
      <c r="G25" s="7" t="s">
        <v>27</v>
      </c>
      <c r="H25" s="9" t="s">
        <v>95</v>
      </c>
      <c r="I25" s="9" t="s">
        <v>95</v>
      </c>
      <c r="J25" s="9" t="s">
        <v>95</v>
      </c>
      <c r="K25" s="9" t="s">
        <v>95</v>
      </c>
      <c r="L25" s="7" t="s">
        <v>27</v>
      </c>
      <c r="M25" s="7" t="s">
        <v>27</v>
      </c>
      <c r="P25" s="8" t="s">
        <v>31</v>
      </c>
      <c r="Q25" s="9" t="s">
        <v>95</v>
      </c>
      <c r="R25" s="7" t="s">
        <v>26</v>
      </c>
      <c r="S25" s="9" t="s">
        <v>95</v>
      </c>
      <c r="T25" s="9" t="s">
        <v>95</v>
      </c>
      <c r="X25" s="15">
        <f>COUNTIF(B25:O25,AB2)/(25-COUNTIF(B25:O25,AD7))</f>
        <v>0.2</v>
      </c>
      <c r="AB25" s="21" t="s">
        <v>95</v>
      </c>
      <c r="AC25" s="23" t="s">
        <v>31</v>
      </c>
      <c r="AD25" s="23" t="s">
        <v>31</v>
      </c>
      <c r="AE25" s="22" t="s">
        <v>26</v>
      </c>
      <c r="AF25" s="22" t="s">
        <v>26</v>
      </c>
      <c r="AG25" s="21" t="s">
        <v>95</v>
      </c>
    </row>
    <row r="26" ht="69" spans="1:33">
      <c r="A26" s="36" t="s">
        <v>93</v>
      </c>
      <c r="C26" s="7" t="s">
        <v>26</v>
      </c>
      <c r="D26" s="8" t="s">
        <v>31</v>
      </c>
      <c r="E26" s="7" t="s">
        <v>26</v>
      </c>
      <c r="F26" s="7" t="s">
        <v>26</v>
      </c>
      <c r="G26" s="7" t="s">
        <v>26</v>
      </c>
      <c r="H26" s="9" t="s">
        <v>95</v>
      </c>
      <c r="I26" s="9" t="s">
        <v>95</v>
      </c>
      <c r="J26" s="7" t="s">
        <v>26</v>
      </c>
      <c r="K26" s="7" t="s">
        <v>26</v>
      </c>
      <c r="L26" s="7" t="s">
        <v>26</v>
      </c>
      <c r="M26" s="7" t="s">
        <v>26</v>
      </c>
      <c r="P26" s="8" t="s">
        <v>31</v>
      </c>
      <c r="Q26" s="7" t="s">
        <v>27</v>
      </c>
      <c r="R26" s="7" t="s">
        <v>27</v>
      </c>
      <c r="S26" s="9" t="s">
        <v>95</v>
      </c>
      <c r="T26" s="7" t="s">
        <v>26</v>
      </c>
      <c r="X26" s="15">
        <f>COUNTIF(B26:O26,AB2)/(25-COUNTIF(B26:O26,AD7))</f>
        <v>0.0833333333333333</v>
      </c>
      <c r="AB26" s="22" t="s">
        <v>26</v>
      </c>
      <c r="AC26" s="22" t="s">
        <v>26</v>
      </c>
      <c r="AD26" s="21" t="s">
        <v>95</v>
      </c>
      <c r="AE26" s="22" t="s">
        <v>26</v>
      </c>
      <c r="AF26" s="22" t="s">
        <v>27</v>
      </c>
      <c r="AG26" s="22" t="s">
        <v>26</v>
      </c>
    </row>
    <row r="27" ht="41.4" spans="1:33">
      <c r="A27" s="36" t="s">
        <v>90</v>
      </c>
      <c r="C27" s="7" t="s">
        <v>26</v>
      </c>
      <c r="D27" s="7" t="s">
        <v>26</v>
      </c>
      <c r="E27" s="7" t="s">
        <v>26</v>
      </c>
      <c r="F27" s="7" t="s">
        <v>26</v>
      </c>
      <c r="G27" s="7" t="s">
        <v>26</v>
      </c>
      <c r="H27" s="7" t="s">
        <v>26</v>
      </c>
      <c r="I27" s="7" t="s">
        <v>26</v>
      </c>
      <c r="J27" s="7" t="s">
        <v>26</v>
      </c>
      <c r="K27" s="7" t="s">
        <v>26</v>
      </c>
      <c r="L27" s="7" t="s">
        <v>26</v>
      </c>
      <c r="M27" s="7" t="s">
        <v>26</v>
      </c>
      <c r="P27" s="7" t="s">
        <v>26</v>
      </c>
      <c r="Q27" s="7" t="s">
        <v>26</v>
      </c>
      <c r="R27" s="7" t="s">
        <v>26</v>
      </c>
      <c r="S27" s="7" t="s">
        <v>26</v>
      </c>
      <c r="T27" s="7" t="s">
        <v>26</v>
      </c>
      <c r="X27" s="15">
        <f>COUNTIF(B27:O27,AB2)/(25-COUNTIF(B27:O27,AD7))</f>
        <v>0</v>
      </c>
      <c r="AB27" s="22" t="s">
        <v>26</v>
      </c>
      <c r="AC27" s="22" t="s">
        <v>26</v>
      </c>
      <c r="AD27" s="22" t="s">
        <v>26</v>
      </c>
      <c r="AE27" s="22" t="s">
        <v>26</v>
      </c>
      <c r="AF27" s="22" t="s">
        <v>26</v>
      </c>
      <c r="AG27" s="22" t="s">
        <v>26</v>
      </c>
    </row>
    <row r="28" spans="3:33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P28" s="7"/>
      <c r="R28" s="7"/>
      <c r="S28" s="19"/>
      <c r="T28" s="7"/>
      <c r="AB28" s="22"/>
      <c r="AC28" s="22"/>
      <c r="AD28" s="22"/>
      <c r="AE28" s="22"/>
      <c r="AF28" s="22"/>
      <c r="AG28" s="22"/>
    </row>
    <row r="29" ht="41.4" spans="1:33">
      <c r="A29" s="36" t="s">
        <v>0</v>
      </c>
      <c r="C29" s="4" t="s">
        <v>2</v>
      </c>
      <c r="D29" s="4" t="s">
        <v>3</v>
      </c>
      <c r="E29" s="4" t="s">
        <v>11</v>
      </c>
      <c r="F29" s="4" t="s">
        <v>12</v>
      </c>
      <c r="G29" s="4" t="s">
        <v>13</v>
      </c>
      <c r="H29" s="4" t="s">
        <v>15</v>
      </c>
      <c r="I29" s="4" t="s">
        <v>16</v>
      </c>
      <c r="J29" s="4" t="s">
        <v>19</v>
      </c>
      <c r="K29" s="4" t="s">
        <v>20</v>
      </c>
      <c r="L29" s="4" t="s">
        <v>21</v>
      </c>
      <c r="M29" s="4" t="s">
        <v>22</v>
      </c>
      <c r="P29" s="4" t="s">
        <v>4</v>
      </c>
      <c r="Q29" s="4" t="s">
        <v>7</v>
      </c>
      <c r="R29" s="4" t="s">
        <v>10</v>
      </c>
      <c r="S29" s="4" t="s">
        <v>17</v>
      </c>
      <c r="T29" s="4" t="s">
        <v>18</v>
      </c>
      <c r="AB29" s="20" t="s">
        <v>1</v>
      </c>
      <c r="AC29" s="20" t="s">
        <v>5</v>
      </c>
      <c r="AD29" s="20" t="s">
        <v>6</v>
      </c>
      <c r="AE29" s="20" t="s">
        <v>8</v>
      </c>
      <c r="AF29" s="20" t="s">
        <v>9</v>
      </c>
      <c r="AG29" s="20" t="s">
        <v>14</v>
      </c>
    </row>
    <row r="30" spans="1:33">
      <c r="A30" s="36" t="s">
        <v>97</v>
      </c>
      <c r="C30" s="14">
        <f>COUNTIF(C2:C26,AB19)/(25-COUNTIF(C2:C26,AD8))</f>
        <v>0.476190476190476</v>
      </c>
      <c r="D30" s="14">
        <f>COUNTIF(D2:D26,AB19)/(25-COUNTIF(D2:D26,AD8))</f>
        <v>0.315789473684211</v>
      </c>
      <c r="E30" s="14">
        <f>COUNTIF(E2:E26,AB19)/(25-COUNTIF(E2:E26,AD8))</f>
        <v>0.0555555555555556</v>
      </c>
      <c r="F30" s="14">
        <f>COUNTIF(F2:F26,AB19)/(25-COUNTIF(F2:F26,AD8))</f>
        <v>0.19047619047619</v>
      </c>
      <c r="G30" s="14">
        <f>COUNTIF(G2:G26,AB19)/(25-COUNTIF(G2:G26,AD8))</f>
        <v>0.35</v>
      </c>
      <c r="H30" s="14">
        <f>COUNTIF(H2:H26,AB19)/(25-COUNTIF(H2:H26,AD8))</f>
        <v>0.368421052631579</v>
      </c>
      <c r="I30" s="14">
        <f>COUNTIF(I2:I26,AB19)/(25-COUNTIF(I2:I26,AD8))</f>
        <v>0.409090909090909</v>
      </c>
      <c r="J30" s="14">
        <f>COUNTIF(J2:J26,AB19)/(25-COUNTIF(J2:J26,AD8))</f>
        <v>0.333333333333333</v>
      </c>
      <c r="K30" s="14">
        <f>COUNTIF(K2:K26,AB19)/(25-COUNTIF(K2:K26,AD8))</f>
        <v>0.227272727272727</v>
      </c>
      <c r="L30" s="14">
        <f>COUNTIF(L2:L26,AB19)/(25-COUNTIF(L2:L26,AD8))</f>
        <v>0.0833333333333333</v>
      </c>
      <c r="M30" s="14">
        <f>COUNTIF(M2:M26,AB19)/(25-COUNTIF(M2:M26,AD8))</f>
        <v>0.315789473684211</v>
      </c>
      <c r="P30" s="14">
        <f>COUNTIF(P2:P26,AB19)/(25-COUNTIF(P2:P26,AD8))</f>
        <v>0</v>
      </c>
      <c r="Q30" s="14">
        <f>COUNTIF(Q2:Q26,AB19)/(25-COUNTIF(Q2:Q26,AD8))</f>
        <v>0.222222222222222</v>
      </c>
      <c r="R30" s="14">
        <f>COUNTIF(R2:R26,AB19)/(25-COUNTIF(R2:R26,AD8))</f>
        <v>0.368421052631579</v>
      </c>
      <c r="S30" s="14">
        <f>COUNTIF(S2:S26,AB19)/(25-COUNTIF(S2:S26,AD8))</f>
        <v>0.238095238095238</v>
      </c>
      <c r="T30" s="14">
        <f>COUNTIF(T2:T26,AB19)/(25-COUNTIF(T2:T26,AD8))</f>
        <v>0.25</v>
      </c>
      <c r="AB30" s="26">
        <f>COUNTIF(AB2:AB26,AB19)/(25-COUNTIF(AB2:AB26,AD8))</f>
        <v>0.473684210526316</v>
      </c>
      <c r="AC30" s="26">
        <f>COUNTIF(AC2:AC26,AB19)/(25-COUNTIF(AC2:AC26,AD8))</f>
        <v>0.142857142857143</v>
      </c>
      <c r="AD30" s="26">
        <f>COUNTIF(AD2:AD26,AB19)/(25-COUNTIF(AD2:AD26,AD8))</f>
        <v>0.333333333333333</v>
      </c>
      <c r="AE30" s="26">
        <f>COUNTIF(AE2:AE26,AB19)/(25-COUNTIF(AE2:AE26,AD8))</f>
        <v>0</v>
      </c>
      <c r="AF30" s="26">
        <f>COUNTIF(AF2:AF26,AB19)/(25-COUNTIF(AF2:AF26,AD8))</f>
        <v>0.19047619047619</v>
      </c>
      <c r="AG30" s="26">
        <f>COUNTIF(AG2:AG26,AB19)/(25-COUNTIF(AG2:AG26,AD8))</f>
        <v>0.260869565217391</v>
      </c>
    </row>
    <row r="31" spans="17:33">
      <c r="Q31"/>
      <c r="AG31" s="16"/>
    </row>
    <row r="32" spans="17:33">
      <c r="Q32"/>
      <c r="AG32" s="16"/>
    </row>
    <row r="33" ht="97.2" spans="17:33">
      <c r="Q33"/>
      <c r="Y33" s="2" t="s">
        <v>98</v>
      </c>
      <c r="Z33" s="3">
        <f>114/(25*22-27)</f>
        <v>0.217973231357553</v>
      </c>
      <c r="AG33" s="16"/>
    </row>
    <row r="34" spans="17:17">
      <c r="Q34"/>
    </row>
    <row r="35" spans="3:33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P35" s="4"/>
      <c r="R35" s="4"/>
      <c r="S35" s="4"/>
      <c r="T35" s="4"/>
      <c r="AB35" s="20"/>
      <c r="AC35" s="20"/>
      <c r="AD35" s="20"/>
      <c r="AE35" s="20"/>
      <c r="AF35" s="20"/>
      <c r="AG35" s="4"/>
    </row>
    <row r="36" spans="3:33"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P36" s="10"/>
      <c r="R36" s="10"/>
      <c r="S36" s="10"/>
      <c r="T36" s="10"/>
      <c r="AB36" s="27"/>
      <c r="AC36" s="27"/>
      <c r="AD36" s="27"/>
      <c r="AE36" s="27"/>
      <c r="AF36" s="27"/>
      <c r="AG36" s="10"/>
    </row>
    <row r="37" ht="32.4" spans="25:26">
      <c r="Y37" s="2"/>
      <c r="Z37" s="3"/>
    </row>
    <row r="41" ht="32.4" spans="25:26">
      <c r="Y41" s="2"/>
      <c r="Z41" s="3"/>
    </row>
    <row r="43" ht="28.2" spans="9:10">
      <c r="I43" s="32" t="s">
        <v>99</v>
      </c>
      <c r="J43" s="33">
        <f>40/(8*22-2+42)</f>
        <v>0.185185185185185</v>
      </c>
    </row>
    <row r="44" ht="28.2" spans="9:10">
      <c r="I44" s="32" t="s">
        <v>100</v>
      </c>
      <c r="J44" s="33">
        <f>74/(15*22-23)</f>
        <v>0.241042345276873</v>
      </c>
    </row>
    <row r="45" ht="28.2" spans="9:10">
      <c r="I45" s="32" t="s">
        <v>101</v>
      </c>
      <c r="J45" s="33">
        <f>122/612</f>
        <v>0.199346405228758</v>
      </c>
    </row>
    <row r="55" spans="11:11">
      <c r="K55">
        <f>114+8</f>
        <v>122</v>
      </c>
    </row>
  </sheetData>
  <sortState ref="A2:X26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5"/>
  <sheetViews>
    <sheetView topLeftCell="A33" workbookViewId="0">
      <selection activeCell="D43" sqref="D43:E45"/>
    </sheetView>
  </sheetViews>
  <sheetFormatPr defaultColWidth="10" defaultRowHeight="14.4"/>
  <cols>
    <col min="1" max="1" width="19.6759259259259" style="4" customWidth="1"/>
    <col min="2" max="2" width="10" style="29"/>
    <col min="3" max="3" width="10.4444444444444" style="28"/>
    <col min="4" max="4" width="17.5740740740741" style="28" customWidth="1"/>
    <col min="5" max="5" width="18.9814814814815" style="28" customWidth="1"/>
    <col min="6" max="12" width="10.4444444444444" style="28"/>
    <col min="16" max="17" width="10" style="28"/>
    <col min="18" max="19" width="10.4444444444444" style="28"/>
    <col min="20" max="21" width="10" style="28"/>
    <col min="24" max="26" width="10.4444444444444" style="30"/>
    <col min="27" max="27" width="10" style="30"/>
    <col min="28" max="29" width="10.4444444444444" style="30"/>
    <col min="30" max="33" width="10" style="28"/>
    <col min="39" max="16384" width="10" style="28"/>
  </cols>
  <sheetData>
    <row r="1" s="4" customFormat="1" ht="41.4" spans="1:31">
      <c r="A1" s="4" t="s">
        <v>0</v>
      </c>
      <c r="B1" s="29"/>
      <c r="C1" s="4" t="s">
        <v>2</v>
      </c>
      <c r="D1" s="4" t="s">
        <v>3</v>
      </c>
      <c r="E1" s="4" t="s">
        <v>12</v>
      </c>
      <c r="F1" s="4" t="s">
        <v>13</v>
      </c>
      <c r="G1" s="4" t="s">
        <v>15</v>
      </c>
      <c r="H1" s="4" t="s">
        <v>16</v>
      </c>
      <c r="I1" s="4" t="s">
        <v>19</v>
      </c>
      <c r="J1" s="4" t="s">
        <v>20</v>
      </c>
      <c r="K1" s="4" t="s">
        <v>21</v>
      </c>
      <c r="L1" s="4" t="s">
        <v>22</v>
      </c>
      <c r="P1" s="4" t="s">
        <v>4</v>
      </c>
      <c r="Q1" s="4" t="s">
        <v>7</v>
      </c>
      <c r="R1" s="4" t="s">
        <v>10</v>
      </c>
      <c r="S1" s="4" t="s">
        <v>17</v>
      </c>
      <c r="T1" s="4" t="s">
        <v>18</v>
      </c>
      <c r="U1" s="4" t="s">
        <v>11</v>
      </c>
      <c r="X1" s="20" t="s">
        <v>1</v>
      </c>
      <c r="Y1" s="20" t="s">
        <v>5</v>
      </c>
      <c r="Z1" s="20" t="s">
        <v>6</v>
      </c>
      <c r="AA1" s="20" t="s">
        <v>8</v>
      </c>
      <c r="AB1" s="20" t="s">
        <v>9</v>
      </c>
      <c r="AC1" s="20" t="s">
        <v>14</v>
      </c>
      <c r="AD1" s="28"/>
      <c r="AE1" s="28"/>
    </row>
    <row r="2" s="28" customFormat="1" ht="69" spans="1:29">
      <c r="A2" s="4" t="s">
        <v>72</v>
      </c>
      <c r="B2" s="4"/>
      <c r="C2" s="31" t="s">
        <v>95</v>
      </c>
      <c r="D2" s="31" t="s">
        <v>95</v>
      </c>
      <c r="E2" s="31" t="s">
        <v>95</v>
      </c>
      <c r="F2" s="31" t="s">
        <v>95</v>
      </c>
      <c r="G2" s="7" t="s">
        <v>27</v>
      </c>
      <c r="H2" s="31" t="s">
        <v>95</v>
      </c>
      <c r="I2" s="31" t="s">
        <v>95</v>
      </c>
      <c r="J2" s="31" t="s">
        <v>95</v>
      </c>
      <c r="K2" s="31" t="s">
        <v>95</v>
      </c>
      <c r="L2" s="31" t="s">
        <v>95</v>
      </c>
      <c r="P2" s="7" t="s">
        <v>27</v>
      </c>
      <c r="Q2" s="7" t="s">
        <v>27</v>
      </c>
      <c r="R2" s="7" t="s">
        <v>27</v>
      </c>
      <c r="S2" s="31" t="s">
        <v>95</v>
      </c>
      <c r="T2" s="7" t="s">
        <v>27</v>
      </c>
      <c r="U2" s="7" t="s">
        <v>27</v>
      </c>
      <c r="X2" s="23" t="s">
        <v>24</v>
      </c>
      <c r="Y2" s="34" t="s">
        <v>95</v>
      </c>
      <c r="Z2" s="22" t="s">
        <v>26</v>
      </c>
      <c r="AA2" s="22" t="s">
        <v>26</v>
      </c>
      <c r="AB2" s="22" t="s">
        <v>26</v>
      </c>
      <c r="AC2" s="34" t="s">
        <v>95</v>
      </c>
    </row>
    <row r="3" s="28" customFormat="1" ht="69" spans="1:29">
      <c r="A3" s="4" t="s">
        <v>73</v>
      </c>
      <c r="C3" s="31" t="s">
        <v>95</v>
      </c>
      <c r="D3" s="31" t="s">
        <v>95</v>
      </c>
      <c r="E3" s="7" t="s">
        <v>27</v>
      </c>
      <c r="F3" s="31" t="s">
        <v>95</v>
      </c>
      <c r="G3" s="31" t="s">
        <v>95</v>
      </c>
      <c r="H3" s="31" t="s">
        <v>95</v>
      </c>
      <c r="I3" s="31" t="s">
        <v>95</v>
      </c>
      <c r="J3" s="31" t="s">
        <v>95</v>
      </c>
      <c r="K3" s="7" t="s">
        <v>26</v>
      </c>
      <c r="L3" s="7" t="s">
        <v>26</v>
      </c>
      <c r="P3" s="7" t="s">
        <v>27</v>
      </c>
      <c r="Q3" s="7" t="s">
        <v>27</v>
      </c>
      <c r="R3" s="31" t="s">
        <v>95</v>
      </c>
      <c r="S3" s="31" t="s">
        <v>95</v>
      </c>
      <c r="T3" s="7" t="s">
        <v>27</v>
      </c>
      <c r="U3" s="7" t="s">
        <v>27</v>
      </c>
      <c r="X3" s="22" t="s">
        <v>27</v>
      </c>
      <c r="Y3" s="22" t="s">
        <v>26</v>
      </c>
      <c r="Z3" s="23" t="s">
        <v>24</v>
      </c>
      <c r="AA3" s="22" t="s">
        <v>26</v>
      </c>
      <c r="AB3" s="22" t="s">
        <v>26</v>
      </c>
      <c r="AC3" s="34" t="s">
        <v>95</v>
      </c>
    </row>
    <row r="4" s="28" customFormat="1" ht="69" spans="1:29">
      <c r="A4" s="4" t="s">
        <v>74</v>
      </c>
      <c r="C4" s="7" t="s">
        <v>25</v>
      </c>
      <c r="D4" s="7" t="s">
        <v>25</v>
      </c>
      <c r="E4" s="7" t="s">
        <v>27</v>
      </c>
      <c r="F4" s="7" t="s">
        <v>25</v>
      </c>
      <c r="G4" s="31" t="s">
        <v>95</v>
      </c>
      <c r="H4" s="31" t="s">
        <v>95</v>
      </c>
      <c r="I4" s="7" t="s">
        <v>25</v>
      </c>
      <c r="J4" s="7" t="s">
        <v>25</v>
      </c>
      <c r="K4" s="31" t="s">
        <v>95</v>
      </c>
      <c r="L4" s="7" t="s">
        <v>26</v>
      </c>
      <c r="P4" s="7" t="s">
        <v>25</v>
      </c>
      <c r="Q4" s="7" t="s">
        <v>27</v>
      </c>
      <c r="R4" s="31" t="s">
        <v>95</v>
      </c>
      <c r="S4" s="7" t="s">
        <v>25</v>
      </c>
      <c r="T4" s="7" t="s">
        <v>27</v>
      </c>
      <c r="U4" s="7" t="s">
        <v>25</v>
      </c>
      <c r="X4" s="23" t="s">
        <v>24</v>
      </c>
      <c r="Y4" s="22" t="s">
        <v>25</v>
      </c>
      <c r="Z4" s="22" t="s">
        <v>25</v>
      </c>
      <c r="AA4" s="22" t="s">
        <v>26</v>
      </c>
      <c r="AB4" s="22" t="s">
        <v>26</v>
      </c>
      <c r="AC4" s="22" t="s">
        <v>26</v>
      </c>
    </row>
    <row r="5" s="28" customFormat="1" ht="69" spans="1:29">
      <c r="A5" s="4" t="s">
        <v>77</v>
      </c>
      <c r="C5" s="7" t="s">
        <v>25</v>
      </c>
      <c r="D5" s="7" t="s">
        <v>27</v>
      </c>
      <c r="E5" s="7" t="s">
        <v>27</v>
      </c>
      <c r="F5" s="31" t="s">
        <v>95</v>
      </c>
      <c r="G5" s="7" t="s">
        <v>27</v>
      </c>
      <c r="H5" s="31" t="s">
        <v>95</v>
      </c>
      <c r="I5" s="31" t="s">
        <v>95</v>
      </c>
      <c r="J5" s="7" t="s">
        <v>26</v>
      </c>
      <c r="K5" s="7" t="s">
        <v>26</v>
      </c>
      <c r="L5" s="7" t="s">
        <v>26</v>
      </c>
      <c r="P5" s="7" t="s">
        <v>27</v>
      </c>
      <c r="Q5" s="7" t="s">
        <v>27</v>
      </c>
      <c r="R5" s="31" t="s">
        <v>95</v>
      </c>
      <c r="S5" s="31" t="s">
        <v>95</v>
      </c>
      <c r="T5" s="7" t="s">
        <v>27</v>
      </c>
      <c r="U5" s="7" t="s">
        <v>27</v>
      </c>
      <c r="X5" s="23" t="s">
        <v>24</v>
      </c>
      <c r="Y5" s="23" t="s">
        <v>43</v>
      </c>
      <c r="Z5" s="34" t="s">
        <v>95</v>
      </c>
      <c r="AA5" s="22" t="s">
        <v>26</v>
      </c>
      <c r="AB5" s="22" t="s">
        <v>27</v>
      </c>
      <c r="AC5" s="22" t="s">
        <v>26</v>
      </c>
    </row>
    <row r="6" s="28" customFormat="1" ht="69" spans="1:29">
      <c r="A6" s="4" t="s">
        <v>79</v>
      </c>
      <c r="C6" s="31" t="s">
        <v>95</v>
      </c>
      <c r="D6" s="7" t="s">
        <v>27</v>
      </c>
      <c r="E6" s="7" t="s">
        <v>27</v>
      </c>
      <c r="F6" s="31" t="s">
        <v>95</v>
      </c>
      <c r="G6" s="31" t="s">
        <v>95</v>
      </c>
      <c r="H6" s="31" t="s">
        <v>95</v>
      </c>
      <c r="I6" s="31" t="s">
        <v>95</v>
      </c>
      <c r="J6" s="7" t="s">
        <v>26</v>
      </c>
      <c r="K6" s="7" t="s">
        <v>26</v>
      </c>
      <c r="L6" s="31" t="s">
        <v>95</v>
      </c>
      <c r="P6" s="7" t="s">
        <v>27</v>
      </c>
      <c r="Q6" s="7" t="s">
        <v>27</v>
      </c>
      <c r="R6" s="7" t="s">
        <v>27</v>
      </c>
      <c r="S6" s="7" t="s">
        <v>27</v>
      </c>
      <c r="T6" s="7" t="s">
        <v>27</v>
      </c>
      <c r="U6" s="7" t="s">
        <v>27</v>
      </c>
      <c r="X6" s="34" t="s">
        <v>95</v>
      </c>
      <c r="Y6" s="22" t="s">
        <v>27</v>
      </c>
      <c r="Z6" s="22" t="s">
        <v>25</v>
      </c>
      <c r="AA6" s="22" t="s">
        <v>26</v>
      </c>
      <c r="AB6" s="22" t="s">
        <v>26</v>
      </c>
      <c r="AC6" s="23" t="s">
        <v>35</v>
      </c>
    </row>
    <row r="7" s="28" customFormat="1" ht="69" spans="1:29">
      <c r="A7" s="4" t="s">
        <v>96</v>
      </c>
      <c r="C7" s="7" t="s">
        <v>25</v>
      </c>
      <c r="D7" s="7" t="s">
        <v>27</v>
      </c>
      <c r="E7" s="7" t="s">
        <v>27</v>
      </c>
      <c r="F7" s="7" t="s">
        <v>26</v>
      </c>
      <c r="G7" s="7" t="s">
        <v>27</v>
      </c>
      <c r="H7" s="31" t="s">
        <v>95</v>
      </c>
      <c r="I7" s="31" t="s">
        <v>95</v>
      </c>
      <c r="J7" s="7" t="s">
        <v>26</v>
      </c>
      <c r="K7" s="7" t="s">
        <v>26</v>
      </c>
      <c r="L7" s="7" t="s">
        <v>26</v>
      </c>
      <c r="P7" s="7" t="s">
        <v>27</v>
      </c>
      <c r="Q7" s="7" t="s">
        <v>27</v>
      </c>
      <c r="R7" s="7" t="s">
        <v>27</v>
      </c>
      <c r="S7" s="31" t="s">
        <v>95</v>
      </c>
      <c r="T7" s="7" t="s">
        <v>27</v>
      </c>
      <c r="U7" s="7" t="s">
        <v>27</v>
      </c>
      <c r="X7" s="23" t="s">
        <v>24</v>
      </c>
      <c r="Y7" s="22" t="s">
        <v>27</v>
      </c>
      <c r="Z7" s="23" t="s">
        <v>31</v>
      </c>
      <c r="AA7" s="22" t="s">
        <v>26</v>
      </c>
      <c r="AB7" s="22" t="s">
        <v>26</v>
      </c>
      <c r="AC7" s="34" t="s">
        <v>95</v>
      </c>
    </row>
    <row r="8" s="28" customFormat="1" ht="69" spans="1:29">
      <c r="A8" s="4" t="s">
        <v>81</v>
      </c>
      <c r="C8" s="7" t="s">
        <v>27</v>
      </c>
      <c r="D8" s="31" t="s">
        <v>95</v>
      </c>
      <c r="E8" s="7" t="s">
        <v>27</v>
      </c>
      <c r="F8" s="31" t="s">
        <v>95</v>
      </c>
      <c r="G8" s="31" t="s">
        <v>95</v>
      </c>
      <c r="H8" s="8" t="s">
        <v>29</v>
      </c>
      <c r="I8" s="31" t="s">
        <v>95</v>
      </c>
      <c r="J8" s="31" t="s">
        <v>95</v>
      </c>
      <c r="K8" s="7" t="s">
        <v>26</v>
      </c>
      <c r="L8" s="8" t="s">
        <v>29</v>
      </c>
      <c r="P8" s="7" t="s">
        <v>27</v>
      </c>
      <c r="Q8" s="7" t="s">
        <v>27</v>
      </c>
      <c r="R8" s="31" t="s">
        <v>95</v>
      </c>
      <c r="S8" s="8" t="s">
        <v>29</v>
      </c>
      <c r="T8" s="7" t="s">
        <v>27</v>
      </c>
      <c r="U8" s="7" t="s">
        <v>27</v>
      </c>
      <c r="X8" s="22" t="s">
        <v>26</v>
      </c>
      <c r="Y8" s="22" t="s">
        <v>27</v>
      </c>
      <c r="Z8" s="22" t="s">
        <v>27</v>
      </c>
      <c r="AA8" s="22" t="s">
        <v>26</v>
      </c>
      <c r="AB8" s="22" t="s">
        <v>26</v>
      </c>
      <c r="AC8" s="22" t="s">
        <v>26</v>
      </c>
    </row>
    <row r="9" s="28" customFormat="1" ht="69" spans="1:29">
      <c r="A9" s="4" t="s">
        <v>83</v>
      </c>
      <c r="C9" s="7" t="s">
        <v>26</v>
      </c>
      <c r="D9" s="7" t="s">
        <v>27</v>
      </c>
      <c r="E9" s="7" t="s">
        <v>27</v>
      </c>
      <c r="F9" s="7" t="s">
        <v>27</v>
      </c>
      <c r="G9" s="7" t="s">
        <v>27</v>
      </c>
      <c r="H9" s="31" t="s">
        <v>95</v>
      </c>
      <c r="I9" s="31" t="s">
        <v>95</v>
      </c>
      <c r="J9" s="7" t="s">
        <v>26</v>
      </c>
      <c r="K9" s="31" t="s">
        <v>95</v>
      </c>
      <c r="L9" s="7" t="s">
        <v>27</v>
      </c>
      <c r="P9" s="7" t="s">
        <v>27</v>
      </c>
      <c r="Q9" s="7" t="s">
        <v>27</v>
      </c>
      <c r="R9" s="7" t="s">
        <v>26</v>
      </c>
      <c r="S9" s="7" t="s">
        <v>27</v>
      </c>
      <c r="T9" s="7" t="s">
        <v>27</v>
      </c>
      <c r="U9" s="7" t="s">
        <v>27</v>
      </c>
      <c r="X9" s="34" t="s">
        <v>95</v>
      </c>
      <c r="Y9" s="34" t="s">
        <v>95</v>
      </c>
      <c r="Z9" s="23" t="s">
        <v>31</v>
      </c>
      <c r="AA9" s="22" t="s">
        <v>26</v>
      </c>
      <c r="AB9" s="34" t="s">
        <v>95</v>
      </c>
      <c r="AC9" s="22" t="s">
        <v>27</v>
      </c>
    </row>
    <row r="10" s="28" customFormat="1" ht="69" spans="1:29">
      <c r="A10" s="4" t="s">
        <v>30</v>
      </c>
      <c r="C10" s="7" t="s">
        <v>25</v>
      </c>
      <c r="D10" s="7" t="s">
        <v>27</v>
      </c>
      <c r="E10" s="7" t="s">
        <v>27</v>
      </c>
      <c r="F10" s="31" t="s">
        <v>95</v>
      </c>
      <c r="G10" s="31" t="s">
        <v>95</v>
      </c>
      <c r="H10" s="7" t="s">
        <v>27</v>
      </c>
      <c r="I10" s="31" t="s">
        <v>95</v>
      </c>
      <c r="J10" s="8" t="s">
        <v>76</v>
      </c>
      <c r="K10" s="7" t="s">
        <v>26</v>
      </c>
      <c r="L10" s="7" t="s">
        <v>27</v>
      </c>
      <c r="P10" s="8" t="s">
        <v>31</v>
      </c>
      <c r="Q10" s="7" t="s">
        <v>27</v>
      </c>
      <c r="R10" s="7" t="s">
        <v>27</v>
      </c>
      <c r="S10" s="31" t="s">
        <v>95</v>
      </c>
      <c r="T10" s="7" t="s">
        <v>27</v>
      </c>
      <c r="U10" s="7" t="s">
        <v>27</v>
      </c>
      <c r="X10" s="34" t="s">
        <v>95</v>
      </c>
      <c r="Y10" s="22" t="s">
        <v>25</v>
      </c>
      <c r="Z10" s="23" t="s">
        <v>76</v>
      </c>
      <c r="AA10" s="22" t="s">
        <v>26</v>
      </c>
      <c r="AB10" s="34" t="s">
        <v>95</v>
      </c>
      <c r="AC10" s="34" t="s">
        <v>95</v>
      </c>
    </row>
    <row r="11" s="28" customFormat="1" ht="69" spans="1:29">
      <c r="A11" s="4" t="s">
        <v>32</v>
      </c>
      <c r="C11" s="7" t="s">
        <v>25</v>
      </c>
      <c r="D11" s="7" t="s">
        <v>27</v>
      </c>
      <c r="E11" s="8" t="s">
        <v>31</v>
      </c>
      <c r="F11" s="31" t="s">
        <v>95</v>
      </c>
      <c r="G11" s="31" t="s">
        <v>95</v>
      </c>
      <c r="H11" s="31" t="s">
        <v>95</v>
      </c>
      <c r="I11" s="31" t="s">
        <v>95</v>
      </c>
      <c r="J11" s="31" t="s">
        <v>95</v>
      </c>
      <c r="K11" s="7" t="s">
        <v>26</v>
      </c>
      <c r="L11" s="31" t="s">
        <v>95</v>
      </c>
      <c r="P11" s="8" t="s">
        <v>31</v>
      </c>
      <c r="Q11" s="7" t="s">
        <v>27</v>
      </c>
      <c r="R11" s="31" t="s">
        <v>95</v>
      </c>
      <c r="S11" s="31" t="s">
        <v>95</v>
      </c>
      <c r="T11" s="7" t="s">
        <v>27</v>
      </c>
      <c r="U11" s="7" t="s">
        <v>27</v>
      </c>
      <c r="X11" s="34" t="s">
        <v>95</v>
      </c>
      <c r="Y11" s="22" t="s">
        <v>27</v>
      </c>
      <c r="Z11" s="34" t="s">
        <v>95</v>
      </c>
      <c r="AA11" s="22" t="s">
        <v>26</v>
      </c>
      <c r="AB11" s="34" t="s">
        <v>95</v>
      </c>
      <c r="AC11" s="34" t="s">
        <v>95</v>
      </c>
    </row>
    <row r="12" s="28" customFormat="1" ht="69" spans="1:29">
      <c r="A12" s="4" t="s">
        <v>33</v>
      </c>
      <c r="C12" s="7" t="s">
        <v>27</v>
      </c>
      <c r="D12" s="31" t="s">
        <v>95</v>
      </c>
      <c r="E12" s="7" t="s">
        <v>27</v>
      </c>
      <c r="F12" s="31" t="s">
        <v>95</v>
      </c>
      <c r="G12" s="7" t="s">
        <v>27</v>
      </c>
      <c r="H12" s="7" t="s">
        <v>27</v>
      </c>
      <c r="I12" s="31" t="s">
        <v>95</v>
      </c>
      <c r="J12" s="7" t="s">
        <v>26</v>
      </c>
      <c r="K12" s="7" t="s">
        <v>26</v>
      </c>
      <c r="L12" s="7" t="s">
        <v>27</v>
      </c>
      <c r="P12" s="8" t="s">
        <v>31</v>
      </c>
      <c r="Q12" s="7" t="s">
        <v>27</v>
      </c>
      <c r="R12" s="7" t="s">
        <v>27</v>
      </c>
      <c r="S12" s="7" t="s">
        <v>27</v>
      </c>
      <c r="T12" s="7" t="s">
        <v>27</v>
      </c>
      <c r="U12" s="7" t="s">
        <v>27</v>
      </c>
      <c r="X12" s="34" t="s">
        <v>95</v>
      </c>
      <c r="Y12" s="22" t="s">
        <v>26</v>
      </c>
      <c r="Z12" s="22" t="s">
        <v>25</v>
      </c>
      <c r="AA12" s="22" t="s">
        <v>26</v>
      </c>
      <c r="AB12" s="34" t="s">
        <v>95</v>
      </c>
      <c r="AC12" s="34" t="s">
        <v>95</v>
      </c>
    </row>
    <row r="13" s="28" customFormat="1" ht="69" spans="1:29">
      <c r="A13" s="4" t="s">
        <v>34</v>
      </c>
      <c r="C13" s="7" t="s">
        <v>25</v>
      </c>
      <c r="D13" s="31" t="s">
        <v>95</v>
      </c>
      <c r="E13" s="8" t="s">
        <v>31</v>
      </c>
      <c r="F13" s="31" t="s">
        <v>95</v>
      </c>
      <c r="G13" s="31" t="s">
        <v>95</v>
      </c>
      <c r="H13" s="31" t="s">
        <v>95</v>
      </c>
      <c r="I13" s="31" t="s">
        <v>95</v>
      </c>
      <c r="J13" s="31" t="s">
        <v>95</v>
      </c>
      <c r="K13" s="7" t="s">
        <v>26</v>
      </c>
      <c r="L13" s="31" t="s">
        <v>95</v>
      </c>
      <c r="P13" s="7" t="s">
        <v>27</v>
      </c>
      <c r="Q13" s="7" t="s">
        <v>27</v>
      </c>
      <c r="R13" s="31" t="s">
        <v>95</v>
      </c>
      <c r="S13" s="7" t="s">
        <v>27</v>
      </c>
      <c r="T13" s="7" t="s">
        <v>27</v>
      </c>
      <c r="U13" s="7" t="s">
        <v>27</v>
      </c>
      <c r="X13" s="34" t="s">
        <v>95</v>
      </c>
      <c r="Y13" s="22" t="s">
        <v>27</v>
      </c>
      <c r="Z13" s="34" t="s">
        <v>95</v>
      </c>
      <c r="AA13" s="22" t="s">
        <v>26</v>
      </c>
      <c r="AB13" s="34" t="s">
        <v>95</v>
      </c>
      <c r="AC13" s="34" t="s">
        <v>95</v>
      </c>
    </row>
    <row r="14" s="28" customFormat="1" ht="69" spans="1:29">
      <c r="A14" s="4" t="s">
        <v>37</v>
      </c>
      <c r="C14" s="7" t="s">
        <v>25</v>
      </c>
      <c r="D14" s="8" t="s">
        <v>31</v>
      </c>
      <c r="E14" s="7" t="s">
        <v>27</v>
      </c>
      <c r="F14" s="31" t="s">
        <v>95</v>
      </c>
      <c r="G14" s="31" t="s">
        <v>95</v>
      </c>
      <c r="H14" s="31" t="s">
        <v>95</v>
      </c>
      <c r="I14" s="31" t="s">
        <v>95</v>
      </c>
      <c r="J14" s="31" t="s">
        <v>95</v>
      </c>
      <c r="K14" s="7" t="s">
        <v>26</v>
      </c>
      <c r="L14" s="31" t="s">
        <v>95</v>
      </c>
      <c r="P14" s="8" t="s">
        <v>31</v>
      </c>
      <c r="Q14" s="7" t="s">
        <v>27</v>
      </c>
      <c r="R14" s="7" t="s">
        <v>27</v>
      </c>
      <c r="S14" s="31" t="s">
        <v>95</v>
      </c>
      <c r="T14" s="7" t="s">
        <v>27</v>
      </c>
      <c r="U14" s="8" t="s">
        <v>24</v>
      </c>
      <c r="X14" s="34" t="s">
        <v>95</v>
      </c>
      <c r="Y14" s="23" t="s">
        <v>31</v>
      </c>
      <c r="Z14" s="34" t="s">
        <v>95</v>
      </c>
      <c r="AA14" s="22" t="s">
        <v>26</v>
      </c>
      <c r="AB14" s="22" t="s">
        <v>26</v>
      </c>
      <c r="AC14" s="22" t="s">
        <v>26</v>
      </c>
    </row>
    <row r="15" s="28" customFormat="1" ht="69" spans="1:29">
      <c r="A15" s="4" t="s">
        <v>39</v>
      </c>
      <c r="C15" s="7" t="s">
        <v>25</v>
      </c>
      <c r="D15" s="31" t="s">
        <v>95</v>
      </c>
      <c r="E15" s="31" t="s">
        <v>95</v>
      </c>
      <c r="F15" s="31" t="s">
        <v>95</v>
      </c>
      <c r="G15" s="31" t="s">
        <v>95</v>
      </c>
      <c r="H15" s="31" t="s">
        <v>95</v>
      </c>
      <c r="I15" s="31" t="s">
        <v>95</v>
      </c>
      <c r="J15" s="31" t="s">
        <v>95</v>
      </c>
      <c r="K15" s="7" t="s">
        <v>26</v>
      </c>
      <c r="L15" s="31" t="s">
        <v>95</v>
      </c>
      <c r="P15" s="8" t="s">
        <v>31</v>
      </c>
      <c r="Q15" s="31" t="s">
        <v>95</v>
      </c>
      <c r="R15" s="31" t="s">
        <v>95</v>
      </c>
      <c r="S15" s="31" t="s">
        <v>95</v>
      </c>
      <c r="T15" s="31" t="s">
        <v>95</v>
      </c>
      <c r="U15" s="7" t="s">
        <v>27</v>
      </c>
      <c r="X15" s="34" t="s">
        <v>95</v>
      </c>
      <c r="Y15" s="23" t="s">
        <v>31</v>
      </c>
      <c r="Z15" s="34" t="s">
        <v>95</v>
      </c>
      <c r="AA15" s="22" t="s">
        <v>26</v>
      </c>
      <c r="AB15" s="22" t="s">
        <v>26</v>
      </c>
      <c r="AC15" s="22" t="s">
        <v>26</v>
      </c>
    </row>
    <row r="16" s="28" customFormat="1" ht="69" spans="1:29">
      <c r="A16" s="4" t="s">
        <v>40</v>
      </c>
      <c r="C16" s="7" t="s">
        <v>25</v>
      </c>
      <c r="D16" s="31" t="s">
        <v>95</v>
      </c>
      <c r="E16" s="7" t="s">
        <v>25</v>
      </c>
      <c r="F16" s="31" t="s">
        <v>95</v>
      </c>
      <c r="G16" s="7" t="s">
        <v>27</v>
      </c>
      <c r="H16" s="7" t="s">
        <v>27</v>
      </c>
      <c r="I16" s="31" t="s">
        <v>95</v>
      </c>
      <c r="J16" s="31" t="s">
        <v>95</v>
      </c>
      <c r="K16" s="7" t="s">
        <v>26</v>
      </c>
      <c r="L16" s="7" t="s">
        <v>26</v>
      </c>
      <c r="P16" s="7" t="s">
        <v>27</v>
      </c>
      <c r="Q16" s="7" t="s">
        <v>27</v>
      </c>
      <c r="R16" s="31" t="s">
        <v>95</v>
      </c>
      <c r="S16" s="31" t="s">
        <v>95</v>
      </c>
      <c r="T16" s="7" t="s">
        <v>27</v>
      </c>
      <c r="U16" s="7" t="s">
        <v>27</v>
      </c>
      <c r="X16" s="34" t="s">
        <v>95</v>
      </c>
      <c r="Y16" s="22" t="s">
        <v>26</v>
      </c>
      <c r="Z16" s="34" t="s">
        <v>95</v>
      </c>
      <c r="AA16" s="22" t="s">
        <v>27</v>
      </c>
      <c r="AB16" s="34" t="s">
        <v>95</v>
      </c>
      <c r="AC16" s="34" t="s">
        <v>95</v>
      </c>
    </row>
    <row r="17" s="28" customFormat="1" ht="69" spans="1:29">
      <c r="A17" s="4" t="s">
        <v>41</v>
      </c>
      <c r="C17" s="7" t="s">
        <v>25</v>
      </c>
      <c r="D17" s="7" t="s">
        <v>26</v>
      </c>
      <c r="E17" s="7" t="s">
        <v>27</v>
      </c>
      <c r="F17" s="31" t="s">
        <v>95</v>
      </c>
      <c r="G17" s="31" t="s">
        <v>95</v>
      </c>
      <c r="H17" s="31" t="s">
        <v>95</v>
      </c>
      <c r="I17" s="31" t="s">
        <v>95</v>
      </c>
      <c r="J17" s="31" t="s">
        <v>95</v>
      </c>
      <c r="K17" s="7" t="s">
        <v>26</v>
      </c>
      <c r="L17" s="31" t="s">
        <v>95</v>
      </c>
      <c r="P17" s="8" t="s">
        <v>31</v>
      </c>
      <c r="Q17" s="7" t="s">
        <v>27</v>
      </c>
      <c r="R17" s="31" t="s">
        <v>95</v>
      </c>
      <c r="S17" s="31" t="s">
        <v>95</v>
      </c>
      <c r="T17" s="7" t="s">
        <v>27</v>
      </c>
      <c r="U17" s="7" t="s">
        <v>27</v>
      </c>
      <c r="X17" s="34" t="s">
        <v>95</v>
      </c>
      <c r="Y17" s="23" t="s">
        <v>31</v>
      </c>
      <c r="Z17" s="34" t="s">
        <v>95</v>
      </c>
      <c r="AA17" s="22" t="s">
        <v>26</v>
      </c>
      <c r="AB17" s="22" t="s">
        <v>26</v>
      </c>
      <c r="AC17" s="34" t="s">
        <v>95</v>
      </c>
    </row>
    <row r="18" s="28" customFormat="1" ht="69" spans="1:29">
      <c r="A18" s="4" t="s">
        <v>50</v>
      </c>
      <c r="C18" s="7" t="s">
        <v>25</v>
      </c>
      <c r="D18" s="31" t="s">
        <v>95</v>
      </c>
      <c r="E18" s="31" t="s">
        <v>95</v>
      </c>
      <c r="F18" s="31" t="s">
        <v>95</v>
      </c>
      <c r="G18" s="31" t="s">
        <v>95</v>
      </c>
      <c r="H18" s="31" t="s">
        <v>95</v>
      </c>
      <c r="I18" s="31" t="s">
        <v>95</v>
      </c>
      <c r="J18" s="31" t="s">
        <v>95</v>
      </c>
      <c r="K18" s="7" t="s">
        <v>26</v>
      </c>
      <c r="L18" s="31" t="s">
        <v>95</v>
      </c>
      <c r="P18" s="8" t="s">
        <v>31</v>
      </c>
      <c r="Q18" s="7" t="s">
        <v>27</v>
      </c>
      <c r="R18" s="31" t="s">
        <v>95</v>
      </c>
      <c r="S18" s="31" t="s">
        <v>95</v>
      </c>
      <c r="T18" s="31" t="s">
        <v>95</v>
      </c>
      <c r="U18" s="31" t="s">
        <v>95</v>
      </c>
      <c r="X18" s="34" t="s">
        <v>95</v>
      </c>
      <c r="Y18" s="23" t="s">
        <v>31</v>
      </c>
      <c r="Z18" s="34" t="s">
        <v>95</v>
      </c>
      <c r="AA18" s="22" t="s">
        <v>26</v>
      </c>
      <c r="AB18" s="22" t="s">
        <v>26</v>
      </c>
      <c r="AC18" s="34" t="s">
        <v>95</v>
      </c>
    </row>
    <row r="19" s="28" customFormat="1" ht="69" spans="1:29">
      <c r="A19" s="4" t="s">
        <v>51</v>
      </c>
      <c r="C19" s="31" t="s">
        <v>95</v>
      </c>
      <c r="D19" s="31" t="s">
        <v>95</v>
      </c>
      <c r="E19" s="7" t="s">
        <v>27</v>
      </c>
      <c r="F19" s="31" t="s">
        <v>95</v>
      </c>
      <c r="G19" s="31" t="s">
        <v>95</v>
      </c>
      <c r="H19" s="31" t="s">
        <v>95</v>
      </c>
      <c r="I19" s="31" t="s">
        <v>95</v>
      </c>
      <c r="J19" s="31" t="s">
        <v>95</v>
      </c>
      <c r="K19" s="7" t="s">
        <v>26</v>
      </c>
      <c r="L19" s="31" t="s">
        <v>95</v>
      </c>
      <c r="P19" s="7" t="s">
        <v>27</v>
      </c>
      <c r="Q19" s="7" t="s">
        <v>27</v>
      </c>
      <c r="R19" s="31" t="s">
        <v>95</v>
      </c>
      <c r="S19" s="31" t="s">
        <v>95</v>
      </c>
      <c r="T19" s="7" t="s">
        <v>27</v>
      </c>
      <c r="U19" s="7" t="s">
        <v>27</v>
      </c>
      <c r="X19" s="34" t="s">
        <v>95</v>
      </c>
      <c r="Y19" s="23" t="s">
        <v>31</v>
      </c>
      <c r="Z19" s="34" t="s">
        <v>95</v>
      </c>
      <c r="AA19" s="22" t="s">
        <v>26</v>
      </c>
      <c r="AB19" s="22" t="s">
        <v>27</v>
      </c>
      <c r="AC19" s="34" t="s">
        <v>95</v>
      </c>
    </row>
    <row r="20" s="28" customFormat="1" ht="69" spans="1:29">
      <c r="A20" s="4" t="s">
        <v>52</v>
      </c>
      <c r="C20" s="7" t="s">
        <v>25</v>
      </c>
      <c r="D20" s="31" t="s">
        <v>95</v>
      </c>
      <c r="E20" s="7" t="s">
        <v>27</v>
      </c>
      <c r="F20" s="31" t="s">
        <v>95</v>
      </c>
      <c r="G20" s="31" t="s">
        <v>95</v>
      </c>
      <c r="H20" s="31" t="s">
        <v>95</v>
      </c>
      <c r="I20" s="31" t="s">
        <v>95</v>
      </c>
      <c r="J20" s="31" t="s">
        <v>95</v>
      </c>
      <c r="K20" s="31" t="s">
        <v>95</v>
      </c>
      <c r="L20" s="31" t="s">
        <v>95</v>
      </c>
      <c r="P20" s="7" t="s">
        <v>27</v>
      </c>
      <c r="Q20" s="31" t="s">
        <v>95</v>
      </c>
      <c r="R20" s="31" t="s">
        <v>95</v>
      </c>
      <c r="S20" s="31" t="s">
        <v>95</v>
      </c>
      <c r="T20" s="7" t="s">
        <v>27</v>
      </c>
      <c r="U20" s="7" t="s">
        <v>27</v>
      </c>
      <c r="X20" s="23" t="s">
        <v>24</v>
      </c>
      <c r="Y20" s="22" t="s">
        <v>25</v>
      </c>
      <c r="Z20" s="23" t="s">
        <v>31</v>
      </c>
      <c r="AA20" s="22" t="s">
        <v>26</v>
      </c>
      <c r="AB20" s="22" t="s">
        <v>27</v>
      </c>
      <c r="AC20" s="34" t="s">
        <v>95</v>
      </c>
    </row>
    <row r="21" s="28" customFormat="1" ht="69" spans="1:29">
      <c r="A21" s="4" t="s">
        <v>53</v>
      </c>
      <c r="C21" s="7" t="s">
        <v>25</v>
      </c>
      <c r="D21" s="31" t="s">
        <v>95</v>
      </c>
      <c r="E21" s="31" t="s">
        <v>95</v>
      </c>
      <c r="F21" s="31" t="s">
        <v>95</v>
      </c>
      <c r="G21" s="31" t="s">
        <v>95</v>
      </c>
      <c r="H21" s="31" t="s">
        <v>95</v>
      </c>
      <c r="I21" s="31" t="s">
        <v>95</v>
      </c>
      <c r="J21" s="31" t="s">
        <v>95</v>
      </c>
      <c r="K21" s="7" t="s">
        <v>26</v>
      </c>
      <c r="L21" s="31" t="s">
        <v>95</v>
      </c>
      <c r="P21" s="8" t="s">
        <v>31</v>
      </c>
      <c r="Q21" s="7" t="s">
        <v>27</v>
      </c>
      <c r="R21" s="31" t="s">
        <v>95</v>
      </c>
      <c r="S21" s="31" t="s">
        <v>95</v>
      </c>
      <c r="T21" s="7" t="s">
        <v>27</v>
      </c>
      <c r="U21" s="7" t="s">
        <v>27</v>
      </c>
      <c r="X21" s="23" t="s">
        <v>24</v>
      </c>
      <c r="Y21" s="22" t="s">
        <v>25</v>
      </c>
      <c r="Z21" s="23" t="s">
        <v>31</v>
      </c>
      <c r="AA21" s="22" t="s">
        <v>26</v>
      </c>
      <c r="AB21" s="22" t="s">
        <v>26</v>
      </c>
      <c r="AC21" s="34" t="s">
        <v>95</v>
      </c>
    </row>
    <row r="22" s="28" customFormat="1" ht="69" spans="1:29">
      <c r="A22" s="4" t="s">
        <v>54</v>
      </c>
      <c r="C22" s="31" t="s">
        <v>95</v>
      </c>
      <c r="D22" s="31" t="s">
        <v>95</v>
      </c>
      <c r="E22" s="7" t="s">
        <v>27</v>
      </c>
      <c r="F22" s="31" t="s">
        <v>95</v>
      </c>
      <c r="G22" s="31" t="s">
        <v>95</v>
      </c>
      <c r="H22" s="31" t="s">
        <v>95</v>
      </c>
      <c r="I22" s="31" t="s">
        <v>95</v>
      </c>
      <c r="J22" s="31" t="s">
        <v>95</v>
      </c>
      <c r="K22" s="7" t="s">
        <v>26</v>
      </c>
      <c r="L22" s="31" t="s">
        <v>95</v>
      </c>
      <c r="P22" s="7" t="s">
        <v>27</v>
      </c>
      <c r="Q22" s="31" t="s">
        <v>95</v>
      </c>
      <c r="R22" s="7" t="s">
        <v>27</v>
      </c>
      <c r="S22" s="31" t="s">
        <v>95</v>
      </c>
      <c r="T22" s="7" t="s">
        <v>27</v>
      </c>
      <c r="U22" s="7" t="s">
        <v>27</v>
      </c>
      <c r="X22" s="34" t="s">
        <v>95</v>
      </c>
      <c r="Y22" s="23" t="s">
        <v>31</v>
      </c>
      <c r="Z22" s="22" t="s">
        <v>25</v>
      </c>
      <c r="AA22" s="22" t="s">
        <v>26</v>
      </c>
      <c r="AB22" s="22" t="s">
        <v>26</v>
      </c>
      <c r="AC22" s="34" t="s">
        <v>95</v>
      </c>
    </row>
    <row r="23" s="28" customFormat="1" ht="69" spans="1:29">
      <c r="A23" s="4" t="s">
        <v>55</v>
      </c>
      <c r="C23" s="31" t="s">
        <v>95</v>
      </c>
      <c r="D23" s="31" t="s">
        <v>95</v>
      </c>
      <c r="E23" s="7" t="s">
        <v>27</v>
      </c>
      <c r="F23" s="31" t="s">
        <v>95</v>
      </c>
      <c r="G23" s="31" t="s">
        <v>95</v>
      </c>
      <c r="H23" s="31" t="s">
        <v>95</v>
      </c>
      <c r="I23" s="31" t="s">
        <v>95</v>
      </c>
      <c r="J23" s="31" t="s">
        <v>95</v>
      </c>
      <c r="K23" s="31" t="s">
        <v>95</v>
      </c>
      <c r="L23" s="31" t="s">
        <v>95</v>
      </c>
      <c r="P23" s="8" t="s">
        <v>31</v>
      </c>
      <c r="Q23" s="31" t="s">
        <v>95</v>
      </c>
      <c r="R23" s="7" t="s">
        <v>27</v>
      </c>
      <c r="S23" s="31" t="s">
        <v>95</v>
      </c>
      <c r="T23" s="7" t="s">
        <v>27</v>
      </c>
      <c r="U23" s="7" t="s">
        <v>27</v>
      </c>
      <c r="X23" s="34" t="s">
        <v>95</v>
      </c>
      <c r="Y23" s="34" t="s">
        <v>95</v>
      </c>
      <c r="Z23" s="22" t="s">
        <v>25</v>
      </c>
      <c r="AA23" s="22" t="s">
        <v>26</v>
      </c>
      <c r="AB23" s="22" t="s">
        <v>26</v>
      </c>
      <c r="AC23" s="34" t="s">
        <v>95</v>
      </c>
    </row>
    <row r="24" s="28" customFormat="1" ht="69" spans="1:29">
      <c r="A24" s="4" t="s">
        <v>56</v>
      </c>
      <c r="C24" s="7" t="s">
        <v>25</v>
      </c>
      <c r="D24" s="31" t="s">
        <v>95</v>
      </c>
      <c r="E24" s="31" t="s">
        <v>95</v>
      </c>
      <c r="F24" s="31" t="s">
        <v>95</v>
      </c>
      <c r="G24" s="31" t="s">
        <v>95</v>
      </c>
      <c r="H24" s="31" t="s">
        <v>95</v>
      </c>
      <c r="I24" s="31" t="s">
        <v>95</v>
      </c>
      <c r="J24" s="31" t="s">
        <v>95</v>
      </c>
      <c r="K24" s="7" t="s">
        <v>26</v>
      </c>
      <c r="L24" s="31" t="s">
        <v>95</v>
      </c>
      <c r="P24" s="8" t="s">
        <v>31</v>
      </c>
      <c r="Q24" s="7" t="s">
        <v>27</v>
      </c>
      <c r="R24" s="31" t="s">
        <v>95</v>
      </c>
      <c r="S24" s="31" t="s">
        <v>95</v>
      </c>
      <c r="T24" s="7" t="s">
        <v>27</v>
      </c>
      <c r="U24" s="7" t="s">
        <v>27</v>
      </c>
      <c r="X24" s="34" t="s">
        <v>95</v>
      </c>
      <c r="Y24" s="23" t="s">
        <v>31</v>
      </c>
      <c r="Z24" s="23" t="s">
        <v>31</v>
      </c>
      <c r="AA24" s="22" t="s">
        <v>26</v>
      </c>
      <c r="AB24" s="22" t="s">
        <v>26</v>
      </c>
      <c r="AC24" s="34" t="s">
        <v>95</v>
      </c>
    </row>
    <row r="26" s="28" customFormat="1" ht="69" spans="1:29">
      <c r="A26" s="4" t="s">
        <v>93</v>
      </c>
      <c r="B26" s="29"/>
      <c r="C26" s="7" t="s">
        <v>25</v>
      </c>
      <c r="D26" s="8" t="s">
        <v>31</v>
      </c>
      <c r="E26" s="7" t="s">
        <v>27</v>
      </c>
      <c r="F26" s="31" t="s">
        <v>95</v>
      </c>
      <c r="G26" s="31" t="s">
        <v>95</v>
      </c>
      <c r="H26" s="31" t="s">
        <v>95</v>
      </c>
      <c r="I26" s="7" t="s">
        <v>26</v>
      </c>
      <c r="J26" s="7" t="s">
        <v>26</v>
      </c>
      <c r="K26" s="7" t="s">
        <v>26</v>
      </c>
      <c r="L26" s="7" t="s">
        <v>26</v>
      </c>
      <c r="P26" s="8" t="s">
        <v>31</v>
      </c>
      <c r="Q26" s="7" t="s">
        <v>27</v>
      </c>
      <c r="R26" s="7" t="s">
        <v>27</v>
      </c>
      <c r="S26" s="31" t="s">
        <v>95</v>
      </c>
      <c r="T26" s="7" t="s">
        <v>27</v>
      </c>
      <c r="U26" s="7" t="s">
        <v>27</v>
      </c>
      <c r="X26" s="23" t="s">
        <v>24</v>
      </c>
      <c r="Y26" s="22" t="s">
        <v>26</v>
      </c>
      <c r="Z26" s="22" t="s">
        <v>25</v>
      </c>
      <c r="AA26" s="22" t="s">
        <v>26</v>
      </c>
      <c r="AB26" s="22" t="s">
        <v>27</v>
      </c>
      <c r="AC26" s="22" t="s">
        <v>26</v>
      </c>
    </row>
    <row r="27" s="28" customFormat="1" ht="69" spans="1:29">
      <c r="A27" s="4" t="s">
        <v>90</v>
      </c>
      <c r="C27" s="31" t="s">
        <v>95</v>
      </c>
      <c r="D27" s="7" t="s">
        <v>27</v>
      </c>
      <c r="E27" s="31" t="s">
        <v>95</v>
      </c>
      <c r="F27" s="31" t="s">
        <v>95</v>
      </c>
      <c r="G27" s="31" t="s">
        <v>95</v>
      </c>
      <c r="H27" s="31" t="s">
        <v>95</v>
      </c>
      <c r="I27" s="31" t="s">
        <v>95</v>
      </c>
      <c r="J27" s="31" t="s">
        <v>95</v>
      </c>
      <c r="K27" s="7" t="s">
        <v>26</v>
      </c>
      <c r="L27" s="7" t="s">
        <v>26</v>
      </c>
      <c r="P27" s="7" t="s">
        <v>27</v>
      </c>
      <c r="Q27" s="7" t="s">
        <v>27</v>
      </c>
      <c r="R27" s="7" t="s">
        <v>27</v>
      </c>
      <c r="S27" s="31" t="s">
        <v>95</v>
      </c>
      <c r="T27" s="7" t="s">
        <v>26</v>
      </c>
      <c r="U27" s="31" t="s">
        <v>95</v>
      </c>
      <c r="X27" s="23" t="s">
        <v>24</v>
      </c>
      <c r="Y27" s="34" t="s">
        <v>95</v>
      </c>
      <c r="Z27" s="22" t="s">
        <v>25</v>
      </c>
      <c r="AA27" s="22" t="s">
        <v>26</v>
      </c>
      <c r="AB27" s="22" t="s">
        <v>26</v>
      </c>
      <c r="AC27" s="34" t="s">
        <v>95</v>
      </c>
    </row>
    <row r="30" spans="3:29">
      <c r="C30" s="1"/>
      <c r="D30" s="1"/>
      <c r="E30" s="1"/>
      <c r="F30" s="1"/>
      <c r="G30" s="1"/>
      <c r="H30" s="1"/>
      <c r="I30" s="1"/>
      <c r="J30" s="1"/>
      <c r="K30" s="1"/>
      <c r="L30" s="1"/>
      <c r="P30" s="1"/>
      <c r="Q30" s="1"/>
      <c r="R30" s="1"/>
      <c r="S30" s="1"/>
      <c r="T30" s="1"/>
      <c r="U30" s="1"/>
      <c r="X30" s="35"/>
      <c r="Y30" s="35"/>
      <c r="Z30" s="35"/>
      <c r="AA30" s="35"/>
      <c r="AB30" s="35"/>
      <c r="AC30" s="35"/>
    </row>
    <row r="31" spans="3:29">
      <c r="C31" s="1"/>
      <c r="D31" s="1"/>
      <c r="E31" s="1"/>
      <c r="F31" s="1"/>
      <c r="G31" s="1"/>
      <c r="H31" s="1"/>
      <c r="I31" s="1"/>
      <c r="J31" s="1"/>
      <c r="K31" s="1"/>
      <c r="L31" s="1"/>
      <c r="P31" s="1"/>
      <c r="Q31" s="1"/>
      <c r="R31" s="1"/>
      <c r="S31" s="1"/>
      <c r="T31" s="1"/>
      <c r="U31" s="1"/>
      <c r="X31" s="35"/>
      <c r="Y31" s="35"/>
      <c r="Z31" s="35"/>
      <c r="AA31" s="35"/>
      <c r="AB31" s="35"/>
      <c r="AC31" s="35"/>
    </row>
    <row r="32" ht="17.4" spans="1:29">
      <c r="A32" s="31" t="s">
        <v>97</v>
      </c>
      <c r="B32" s="28"/>
      <c r="C32" s="14">
        <f>COUNTIF(C2:C21,X15)/(25-COUNTIF(C2:C21,Z4))</f>
        <v>0.333333333333333</v>
      </c>
      <c r="D32" s="14">
        <f>COUNTIF(D2:D21,X15)/(25-COUNTIF(D2:D21,Z4))</f>
        <v>0.458333333333333</v>
      </c>
      <c r="E32" s="14">
        <f>COUNTIF(E2:E21,X15)/(25-COUNTIF(E2:E21,Z4))</f>
        <v>0.166666666666667</v>
      </c>
      <c r="F32" s="14">
        <f>COUNTIF(F2:F21,X15)/(25-COUNTIF(F2:F21,Z4))</f>
        <v>0.708333333333333</v>
      </c>
      <c r="G32" s="14">
        <f>COUNTIF(G2:G21,X15)/(25-COUNTIF(G2:G21,Z4))</f>
        <v>0.56</v>
      </c>
      <c r="H32" s="14">
        <f>COUNTIF(H2:H21,X15)/(25-COUNTIF(H2:H21,Z4))</f>
        <v>0.64</v>
      </c>
      <c r="I32" s="14">
        <f>COUNTIF(I2:I21,X15)/(25-COUNTIF(I2:I21,Z4))</f>
        <v>0.791666666666667</v>
      </c>
      <c r="J32" s="14">
        <f>COUNTIF(J2:J21,X15)/(25-COUNTIF(J2:J21,Z4))</f>
        <v>0.541666666666667</v>
      </c>
      <c r="K32" s="14">
        <f>COUNTIF(K2:K21,X15)/(25-COUNTIF(K2:K21,Z4))</f>
        <v>0.16</v>
      </c>
      <c r="L32" s="14">
        <f>COUNTIF(L2:L21,X15)/(25-COUNTIF(L2:L21,Z4))</f>
        <v>0.44</v>
      </c>
      <c r="P32" s="14">
        <f>COUNTIF(P2:P21,X15)/(25-COUNTIF(P2:P21,Z4))</f>
        <v>0</v>
      </c>
      <c r="Q32" s="14">
        <f>COUNTIF(Q2:Q21,X15)/(25-COUNTIF(Q2:Q21,Z4))</f>
        <v>0.08</v>
      </c>
      <c r="R32" s="14">
        <f>COUNTIF(R2:R21,X15)/(25-COUNTIF(R2:R21,Z4))</f>
        <v>0.52</v>
      </c>
      <c r="S32" s="14">
        <f>COUNTIF(S2:S21,X15)/(25-COUNTIF(S2:S21,Z4))</f>
        <v>0.583333333333333</v>
      </c>
      <c r="T32" s="14">
        <f>COUNTIF(T2:T21,X15)/(25-COUNTIF(T2:T21,Z4))</f>
        <v>0.08</v>
      </c>
      <c r="U32" s="14">
        <f>COUNTIF(U2:U21,X15)/(25-COUNTIF(U2:U21,Z4))</f>
        <v>0.0416666666666667</v>
      </c>
      <c r="X32" s="26">
        <f>COUNTIF(X2:X21,X15)/(25-COUNTIF(X2:X21,Z4))</f>
        <v>0.48</v>
      </c>
      <c r="Y32" s="26">
        <f>COUNTIF(Y2:Y21,X15)/(25-COUNTIF(Y2:Y21,Z4))</f>
        <v>0.0952380952380952</v>
      </c>
      <c r="Z32" s="26">
        <f>COUNTIF(Z2:Z21,X15)/(25-COUNTIF(Z2:Z21,Z4))</f>
        <v>0.409090909090909</v>
      </c>
      <c r="AA32" s="26">
        <f>COUNTIF(AA2:AA21,X15)/(25-COUNTIF(AA2:AA21,Z4))</f>
        <v>0</v>
      </c>
      <c r="AB32" s="26">
        <f>COUNTIF(AB2:AB21,X15)/(25-COUNTIF(AB2:AB21,Z4))</f>
        <v>0.24</v>
      </c>
      <c r="AC32" s="26">
        <f>COUNTIF(AC2:AC21,X15)/(25-COUNTIF(AC2:AC21,Z4))</f>
        <v>0.52</v>
      </c>
    </row>
    <row r="33" ht="41.4" spans="1:29">
      <c r="A33" s="4" t="s">
        <v>0</v>
      </c>
      <c r="B33" s="28"/>
      <c r="C33" s="4" t="s">
        <v>2</v>
      </c>
      <c r="D33" s="4" t="s">
        <v>3</v>
      </c>
      <c r="E33" s="4" t="s">
        <v>12</v>
      </c>
      <c r="F33" s="4" t="s">
        <v>13</v>
      </c>
      <c r="G33" s="4" t="s">
        <v>15</v>
      </c>
      <c r="H33" s="4" t="s">
        <v>16</v>
      </c>
      <c r="I33" s="4" t="s">
        <v>19</v>
      </c>
      <c r="J33" s="4" t="s">
        <v>20</v>
      </c>
      <c r="K33" s="4" t="s">
        <v>21</v>
      </c>
      <c r="L33" s="4" t="s">
        <v>22</v>
      </c>
      <c r="P33" s="4" t="s">
        <v>4</v>
      </c>
      <c r="Q33" s="4" t="s">
        <v>7</v>
      </c>
      <c r="R33" s="4" t="s">
        <v>10</v>
      </c>
      <c r="S33" s="4" t="s">
        <v>17</v>
      </c>
      <c r="T33" s="4" t="s">
        <v>18</v>
      </c>
      <c r="U33" s="4" t="s">
        <v>11</v>
      </c>
      <c r="X33" s="20" t="s">
        <v>1</v>
      </c>
      <c r="Y33" s="20" t="s">
        <v>5</v>
      </c>
      <c r="Z33" s="20" t="s">
        <v>6</v>
      </c>
      <c r="AA33" s="20" t="s">
        <v>8</v>
      </c>
      <c r="AB33" s="20" t="s">
        <v>9</v>
      </c>
      <c r="AC33" s="20" t="s">
        <v>14</v>
      </c>
    </row>
    <row r="43" ht="28.2" spans="4:5">
      <c r="D43" s="32" t="s">
        <v>99</v>
      </c>
      <c r="E43" s="33">
        <f>70/(8*22-2+42)</f>
        <v>0.324074074074074</v>
      </c>
    </row>
    <row r="44" ht="28.2" spans="4:5">
      <c r="D44" s="32" t="s">
        <v>100</v>
      </c>
      <c r="E44" s="33">
        <f>170/(15*22-23)</f>
        <v>0.553745928338762</v>
      </c>
    </row>
    <row r="45" ht="28.2" spans="4:5">
      <c r="D45" s="32" t="s">
        <v>101</v>
      </c>
      <c r="E45" s="33">
        <f>(240+15)/612</f>
        <v>0.416666666666667</v>
      </c>
    </row>
    <row r="69" spans="14:14">
      <c r="N69" t="s">
        <v>102</v>
      </c>
    </row>
    <row r="89" spans="8:8">
      <c r="H89" s="28">
        <f>(8*22-2+42)</f>
        <v>216</v>
      </c>
    </row>
    <row r="95" spans="8:8">
      <c r="H95" s="28">
        <f>10*22-4</f>
        <v>216</v>
      </c>
    </row>
  </sheetData>
  <sortState ref="A1:Y30">
    <sortCondition ref="A1"/>
  </sortState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42"/>
  <sheetViews>
    <sheetView zoomScale="55" zoomScaleNormal="55" workbookViewId="0">
      <selection activeCell="A5" sqref="A5:N5"/>
    </sheetView>
  </sheetViews>
  <sheetFormatPr defaultColWidth="8.88888888888889" defaultRowHeight="15.6"/>
  <cols>
    <col min="1" max="1" width="25.8611111111111" style="12" customWidth="1"/>
    <col min="3" max="8" width="10.4444444444444" customWidth="1"/>
    <col min="9" max="9" width="10" customWidth="1"/>
    <col min="10" max="13" width="10.4444444444444" customWidth="1"/>
    <col min="15" max="19" width="10.4444444444444" customWidth="1"/>
    <col min="24" max="24" width="20.4444444444444" customWidth="1"/>
    <col min="25" max="25" width="14.2222222222222" customWidth="1"/>
    <col min="26" max="31" width="10.4444444444444" style="16" customWidth="1"/>
  </cols>
  <sheetData>
    <row r="1" s="4" customFormat="1" ht="41.4" spans="1:31">
      <c r="A1" s="12" t="s">
        <v>0</v>
      </c>
      <c r="C1" s="4" t="s">
        <v>2</v>
      </c>
      <c r="D1" s="4" t="s">
        <v>3</v>
      </c>
      <c r="E1" s="4" t="s">
        <v>11</v>
      </c>
      <c r="F1" s="4" t="s">
        <v>12</v>
      </c>
      <c r="G1" s="4" t="s">
        <v>13</v>
      </c>
      <c r="H1" s="4" t="s">
        <v>15</v>
      </c>
      <c r="I1" s="4" t="s">
        <v>16</v>
      </c>
      <c r="J1" s="4" t="s">
        <v>19</v>
      </c>
      <c r="K1" s="4" t="s">
        <v>20</v>
      </c>
      <c r="L1" s="4" t="s">
        <v>21</v>
      </c>
      <c r="M1" s="4" t="s">
        <v>22</v>
      </c>
      <c r="O1" s="4" t="s">
        <v>4</v>
      </c>
      <c r="P1" s="4" t="s">
        <v>7</v>
      </c>
      <c r="Q1" s="4" t="s">
        <v>10</v>
      </c>
      <c r="R1" s="4" t="s">
        <v>17</v>
      </c>
      <c r="S1" s="4" t="s">
        <v>18</v>
      </c>
      <c r="Z1" s="20" t="s">
        <v>1</v>
      </c>
      <c r="AA1" s="20" t="s">
        <v>5</v>
      </c>
      <c r="AB1" s="20" t="s">
        <v>6</v>
      </c>
      <c r="AC1" s="20" t="s">
        <v>8</v>
      </c>
      <c r="AD1" s="20" t="s">
        <v>9</v>
      </c>
      <c r="AE1" s="20" t="s">
        <v>14</v>
      </c>
    </row>
    <row r="2" ht="69" spans="1:31">
      <c r="A2" s="12" t="s">
        <v>72</v>
      </c>
      <c r="C2" s="9" t="s">
        <v>95</v>
      </c>
      <c r="D2" s="9" t="s">
        <v>95</v>
      </c>
      <c r="E2" s="7" t="s">
        <v>27</v>
      </c>
      <c r="F2" s="9" t="s">
        <v>95</v>
      </c>
      <c r="G2" s="9" t="s">
        <v>95</v>
      </c>
      <c r="H2" s="7" t="s">
        <v>26</v>
      </c>
      <c r="I2" s="9" t="s">
        <v>95</v>
      </c>
      <c r="J2" s="9" t="s">
        <v>95</v>
      </c>
      <c r="K2" s="9" t="s">
        <v>95</v>
      </c>
      <c r="L2" s="6" t="s">
        <v>91</v>
      </c>
      <c r="M2" s="9" t="s">
        <v>95</v>
      </c>
      <c r="O2" s="7" t="s">
        <v>27</v>
      </c>
      <c r="P2" s="9" t="s">
        <v>95</v>
      </c>
      <c r="Q2" s="9" t="s">
        <v>95</v>
      </c>
      <c r="R2" s="9" t="s">
        <v>95</v>
      </c>
      <c r="S2" s="7" t="s">
        <v>27</v>
      </c>
      <c r="X2" s="15">
        <f>COUNTIF(B2:S2,M2)/(25-COUNTIF(B2:S2,AB7))</f>
        <v>0.44</v>
      </c>
      <c r="Z2" s="21" t="s">
        <v>95</v>
      </c>
      <c r="AA2" s="21" t="s">
        <v>95</v>
      </c>
      <c r="AB2" s="21" t="s">
        <v>95</v>
      </c>
      <c r="AC2" s="21" t="s">
        <v>95</v>
      </c>
      <c r="AD2" s="21" t="s">
        <v>95</v>
      </c>
      <c r="AE2" s="22" t="s">
        <v>85</v>
      </c>
    </row>
    <row r="3" ht="69" spans="1:31">
      <c r="A3" s="12" t="s">
        <v>73</v>
      </c>
      <c r="C3" s="9" t="s">
        <v>95</v>
      </c>
      <c r="D3" s="9" t="s">
        <v>95</v>
      </c>
      <c r="E3" s="7" t="s">
        <v>26</v>
      </c>
      <c r="F3" s="7" t="s">
        <v>27</v>
      </c>
      <c r="G3" s="9" t="s">
        <v>95</v>
      </c>
      <c r="H3" s="9" t="s">
        <v>95</v>
      </c>
      <c r="I3" s="9" t="s">
        <v>95</v>
      </c>
      <c r="J3" s="9" t="s">
        <v>95</v>
      </c>
      <c r="K3" s="9" t="s">
        <v>95</v>
      </c>
      <c r="L3" s="9" t="s">
        <v>95</v>
      </c>
      <c r="M3" s="7" t="s">
        <v>27</v>
      </c>
      <c r="O3" s="7" t="s">
        <v>27</v>
      </c>
      <c r="P3" s="9" t="s">
        <v>95</v>
      </c>
      <c r="Q3" s="9" t="s">
        <v>95</v>
      </c>
      <c r="R3" s="9" t="s">
        <v>95</v>
      </c>
      <c r="S3" s="7" t="s">
        <v>27</v>
      </c>
      <c r="X3" s="15">
        <f>COUNTIF(B3:S3,M2)/(25-COUNTIF(B3:S3,AB7))</f>
        <v>0.44</v>
      </c>
      <c r="Z3" s="21" t="s">
        <v>95</v>
      </c>
      <c r="AA3" s="21" t="s">
        <v>95</v>
      </c>
      <c r="AB3" s="21" t="s">
        <v>95</v>
      </c>
      <c r="AC3" s="21" t="s">
        <v>95</v>
      </c>
      <c r="AD3" s="22" t="s">
        <v>26</v>
      </c>
      <c r="AE3" s="21" t="s">
        <v>95</v>
      </c>
    </row>
    <row r="4" ht="69" spans="1:31">
      <c r="A4" s="12" t="s">
        <v>74</v>
      </c>
      <c r="C4" s="9" t="s">
        <v>95</v>
      </c>
      <c r="D4" s="7" t="s">
        <v>27</v>
      </c>
      <c r="E4" s="7" t="s">
        <v>27</v>
      </c>
      <c r="F4" s="7" t="s">
        <v>27</v>
      </c>
      <c r="G4" s="7" t="s">
        <v>27</v>
      </c>
      <c r="H4" s="7" t="s">
        <v>27</v>
      </c>
      <c r="I4" s="9" t="s">
        <v>95</v>
      </c>
      <c r="J4" s="7" t="s">
        <v>27</v>
      </c>
      <c r="K4" s="7" t="s">
        <v>27</v>
      </c>
      <c r="L4" s="9" t="s">
        <v>95</v>
      </c>
      <c r="M4" s="7" t="s">
        <v>27</v>
      </c>
      <c r="O4" s="7" t="s">
        <v>26</v>
      </c>
      <c r="P4" s="7" t="s">
        <v>27</v>
      </c>
      <c r="Q4" s="7" t="s">
        <v>27</v>
      </c>
      <c r="R4" s="7" t="s">
        <v>27</v>
      </c>
      <c r="S4" s="7" t="s">
        <v>27</v>
      </c>
      <c r="X4" s="15">
        <f>COUNTIF(B4:S4,M2)/(25-COUNTIF(B4:S4,AB7))</f>
        <v>0.12</v>
      </c>
      <c r="Z4" s="22" t="s">
        <v>26</v>
      </c>
      <c r="AA4" s="21" t="s">
        <v>95</v>
      </c>
      <c r="AB4" s="22" t="s">
        <v>27</v>
      </c>
      <c r="AC4" s="22" t="s">
        <v>26</v>
      </c>
      <c r="AD4" s="22" t="s">
        <v>27</v>
      </c>
      <c r="AE4" s="22" t="s">
        <v>27</v>
      </c>
    </row>
    <row r="5" ht="69" spans="1:31">
      <c r="A5" s="12" t="s">
        <v>77</v>
      </c>
      <c r="C5" s="7" t="s">
        <v>27</v>
      </c>
      <c r="D5" s="7" t="s">
        <v>27</v>
      </c>
      <c r="E5" s="7" t="s">
        <v>27</v>
      </c>
      <c r="F5" s="7" t="s">
        <v>27</v>
      </c>
      <c r="G5" s="9" t="s">
        <v>95</v>
      </c>
      <c r="H5" s="7" t="s">
        <v>27</v>
      </c>
      <c r="I5" s="9" t="s">
        <v>95</v>
      </c>
      <c r="J5" s="7" t="s">
        <v>27</v>
      </c>
      <c r="K5" s="9" t="s">
        <v>95</v>
      </c>
      <c r="L5" s="7" t="s">
        <v>27</v>
      </c>
      <c r="M5" s="7" t="s">
        <v>27</v>
      </c>
      <c r="O5" s="7" t="s">
        <v>27</v>
      </c>
      <c r="P5" s="7" t="s">
        <v>27</v>
      </c>
      <c r="Q5" s="7" t="s">
        <v>27</v>
      </c>
      <c r="R5" s="9" t="s">
        <v>95</v>
      </c>
      <c r="S5" s="7" t="s">
        <v>27</v>
      </c>
      <c r="X5" s="15">
        <f>COUNTIF(B5:S5,M2)/(25-COUNTIF(B5:S5,AB7))</f>
        <v>0.16</v>
      </c>
      <c r="Z5" s="22" t="s">
        <v>27</v>
      </c>
      <c r="AA5" s="22" t="s">
        <v>27</v>
      </c>
      <c r="AB5" s="21" t="s">
        <v>95</v>
      </c>
      <c r="AC5" s="22" t="s">
        <v>26</v>
      </c>
      <c r="AD5" s="22" t="s">
        <v>27</v>
      </c>
      <c r="AE5" s="21" t="s">
        <v>95</v>
      </c>
    </row>
    <row r="6" ht="69" spans="1:31">
      <c r="A6" s="12" t="s">
        <v>79</v>
      </c>
      <c r="C6" s="9" t="s">
        <v>95</v>
      </c>
      <c r="D6" s="9" t="s">
        <v>95</v>
      </c>
      <c r="E6" s="7" t="s">
        <v>27</v>
      </c>
      <c r="F6" s="9" t="s">
        <v>95</v>
      </c>
      <c r="G6" s="9" t="s">
        <v>95</v>
      </c>
      <c r="H6" s="9" t="s">
        <v>95</v>
      </c>
      <c r="I6" s="9" t="s">
        <v>95</v>
      </c>
      <c r="J6" s="9" t="s">
        <v>95</v>
      </c>
      <c r="K6" s="9" t="s">
        <v>95</v>
      </c>
      <c r="L6" s="9" t="s">
        <v>95</v>
      </c>
      <c r="M6" s="9" t="s">
        <v>95</v>
      </c>
      <c r="O6" s="7" t="s">
        <v>27</v>
      </c>
      <c r="P6" s="7" t="s">
        <v>27</v>
      </c>
      <c r="Q6" s="9" t="s">
        <v>95</v>
      </c>
      <c r="R6" s="9" t="s">
        <v>95</v>
      </c>
      <c r="S6" s="7" t="s">
        <v>27</v>
      </c>
      <c r="X6" s="15">
        <f>COUNTIF(B6:S6,M2)/(25-COUNTIF(B6:S6,AB7))</f>
        <v>0.48</v>
      </c>
      <c r="Z6" s="21" t="s">
        <v>95</v>
      </c>
      <c r="AA6" s="22" t="s">
        <v>27</v>
      </c>
      <c r="AB6" s="21" t="s">
        <v>95</v>
      </c>
      <c r="AC6" s="22" t="s">
        <v>26</v>
      </c>
      <c r="AD6" s="21" t="s">
        <v>95</v>
      </c>
      <c r="AE6" s="21" t="s">
        <v>95</v>
      </c>
    </row>
    <row r="7" ht="69" spans="1:31">
      <c r="A7" s="12" t="s">
        <v>96</v>
      </c>
      <c r="C7" s="7" t="s">
        <v>27</v>
      </c>
      <c r="D7" s="7" t="s">
        <v>27</v>
      </c>
      <c r="E7" s="7" t="s">
        <v>26</v>
      </c>
      <c r="F7" s="7" t="s">
        <v>27</v>
      </c>
      <c r="G7" s="7" t="s">
        <v>27</v>
      </c>
      <c r="H7" s="7" t="s">
        <v>27</v>
      </c>
      <c r="I7" s="9" t="s">
        <v>95</v>
      </c>
      <c r="J7" s="7" t="s">
        <v>27</v>
      </c>
      <c r="K7" s="7" t="s">
        <v>27</v>
      </c>
      <c r="L7" s="7" t="s">
        <v>26</v>
      </c>
      <c r="M7" s="7" t="s">
        <v>26</v>
      </c>
      <c r="O7" s="7" t="s">
        <v>27</v>
      </c>
      <c r="P7" s="7" t="s">
        <v>27</v>
      </c>
      <c r="Q7" s="7" t="s">
        <v>27</v>
      </c>
      <c r="R7" s="7" t="s">
        <v>26</v>
      </c>
      <c r="S7" s="7" t="s">
        <v>27</v>
      </c>
      <c r="X7" s="15">
        <f>COUNTIF(B7:S7,M2)/(25-COUNTIF(B7:S7,AB7))</f>
        <v>0.04</v>
      </c>
      <c r="Z7" s="22" t="s">
        <v>27</v>
      </c>
      <c r="AA7" s="22" t="s">
        <v>27</v>
      </c>
      <c r="AB7" s="23" t="s">
        <v>31</v>
      </c>
      <c r="AC7" s="22" t="s">
        <v>26</v>
      </c>
      <c r="AD7" s="22" t="s">
        <v>26</v>
      </c>
      <c r="AE7" s="22" t="s">
        <v>27</v>
      </c>
    </row>
    <row r="8" ht="69" spans="1:31">
      <c r="A8" s="12" t="s">
        <v>81</v>
      </c>
      <c r="C8" s="7" t="s">
        <v>26</v>
      </c>
      <c r="D8" s="9" t="s">
        <v>95</v>
      </c>
      <c r="E8" s="7" t="s">
        <v>27</v>
      </c>
      <c r="F8" s="7" t="s">
        <v>26</v>
      </c>
      <c r="G8" s="9" t="s">
        <v>95</v>
      </c>
      <c r="H8" s="9" t="s">
        <v>95</v>
      </c>
      <c r="I8" s="7" t="s">
        <v>27</v>
      </c>
      <c r="J8" s="9" t="s">
        <v>95</v>
      </c>
      <c r="K8" s="9" t="s">
        <v>95</v>
      </c>
      <c r="L8" s="7" t="s">
        <v>26</v>
      </c>
      <c r="M8" s="6" t="s">
        <v>29</v>
      </c>
      <c r="O8" s="7" t="s">
        <v>26</v>
      </c>
      <c r="P8" s="9" t="s">
        <v>95</v>
      </c>
      <c r="Q8" s="9" t="s">
        <v>95</v>
      </c>
      <c r="R8" s="6" t="s">
        <v>29</v>
      </c>
      <c r="S8" s="7" t="s">
        <v>26</v>
      </c>
      <c r="X8" s="15">
        <f>COUNTIF(B8:S8,M2)/(25-COUNTIF(B8:S8,AB7))</f>
        <v>0.28</v>
      </c>
      <c r="Z8" s="22" t="s">
        <v>27</v>
      </c>
      <c r="AA8" s="22" t="s">
        <v>27</v>
      </c>
      <c r="AB8" s="24" t="s">
        <v>29</v>
      </c>
      <c r="AC8" s="22" t="s">
        <v>26</v>
      </c>
      <c r="AD8" s="21" t="s">
        <v>95</v>
      </c>
      <c r="AE8" s="24" t="s">
        <v>29</v>
      </c>
    </row>
    <row r="9" ht="69" spans="1:31">
      <c r="A9" s="12" t="s">
        <v>83</v>
      </c>
      <c r="C9" s="9" t="s">
        <v>95</v>
      </c>
      <c r="D9" s="9" t="s">
        <v>95</v>
      </c>
      <c r="E9" s="7" t="s">
        <v>26</v>
      </c>
      <c r="F9" s="9" t="s">
        <v>95</v>
      </c>
      <c r="G9" s="7" t="s">
        <v>27</v>
      </c>
      <c r="H9" s="9" t="s">
        <v>95</v>
      </c>
      <c r="I9" s="9" t="s">
        <v>95</v>
      </c>
      <c r="J9" s="7" t="s">
        <v>27</v>
      </c>
      <c r="K9" s="9" t="s">
        <v>95</v>
      </c>
      <c r="L9" s="9" t="s">
        <v>95</v>
      </c>
      <c r="M9" s="9" t="s">
        <v>95</v>
      </c>
      <c r="O9" s="7" t="s">
        <v>27</v>
      </c>
      <c r="P9" s="7" t="s">
        <v>27</v>
      </c>
      <c r="Q9" s="9" t="s">
        <v>95</v>
      </c>
      <c r="R9" s="7" t="s">
        <v>27</v>
      </c>
      <c r="S9" s="7" t="s">
        <v>27</v>
      </c>
      <c r="X9" s="15">
        <f>COUNTIF(B9:S9,M2)/(25-COUNTIF(B9:S9,AB7))</f>
        <v>0.36</v>
      </c>
      <c r="Z9" s="22" t="s">
        <v>27</v>
      </c>
      <c r="AA9" s="21" t="s">
        <v>95</v>
      </c>
      <c r="AB9" s="23" t="s">
        <v>31</v>
      </c>
      <c r="AC9" s="22" t="s">
        <v>26</v>
      </c>
      <c r="AD9" s="22" t="s">
        <v>27</v>
      </c>
      <c r="AE9" s="21" t="s">
        <v>95</v>
      </c>
    </row>
    <row r="10" ht="41.4" spans="1:31">
      <c r="A10" s="12" t="s">
        <v>30</v>
      </c>
      <c r="C10" s="9" t="s">
        <v>95</v>
      </c>
      <c r="D10" s="9" t="s">
        <v>95</v>
      </c>
      <c r="E10" s="9" t="s">
        <v>95</v>
      </c>
      <c r="F10" s="9" t="s">
        <v>95</v>
      </c>
      <c r="G10" s="9" t="s">
        <v>95</v>
      </c>
      <c r="H10" s="9" t="s">
        <v>95</v>
      </c>
      <c r="I10" s="9" t="s">
        <v>95</v>
      </c>
      <c r="J10" s="9" t="s">
        <v>95</v>
      </c>
      <c r="K10" s="9" t="s">
        <v>95</v>
      </c>
      <c r="L10" s="7" t="s">
        <v>26</v>
      </c>
      <c r="M10" s="9" t="s">
        <v>95</v>
      </c>
      <c r="O10" s="8" t="s">
        <v>31</v>
      </c>
      <c r="P10" s="9" t="s">
        <v>95</v>
      </c>
      <c r="Q10" s="9" t="s">
        <v>95</v>
      </c>
      <c r="R10" s="9" t="s">
        <v>95</v>
      </c>
      <c r="S10" s="9" t="s">
        <v>95</v>
      </c>
      <c r="X10" s="15">
        <f>COUNTIF(B10:S10,M2)/(25-COUNTIF(B10:S10,AB7))</f>
        <v>0.583333333333333</v>
      </c>
      <c r="Z10" s="21" t="s">
        <v>95</v>
      </c>
      <c r="AA10" s="21" t="s">
        <v>95</v>
      </c>
      <c r="AB10" s="21" t="s">
        <v>95</v>
      </c>
      <c r="AC10" s="22" t="s">
        <v>26</v>
      </c>
      <c r="AD10" s="21" t="s">
        <v>95</v>
      </c>
      <c r="AE10" s="21" t="s">
        <v>95</v>
      </c>
    </row>
    <row r="11" ht="41.4" spans="1:31">
      <c r="A11" s="12" t="s">
        <v>32</v>
      </c>
      <c r="C11" s="9" t="s">
        <v>95</v>
      </c>
      <c r="D11" s="9" t="s">
        <v>95</v>
      </c>
      <c r="E11" s="9" t="s">
        <v>95</v>
      </c>
      <c r="F11" s="8" t="s">
        <v>31</v>
      </c>
      <c r="G11" s="9" t="s">
        <v>95</v>
      </c>
      <c r="H11" s="9" t="s">
        <v>95</v>
      </c>
      <c r="I11" s="9" t="s">
        <v>95</v>
      </c>
      <c r="J11" s="9" t="s">
        <v>95</v>
      </c>
      <c r="K11" s="9" t="s">
        <v>95</v>
      </c>
      <c r="L11" s="7" t="s">
        <v>26</v>
      </c>
      <c r="M11" s="9" t="s">
        <v>95</v>
      </c>
      <c r="O11" s="8" t="s">
        <v>31</v>
      </c>
      <c r="P11" s="9" t="s">
        <v>95</v>
      </c>
      <c r="Q11" s="9" t="s">
        <v>95</v>
      </c>
      <c r="R11" s="9" t="s">
        <v>95</v>
      </c>
      <c r="S11" s="9" t="s">
        <v>95</v>
      </c>
      <c r="X11" s="15">
        <f>COUNTIF(B11:S11,M2)/(25-COUNTIF(B11:S11,AB7))</f>
        <v>0.565217391304348</v>
      </c>
      <c r="Z11" s="21" t="s">
        <v>95</v>
      </c>
      <c r="AA11" s="21" t="s">
        <v>95</v>
      </c>
      <c r="AB11" s="21" t="s">
        <v>95</v>
      </c>
      <c r="AC11" s="21" t="s">
        <v>95</v>
      </c>
      <c r="AD11" s="21" t="s">
        <v>95</v>
      </c>
      <c r="AE11" s="21" t="s">
        <v>95</v>
      </c>
    </row>
    <row r="12" ht="69" spans="1:31">
      <c r="A12" s="12" t="s">
        <v>33</v>
      </c>
      <c r="C12" s="9" t="s">
        <v>95</v>
      </c>
      <c r="D12" s="9" t="s">
        <v>95</v>
      </c>
      <c r="E12" s="7" t="s">
        <v>27</v>
      </c>
      <c r="F12" s="9" t="s">
        <v>95</v>
      </c>
      <c r="G12" s="9" t="s">
        <v>95</v>
      </c>
      <c r="H12" s="9" t="s">
        <v>95</v>
      </c>
      <c r="I12" s="9" t="s">
        <v>95</v>
      </c>
      <c r="J12" s="9" t="s">
        <v>95</v>
      </c>
      <c r="K12" s="9" t="s">
        <v>95</v>
      </c>
      <c r="L12" s="9" t="s">
        <v>95</v>
      </c>
      <c r="M12" s="9" t="s">
        <v>95</v>
      </c>
      <c r="O12" s="8" t="s">
        <v>31</v>
      </c>
      <c r="P12" s="7" t="s">
        <v>26</v>
      </c>
      <c r="Q12" s="9" t="s">
        <v>95</v>
      </c>
      <c r="R12" s="9" t="s">
        <v>95</v>
      </c>
      <c r="S12" s="9" t="s">
        <v>95</v>
      </c>
      <c r="X12" s="15">
        <f>COUNTIF(B12:S12,M2)/(25-COUNTIF(B12:S12,AB7))</f>
        <v>0.541666666666667</v>
      </c>
      <c r="Z12" s="21" t="s">
        <v>95</v>
      </c>
      <c r="AA12" s="21" t="s">
        <v>95</v>
      </c>
      <c r="AB12" s="21" t="s">
        <v>95</v>
      </c>
      <c r="AC12" s="22" t="s">
        <v>26</v>
      </c>
      <c r="AD12" s="21" t="s">
        <v>95</v>
      </c>
      <c r="AE12" s="21" t="s">
        <v>95</v>
      </c>
    </row>
    <row r="13" ht="69" spans="1:31">
      <c r="A13" s="12" t="s">
        <v>34</v>
      </c>
      <c r="C13" s="9" t="s">
        <v>95</v>
      </c>
      <c r="D13" s="9" t="s">
        <v>95</v>
      </c>
      <c r="E13" s="7" t="s">
        <v>27</v>
      </c>
      <c r="F13" s="8" t="s">
        <v>31</v>
      </c>
      <c r="G13" s="9" t="s">
        <v>95</v>
      </c>
      <c r="H13" s="9" t="s">
        <v>95</v>
      </c>
      <c r="I13" s="9" t="s">
        <v>95</v>
      </c>
      <c r="J13" s="9" t="s">
        <v>95</v>
      </c>
      <c r="K13" s="9" t="s">
        <v>95</v>
      </c>
      <c r="L13" s="7" t="s">
        <v>26</v>
      </c>
      <c r="M13" s="9" t="s">
        <v>95</v>
      </c>
      <c r="O13" s="9" t="s">
        <v>95</v>
      </c>
      <c r="P13" s="9" t="s">
        <v>95</v>
      </c>
      <c r="Q13" s="9" t="s">
        <v>95</v>
      </c>
      <c r="R13" s="9" t="s">
        <v>95</v>
      </c>
      <c r="S13" s="7" t="s">
        <v>27</v>
      </c>
      <c r="X13" s="15">
        <f>COUNTIF(B13:S13,M2)/(25-COUNTIF(B13:S13,AB7))</f>
        <v>0.5</v>
      </c>
      <c r="Z13" s="21" t="s">
        <v>95</v>
      </c>
      <c r="AA13" s="21" t="s">
        <v>95</v>
      </c>
      <c r="AB13" s="21" t="s">
        <v>95</v>
      </c>
      <c r="AC13" s="22" t="s">
        <v>26</v>
      </c>
      <c r="AD13" s="21" t="s">
        <v>95</v>
      </c>
      <c r="AE13" s="21" t="s">
        <v>95</v>
      </c>
    </row>
    <row r="14" ht="69" spans="1:31">
      <c r="A14" s="12" t="s">
        <v>37</v>
      </c>
      <c r="C14" s="9" t="s">
        <v>95</v>
      </c>
      <c r="D14" s="8" t="s">
        <v>31</v>
      </c>
      <c r="E14" s="7" t="s">
        <v>27</v>
      </c>
      <c r="F14" s="9" t="s">
        <v>95</v>
      </c>
      <c r="G14" s="9" t="s">
        <v>95</v>
      </c>
      <c r="H14" s="9" t="s">
        <v>95</v>
      </c>
      <c r="I14" s="9" t="s">
        <v>95</v>
      </c>
      <c r="J14" s="9" t="s">
        <v>95</v>
      </c>
      <c r="K14" s="9" t="s">
        <v>95</v>
      </c>
      <c r="L14" s="7" t="s">
        <v>26</v>
      </c>
      <c r="M14" s="9" t="s">
        <v>95</v>
      </c>
      <c r="O14" s="8" t="s">
        <v>31</v>
      </c>
      <c r="P14" s="7" t="s">
        <v>27</v>
      </c>
      <c r="Q14" s="9" t="s">
        <v>95</v>
      </c>
      <c r="R14" s="9" t="s">
        <v>95</v>
      </c>
      <c r="S14" s="9" t="s">
        <v>95</v>
      </c>
      <c r="X14" s="15">
        <f>COUNTIF(B14:S14,M2)/(25-COUNTIF(B14:S14,AB7))</f>
        <v>0.478260869565217</v>
      </c>
      <c r="Z14" s="21" t="s">
        <v>95</v>
      </c>
      <c r="AA14" s="23" t="s">
        <v>31</v>
      </c>
      <c r="AB14" s="21" t="s">
        <v>95</v>
      </c>
      <c r="AC14" s="22" t="s">
        <v>26</v>
      </c>
      <c r="AD14" s="22" t="s">
        <v>26</v>
      </c>
      <c r="AE14" s="21" t="s">
        <v>95</v>
      </c>
    </row>
    <row r="15" ht="41.4" spans="1:31">
      <c r="A15" s="12" t="s">
        <v>39</v>
      </c>
      <c r="C15" s="9" t="s">
        <v>95</v>
      </c>
      <c r="D15" s="9" t="s">
        <v>95</v>
      </c>
      <c r="E15" s="9" t="s">
        <v>95</v>
      </c>
      <c r="F15" s="9" t="s">
        <v>95</v>
      </c>
      <c r="G15" s="9" t="s">
        <v>95</v>
      </c>
      <c r="H15" s="9" t="s">
        <v>95</v>
      </c>
      <c r="I15" s="9" t="s">
        <v>95</v>
      </c>
      <c r="J15" s="9" t="s">
        <v>95</v>
      </c>
      <c r="K15" s="9" t="s">
        <v>95</v>
      </c>
      <c r="L15" s="7" t="s">
        <v>26</v>
      </c>
      <c r="M15" s="9" t="s">
        <v>95</v>
      </c>
      <c r="O15" s="8" t="s">
        <v>31</v>
      </c>
      <c r="P15" s="9" t="s">
        <v>95</v>
      </c>
      <c r="Q15" s="9" t="s">
        <v>95</v>
      </c>
      <c r="R15" s="9" t="s">
        <v>95</v>
      </c>
      <c r="S15" s="9" t="s">
        <v>95</v>
      </c>
      <c r="X15" s="15">
        <f>COUNTIF(B15:S15,M2)/(25-COUNTIF(B15:S15,AB7))</f>
        <v>0.583333333333333</v>
      </c>
      <c r="Z15" s="21" t="s">
        <v>95</v>
      </c>
      <c r="AA15" s="23" t="s">
        <v>31</v>
      </c>
      <c r="AB15" s="21" t="s">
        <v>95</v>
      </c>
      <c r="AC15" s="22" t="s">
        <v>26</v>
      </c>
      <c r="AD15" s="22" t="s">
        <v>26</v>
      </c>
      <c r="AE15" s="21" t="s">
        <v>95</v>
      </c>
    </row>
    <row r="16" ht="69" spans="1:31">
      <c r="A16" s="12" t="s">
        <v>40</v>
      </c>
      <c r="C16" s="7" t="s">
        <v>27</v>
      </c>
      <c r="D16" s="9" t="s">
        <v>95</v>
      </c>
      <c r="E16" s="7" t="s">
        <v>27</v>
      </c>
      <c r="F16" s="9" t="s">
        <v>95</v>
      </c>
      <c r="G16" s="9" t="s">
        <v>95</v>
      </c>
      <c r="H16" s="9" t="s">
        <v>95</v>
      </c>
      <c r="I16" s="9" t="s">
        <v>95</v>
      </c>
      <c r="J16" s="9" t="s">
        <v>95</v>
      </c>
      <c r="K16" s="9" t="s">
        <v>95</v>
      </c>
      <c r="L16" s="7" t="s">
        <v>26</v>
      </c>
      <c r="M16" s="7" t="s">
        <v>27</v>
      </c>
      <c r="O16" s="7" t="s">
        <v>27</v>
      </c>
      <c r="P16" s="9" t="s">
        <v>95</v>
      </c>
      <c r="Q16" s="9" t="s">
        <v>95</v>
      </c>
      <c r="R16" s="9" t="s">
        <v>95</v>
      </c>
      <c r="S16" s="7" t="s">
        <v>27</v>
      </c>
      <c r="X16" s="15">
        <f>COUNTIF(B16:S16,M2)/(25-COUNTIF(B16:S16,AB7))</f>
        <v>0.4</v>
      </c>
      <c r="Z16" s="21" t="s">
        <v>95</v>
      </c>
      <c r="AA16" s="22" t="s">
        <v>27</v>
      </c>
      <c r="AB16" s="21" t="s">
        <v>95</v>
      </c>
      <c r="AC16" s="22" t="s">
        <v>27</v>
      </c>
      <c r="AD16" s="21" t="s">
        <v>95</v>
      </c>
      <c r="AE16" s="21" t="s">
        <v>95</v>
      </c>
    </row>
    <row r="17" ht="41.4" spans="1:31">
      <c r="A17" s="12" t="s">
        <v>41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  <c r="L17" s="7" t="s">
        <v>26</v>
      </c>
      <c r="M17" s="9" t="s">
        <v>95</v>
      </c>
      <c r="O17" s="8" t="s">
        <v>31</v>
      </c>
      <c r="P17" s="9" t="s">
        <v>95</v>
      </c>
      <c r="Q17" s="9" t="s">
        <v>95</v>
      </c>
      <c r="R17" s="9" t="s">
        <v>95</v>
      </c>
      <c r="S17" s="9" t="s">
        <v>95</v>
      </c>
      <c r="X17" s="15">
        <f>COUNTIF(B17:S17,M2)/(25-COUNTIF(B17:S17,AB7))</f>
        <v>0.583333333333333</v>
      </c>
      <c r="Z17" s="21" t="s">
        <v>95</v>
      </c>
      <c r="AA17" s="23" t="s">
        <v>31</v>
      </c>
      <c r="AB17" s="21" t="s">
        <v>95</v>
      </c>
      <c r="AC17" s="22" t="s">
        <v>26</v>
      </c>
      <c r="AD17" s="22" t="s">
        <v>26</v>
      </c>
      <c r="AE17" s="21" t="s">
        <v>95</v>
      </c>
    </row>
    <row r="18" ht="69" spans="1:31">
      <c r="A18" s="12" t="s">
        <v>90</v>
      </c>
      <c r="C18" s="9" t="s">
        <v>95</v>
      </c>
      <c r="D18" s="9" t="s">
        <v>95</v>
      </c>
      <c r="E18" s="6" t="s">
        <v>43</v>
      </c>
      <c r="F18" s="9" t="s">
        <v>95</v>
      </c>
      <c r="G18" s="9" t="s">
        <v>95</v>
      </c>
      <c r="H18" s="9" t="s">
        <v>95</v>
      </c>
      <c r="I18" s="9" t="s">
        <v>95</v>
      </c>
      <c r="J18" s="9" t="s">
        <v>95</v>
      </c>
      <c r="K18" s="13" t="s">
        <v>24</v>
      </c>
      <c r="L18" s="9" t="s">
        <v>95</v>
      </c>
      <c r="M18" s="9" t="s">
        <v>95</v>
      </c>
      <c r="O18" s="6" t="s">
        <v>43</v>
      </c>
      <c r="P18" s="7" t="s">
        <v>27</v>
      </c>
      <c r="Q18" s="7" t="s">
        <v>27</v>
      </c>
      <c r="R18" s="9" t="s">
        <v>95</v>
      </c>
      <c r="S18" s="7" t="s">
        <v>26</v>
      </c>
      <c r="X18" s="15">
        <f>COUNTIF(B18:S18,M2)/(25-COUNTIF(B18:S18,AB7))</f>
        <v>0.4</v>
      </c>
      <c r="Z18" s="24" t="s">
        <v>43</v>
      </c>
      <c r="AA18" s="22" t="s">
        <v>26</v>
      </c>
      <c r="AB18" s="21" t="s">
        <v>95</v>
      </c>
      <c r="AC18" s="22" t="s">
        <v>26</v>
      </c>
      <c r="AD18" s="22" t="s">
        <v>26</v>
      </c>
      <c r="AE18" s="22" t="s">
        <v>26</v>
      </c>
    </row>
    <row r="19" ht="41.4" spans="1:31">
      <c r="A19" s="12" t="s">
        <v>50</v>
      </c>
      <c r="C19" s="9" t="s">
        <v>95</v>
      </c>
      <c r="D19" s="9" t="s">
        <v>95</v>
      </c>
      <c r="E19" s="9" t="s">
        <v>95</v>
      </c>
      <c r="F19" s="9" t="s">
        <v>95</v>
      </c>
      <c r="G19" s="9" t="s">
        <v>95</v>
      </c>
      <c r="H19" s="9" t="s">
        <v>95</v>
      </c>
      <c r="I19" s="9" t="s">
        <v>95</v>
      </c>
      <c r="J19" s="9" t="s">
        <v>95</v>
      </c>
      <c r="K19" s="9" t="s">
        <v>95</v>
      </c>
      <c r="L19" s="9" t="s">
        <v>95</v>
      </c>
      <c r="M19" s="9" t="s">
        <v>95</v>
      </c>
      <c r="O19" s="8" t="s">
        <v>31</v>
      </c>
      <c r="P19" s="9" t="s">
        <v>95</v>
      </c>
      <c r="Q19" s="9" t="s">
        <v>95</v>
      </c>
      <c r="R19" s="9" t="s">
        <v>95</v>
      </c>
      <c r="S19" s="9" t="s">
        <v>95</v>
      </c>
      <c r="X19" s="15">
        <f>COUNTIF(B19:S19,M2)/(25-COUNTIF(B19:S19,AB7))</f>
        <v>0.625</v>
      </c>
      <c r="Z19" s="21" t="s">
        <v>95</v>
      </c>
      <c r="AA19" s="23" t="s">
        <v>31</v>
      </c>
      <c r="AB19" s="21" t="s">
        <v>95</v>
      </c>
      <c r="AC19" s="22" t="s">
        <v>26</v>
      </c>
      <c r="AD19" s="21" t="s">
        <v>95</v>
      </c>
      <c r="AE19" s="21" t="s">
        <v>95</v>
      </c>
    </row>
    <row r="20" ht="69" spans="1:31">
      <c r="A20" s="12" t="s">
        <v>51</v>
      </c>
      <c r="C20" s="9" t="s">
        <v>95</v>
      </c>
      <c r="D20" s="9" t="s">
        <v>95</v>
      </c>
      <c r="E20" s="7" t="s">
        <v>27</v>
      </c>
      <c r="F20" s="9" t="s">
        <v>95</v>
      </c>
      <c r="G20" s="9" t="s">
        <v>95</v>
      </c>
      <c r="H20" s="9" t="s">
        <v>95</v>
      </c>
      <c r="I20" s="9" t="s">
        <v>95</v>
      </c>
      <c r="J20" s="9" t="s">
        <v>95</v>
      </c>
      <c r="K20" s="9" t="s">
        <v>95</v>
      </c>
      <c r="L20" s="7" t="s">
        <v>26</v>
      </c>
      <c r="M20" s="9" t="s">
        <v>95</v>
      </c>
      <c r="O20" s="7" t="s">
        <v>27</v>
      </c>
      <c r="P20" s="9" t="s">
        <v>95</v>
      </c>
      <c r="Q20" s="9" t="s">
        <v>95</v>
      </c>
      <c r="R20" s="9" t="s">
        <v>95</v>
      </c>
      <c r="S20" s="9" t="s">
        <v>95</v>
      </c>
      <c r="X20" s="15">
        <f>COUNTIF(B20:S20,M2)/(25-COUNTIF(B20:S20,AB7))</f>
        <v>0.52</v>
      </c>
      <c r="Z20" s="21" t="s">
        <v>95</v>
      </c>
      <c r="AA20" s="23" t="s">
        <v>31</v>
      </c>
      <c r="AB20" s="21" t="s">
        <v>95</v>
      </c>
      <c r="AC20" s="22" t="s">
        <v>26</v>
      </c>
      <c r="AD20" s="22" t="s">
        <v>26</v>
      </c>
      <c r="AE20" s="21" t="s">
        <v>95</v>
      </c>
    </row>
    <row r="21" ht="69" spans="1:31">
      <c r="A21" s="12" t="s">
        <v>52</v>
      </c>
      <c r="C21" s="9" t="s">
        <v>95</v>
      </c>
      <c r="D21" s="9" t="s">
        <v>95</v>
      </c>
      <c r="E21" s="9" t="s">
        <v>95</v>
      </c>
      <c r="F21" s="7" t="s">
        <v>27</v>
      </c>
      <c r="G21" s="9" t="s">
        <v>95</v>
      </c>
      <c r="H21" s="9" t="s">
        <v>95</v>
      </c>
      <c r="I21" s="7" t="s">
        <v>27</v>
      </c>
      <c r="J21" s="9" t="s">
        <v>95</v>
      </c>
      <c r="K21" s="9" t="s">
        <v>95</v>
      </c>
      <c r="L21" s="9" t="s">
        <v>95</v>
      </c>
      <c r="M21" s="9" t="s">
        <v>95</v>
      </c>
      <c r="O21" s="7" t="s">
        <v>27</v>
      </c>
      <c r="P21" s="9" t="s">
        <v>95</v>
      </c>
      <c r="Q21" s="9" t="s">
        <v>95</v>
      </c>
      <c r="R21" s="9" t="s">
        <v>95</v>
      </c>
      <c r="S21" s="9" t="s">
        <v>95</v>
      </c>
      <c r="X21" s="15">
        <f>COUNTIF(B21:S21,M2)/(25-COUNTIF(B21:S21,AB7))</f>
        <v>0.52</v>
      </c>
      <c r="Z21" s="21" t="s">
        <v>95</v>
      </c>
      <c r="AA21" s="21" t="s">
        <v>95</v>
      </c>
      <c r="AB21" s="23" t="s">
        <v>31</v>
      </c>
      <c r="AC21" s="22" t="s">
        <v>26</v>
      </c>
      <c r="AD21" s="21" t="s">
        <v>95</v>
      </c>
      <c r="AE21" s="21" t="s">
        <v>95</v>
      </c>
    </row>
    <row r="22" ht="69" spans="1:31">
      <c r="A22" s="12" t="s">
        <v>53</v>
      </c>
      <c r="C22" s="9" t="s">
        <v>95</v>
      </c>
      <c r="D22" s="9" t="s">
        <v>95</v>
      </c>
      <c r="E22" s="7" t="s">
        <v>27</v>
      </c>
      <c r="F22" s="9" t="s">
        <v>95</v>
      </c>
      <c r="G22" s="9" t="s">
        <v>95</v>
      </c>
      <c r="H22" s="9" t="s">
        <v>95</v>
      </c>
      <c r="I22" s="9" t="s">
        <v>95</v>
      </c>
      <c r="J22" s="9" t="s">
        <v>95</v>
      </c>
      <c r="K22" s="9" t="s">
        <v>95</v>
      </c>
      <c r="L22" s="9" t="s">
        <v>95</v>
      </c>
      <c r="M22" s="9" t="s">
        <v>95</v>
      </c>
      <c r="O22" s="8" t="s">
        <v>31</v>
      </c>
      <c r="P22" s="7" t="s">
        <v>27</v>
      </c>
      <c r="Q22" s="9" t="s">
        <v>95</v>
      </c>
      <c r="R22" s="9" t="s">
        <v>95</v>
      </c>
      <c r="S22" s="7" t="s">
        <v>27</v>
      </c>
      <c r="X22" s="15">
        <f>COUNTIF(B22:S22,M2)/(25-COUNTIF(B22:S22,AB7))</f>
        <v>0.5</v>
      </c>
      <c r="Z22" s="21" t="s">
        <v>95</v>
      </c>
      <c r="AA22" s="21" t="s">
        <v>95</v>
      </c>
      <c r="AB22" s="23" t="s">
        <v>31</v>
      </c>
      <c r="AC22" s="21" t="s">
        <v>95</v>
      </c>
      <c r="AD22" s="21" t="s">
        <v>95</v>
      </c>
      <c r="AE22" s="21" t="s">
        <v>95</v>
      </c>
    </row>
    <row r="23" ht="41.4" spans="1:31">
      <c r="A23" s="12" t="s">
        <v>54</v>
      </c>
      <c r="C23" s="9" t="s">
        <v>95</v>
      </c>
      <c r="D23" s="9" t="s">
        <v>95</v>
      </c>
      <c r="E23" s="9" t="s">
        <v>95</v>
      </c>
      <c r="F23" s="9" t="s">
        <v>95</v>
      </c>
      <c r="G23" s="9" t="s">
        <v>95</v>
      </c>
      <c r="H23" s="9" t="s">
        <v>95</v>
      </c>
      <c r="I23" s="9" t="s">
        <v>95</v>
      </c>
      <c r="J23" s="9" t="s">
        <v>95</v>
      </c>
      <c r="K23" s="9" t="s">
        <v>95</v>
      </c>
      <c r="L23" s="7" t="s">
        <v>26</v>
      </c>
      <c r="M23" s="9" t="s">
        <v>95</v>
      </c>
      <c r="O23" s="9" t="s">
        <v>95</v>
      </c>
      <c r="P23" s="9" t="s">
        <v>95</v>
      </c>
      <c r="Q23" s="9" t="s">
        <v>95</v>
      </c>
      <c r="R23" s="9" t="s">
        <v>95</v>
      </c>
      <c r="S23" s="9" t="s">
        <v>95</v>
      </c>
      <c r="X23" s="15">
        <f>COUNTIF(B23:S23,M2)/(25-COUNTIF(B23:S23,AB7))</f>
        <v>0.6</v>
      </c>
      <c r="Z23" s="21" t="s">
        <v>95</v>
      </c>
      <c r="AA23" s="23" t="s">
        <v>31</v>
      </c>
      <c r="AB23" s="21" t="s">
        <v>95</v>
      </c>
      <c r="AC23" s="21" t="s">
        <v>95</v>
      </c>
      <c r="AD23" s="21" t="s">
        <v>95</v>
      </c>
      <c r="AE23" s="21" t="s">
        <v>95</v>
      </c>
    </row>
    <row r="24" ht="41.4" spans="1:31">
      <c r="A24" s="12" t="s">
        <v>55</v>
      </c>
      <c r="C24" s="9" t="s">
        <v>95</v>
      </c>
      <c r="D24" s="9" t="s">
        <v>95</v>
      </c>
      <c r="E24" s="9" t="s">
        <v>95</v>
      </c>
      <c r="F24" s="9" t="s">
        <v>95</v>
      </c>
      <c r="G24" s="9" t="s">
        <v>95</v>
      </c>
      <c r="H24" s="9" t="s">
        <v>95</v>
      </c>
      <c r="I24" s="9" t="s">
        <v>95</v>
      </c>
      <c r="J24" s="9" t="s">
        <v>95</v>
      </c>
      <c r="K24" s="9" t="s">
        <v>95</v>
      </c>
      <c r="L24" s="9" t="s">
        <v>95</v>
      </c>
      <c r="M24" s="9" t="s">
        <v>95</v>
      </c>
      <c r="O24" s="8" t="s">
        <v>31</v>
      </c>
      <c r="P24" s="9" t="s">
        <v>95</v>
      </c>
      <c r="Q24" s="9" t="s">
        <v>95</v>
      </c>
      <c r="R24" s="9" t="s">
        <v>95</v>
      </c>
      <c r="S24" s="9" t="s">
        <v>95</v>
      </c>
      <c r="X24" s="15">
        <f>COUNTIF(B24:S24,M2)/(25-COUNTIF(B24:S24,AB7))</f>
        <v>0.625</v>
      </c>
      <c r="Z24" s="21" t="s">
        <v>95</v>
      </c>
      <c r="AA24" s="21" t="s">
        <v>95</v>
      </c>
      <c r="AB24" s="21" t="s">
        <v>95</v>
      </c>
      <c r="AC24" s="22" t="s">
        <v>26</v>
      </c>
      <c r="AD24" s="21" t="s">
        <v>95</v>
      </c>
      <c r="AE24" s="21" t="s">
        <v>95</v>
      </c>
    </row>
    <row r="25" ht="69" spans="1:31">
      <c r="A25" s="12" t="s">
        <v>56</v>
      </c>
      <c r="C25" s="9" t="s">
        <v>95</v>
      </c>
      <c r="D25" s="9" t="s">
        <v>95</v>
      </c>
      <c r="E25" s="7" t="s">
        <v>27</v>
      </c>
      <c r="F25" s="9" t="s">
        <v>95</v>
      </c>
      <c r="G25" s="9" t="s">
        <v>95</v>
      </c>
      <c r="H25" s="9" t="s">
        <v>95</v>
      </c>
      <c r="I25" s="9" t="s">
        <v>95</v>
      </c>
      <c r="J25" s="9" t="s">
        <v>95</v>
      </c>
      <c r="K25" s="9" t="s">
        <v>95</v>
      </c>
      <c r="L25" s="7" t="s">
        <v>26</v>
      </c>
      <c r="M25" s="9" t="s">
        <v>95</v>
      </c>
      <c r="O25" s="8" t="s">
        <v>31</v>
      </c>
      <c r="P25" s="9" t="s">
        <v>95</v>
      </c>
      <c r="Q25" s="9" t="s">
        <v>95</v>
      </c>
      <c r="R25" s="9" t="s">
        <v>95</v>
      </c>
      <c r="S25" s="7" t="s">
        <v>27</v>
      </c>
      <c r="X25" s="15">
        <f>COUNTIF(B25:S25,M2)/(25-COUNTIF(B25:S25,AB7))</f>
        <v>0.5</v>
      </c>
      <c r="Z25" s="21" t="s">
        <v>95</v>
      </c>
      <c r="AA25" s="23" t="s">
        <v>31</v>
      </c>
      <c r="AB25" s="23" t="s">
        <v>31</v>
      </c>
      <c r="AC25" s="22" t="s">
        <v>26</v>
      </c>
      <c r="AD25" s="22" t="s">
        <v>26</v>
      </c>
      <c r="AE25" s="22" t="s">
        <v>27</v>
      </c>
    </row>
    <row r="26" ht="69" spans="1:31">
      <c r="A26" s="12" t="s">
        <v>93</v>
      </c>
      <c r="C26" s="9" t="s">
        <v>95</v>
      </c>
      <c r="D26" s="8" t="s">
        <v>31</v>
      </c>
      <c r="E26" s="7" t="s">
        <v>26</v>
      </c>
      <c r="F26" s="7" t="s">
        <v>27</v>
      </c>
      <c r="G26" s="9" t="s">
        <v>95</v>
      </c>
      <c r="H26" s="9" t="s">
        <v>95</v>
      </c>
      <c r="I26" s="7" t="s">
        <v>26</v>
      </c>
      <c r="J26" s="9" t="s">
        <v>95</v>
      </c>
      <c r="K26" s="9" t="s">
        <v>95</v>
      </c>
      <c r="L26" s="9" t="s">
        <v>95</v>
      </c>
      <c r="M26" s="9" t="s">
        <v>95</v>
      </c>
      <c r="O26" s="8" t="s">
        <v>31</v>
      </c>
      <c r="P26" s="7" t="s">
        <v>26</v>
      </c>
      <c r="Q26" s="9" t="s">
        <v>95</v>
      </c>
      <c r="R26" s="9" t="s">
        <v>95</v>
      </c>
      <c r="S26" s="7" t="s">
        <v>27</v>
      </c>
      <c r="X26" s="15">
        <f>COUNTIF(B26:S26,M2)/(25-COUNTIF(B26:S26,AB7))</f>
        <v>0.391304347826087</v>
      </c>
      <c r="Z26" s="21" t="s">
        <v>95</v>
      </c>
      <c r="AA26" s="22" t="s">
        <v>26</v>
      </c>
      <c r="AB26" s="21" t="s">
        <v>95</v>
      </c>
      <c r="AC26" s="22" t="s">
        <v>26</v>
      </c>
      <c r="AD26" s="22" t="s">
        <v>26</v>
      </c>
      <c r="AE26" s="21" t="s">
        <v>95</v>
      </c>
    </row>
    <row r="27" spans="3:31">
      <c r="C27" s="7"/>
      <c r="D27" s="7"/>
      <c r="E27" s="7"/>
      <c r="F27" s="7"/>
      <c r="G27" s="7"/>
      <c r="H27" s="7"/>
      <c r="I27" s="7"/>
      <c r="J27" s="19"/>
      <c r="K27" s="7"/>
      <c r="L27" s="7"/>
      <c r="M27" s="7"/>
      <c r="O27" s="7"/>
      <c r="P27" s="7"/>
      <c r="Q27" s="7"/>
      <c r="R27" s="7"/>
      <c r="S27" s="7"/>
      <c r="Z27" s="25"/>
      <c r="AA27" s="22"/>
      <c r="AB27" s="25"/>
      <c r="AC27" s="22"/>
      <c r="AD27" s="22"/>
      <c r="AE27" s="25"/>
    </row>
    <row r="28" spans="3:31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O28" s="7"/>
      <c r="P28" s="7"/>
      <c r="Q28" s="7"/>
      <c r="R28" s="7"/>
      <c r="S28" s="7"/>
      <c r="Z28" s="25"/>
      <c r="AA28" s="22"/>
      <c r="AB28" s="22"/>
      <c r="AC28" s="22"/>
      <c r="AD28" s="22"/>
      <c r="AE28" s="22"/>
    </row>
    <row r="29" ht="41.4" spans="1:31">
      <c r="A29" s="12" t="s">
        <v>0</v>
      </c>
      <c r="C29" s="4" t="s">
        <v>2</v>
      </c>
      <c r="D29" s="4" t="s">
        <v>3</v>
      </c>
      <c r="E29" s="4" t="s">
        <v>11</v>
      </c>
      <c r="F29" s="4" t="s">
        <v>12</v>
      </c>
      <c r="G29" s="4" t="s">
        <v>13</v>
      </c>
      <c r="H29" s="4" t="s">
        <v>15</v>
      </c>
      <c r="I29" s="4" t="s">
        <v>16</v>
      </c>
      <c r="J29" s="4" t="s">
        <v>19</v>
      </c>
      <c r="K29" s="4" t="s">
        <v>20</v>
      </c>
      <c r="L29" s="4" t="s">
        <v>21</v>
      </c>
      <c r="M29" s="4" t="s">
        <v>22</v>
      </c>
      <c r="O29" s="4" t="s">
        <v>4</v>
      </c>
      <c r="P29" s="4" t="s">
        <v>7</v>
      </c>
      <c r="Q29" s="4" t="s">
        <v>10</v>
      </c>
      <c r="R29" s="4" t="s">
        <v>17</v>
      </c>
      <c r="S29" s="4" t="s">
        <v>18</v>
      </c>
      <c r="X29" s="18"/>
      <c r="Y29" s="18"/>
      <c r="Z29" s="20" t="s">
        <v>1</v>
      </c>
      <c r="AA29" s="20" t="s">
        <v>5</v>
      </c>
      <c r="AB29" s="20" t="s">
        <v>6</v>
      </c>
      <c r="AC29" s="20" t="s">
        <v>8</v>
      </c>
      <c r="AD29" s="20" t="s">
        <v>9</v>
      </c>
      <c r="AE29" s="20" t="s">
        <v>14</v>
      </c>
    </row>
    <row r="30" ht="17.4" spans="1:31">
      <c r="A30" s="17" t="s">
        <v>97</v>
      </c>
      <c r="C30" s="14">
        <f>COUNTIF(C2:C26,C26)/(25-COUNTIF(C2:C26,AB7))</f>
        <v>0.84</v>
      </c>
      <c r="D30" s="14">
        <f>COUNTIF(D2:D26,Z26)/(25-COUNTIF(D2:D26,AB7))</f>
        <v>0.869565217391304</v>
      </c>
      <c r="E30" s="14">
        <f>COUNTIF(E2:E26,Z26)/(25-COUNTIF(E2:E26,AB7))</f>
        <v>0.32</v>
      </c>
      <c r="F30" s="14">
        <f>COUNTIF(F2:F26,Z26)/(25-COUNTIF(F2:F26,AB7))</f>
        <v>0.695652173913043</v>
      </c>
      <c r="G30" s="14">
        <f>COUNTIF(G2:G26,G26)/(25-COUNTIF(G2:G26,AB7))</f>
        <v>0.88</v>
      </c>
      <c r="H30" s="14">
        <f>COUNTIF(H2:H26,H26)/(25-COUNTIF(H2:H26,AB7))</f>
        <v>0.84</v>
      </c>
      <c r="I30" s="14">
        <f>COUNTIF(I2:I26,Z26)/(25-COUNTIF(I2:I26,AB7))</f>
        <v>0.88</v>
      </c>
      <c r="J30" s="14">
        <f>COUNTIF(J2:J26,J26)/(25-COUNTIF(J2:J26,AB7))</f>
        <v>0.84</v>
      </c>
      <c r="K30" s="14">
        <f>COUNTIF(K2:K26,K26)/(25-COUNTIF(K2:K26,AB7))</f>
        <v>0.88</v>
      </c>
      <c r="L30" s="14">
        <f>COUNTIF(L2:L26,L26)/(25-COUNTIF(L2:L26,AB7))</f>
        <v>0.44</v>
      </c>
      <c r="M30" s="14">
        <f>COUNTIF(M2:M26,M26)/(25-COUNTIF(M2:M26,AB7))</f>
        <v>0.76</v>
      </c>
      <c r="O30" s="14">
        <f>COUNTIF(O2:O26,Z26)/(25-COUNTIF(O2:O26,AB7))</f>
        <v>0.142857142857143</v>
      </c>
      <c r="P30" s="14">
        <f>COUNTIF(P2:P26,Z26)/(25-COUNTIF(P2:P26,AB7))</f>
        <v>0.6</v>
      </c>
      <c r="Q30" s="14">
        <f>COUNTIF(Q2:Q26,Q26)/(25-COUNTIF(Q2:Q26,AB7))</f>
        <v>0.84</v>
      </c>
      <c r="R30" s="14">
        <f>COUNTIF(R2:R26,R26)/(25-COUNTIF(R2:R26,AB7))</f>
        <v>0.84</v>
      </c>
      <c r="S30" s="14">
        <f>COUNTIF(S2:S26,Z26)/(25-COUNTIF(S2:S26,AB7))</f>
        <v>0.44</v>
      </c>
      <c r="X30" s="18"/>
      <c r="Y30" s="18"/>
      <c r="Z30" s="26">
        <f>COUNTIF(Z2:Z26,Z26)/(25-COUNTIF(Z2:Z26,AB7))</f>
        <v>0.76</v>
      </c>
      <c r="AA30" s="26">
        <f>COUNTIF(AA2:AA26,Z26)/(25-COUNTIF(AA2:AA26,AB7))</f>
        <v>0.611111111111111</v>
      </c>
      <c r="AB30" s="26">
        <f>COUNTIF(AB2:AB26,AB26)/(25-COUNTIF(AB2:AB26,AB7))</f>
        <v>0.9</v>
      </c>
      <c r="AC30" s="26">
        <f>COUNTIF(AC2:AC26,Z26)/(25-COUNTIF(AC2:AC26,AB7))</f>
        <v>0.2</v>
      </c>
      <c r="AD30" s="26">
        <f>COUNTIF(AD2:AD26,Z26)/(25-COUNTIF(AD2:AD26,AB7))</f>
        <v>0.52</v>
      </c>
      <c r="AE30" s="26">
        <f>COUNTIF(AE2:AE26,AE26)/(25-COUNTIF(AE2:AE26,AB7))</f>
        <v>0.76</v>
      </c>
    </row>
    <row r="31" spans="3:31">
      <c r="C31" s="9"/>
      <c r="D31" s="9"/>
      <c r="E31" s="9"/>
      <c r="F31" s="7"/>
      <c r="G31" s="9"/>
      <c r="H31" s="9"/>
      <c r="I31" s="9"/>
      <c r="J31" s="9"/>
      <c r="K31" s="7"/>
      <c r="L31" s="7"/>
      <c r="M31" s="9"/>
      <c r="O31" s="13"/>
      <c r="P31" s="9"/>
      <c r="Q31" s="9"/>
      <c r="R31" s="9"/>
      <c r="S31" s="7"/>
      <c r="X31" s="18"/>
      <c r="Z31" s="21"/>
      <c r="AA31" s="21"/>
      <c r="AB31" s="22"/>
      <c r="AC31" s="21"/>
      <c r="AD31" s="21"/>
      <c r="AE31" s="21"/>
    </row>
    <row r="32" spans="3:31">
      <c r="C32" s="9"/>
      <c r="D32" s="9"/>
      <c r="E32" s="9"/>
      <c r="F32" s="7"/>
      <c r="G32" s="9"/>
      <c r="H32" s="9"/>
      <c r="I32" s="9"/>
      <c r="J32" s="9"/>
      <c r="K32" s="9"/>
      <c r="L32" s="7"/>
      <c r="M32" s="9"/>
      <c r="O32" s="7"/>
      <c r="P32" s="9"/>
      <c r="Q32" s="9"/>
      <c r="R32" s="9"/>
      <c r="S32" s="7"/>
      <c r="X32" s="18"/>
      <c r="Z32" s="21"/>
      <c r="AA32" s="21"/>
      <c r="AB32" s="21"/>
      <c r="AC32" s="21"/>
      <c r="AD32" s="22"/>
      <c r="AE32" s="21"/>
    </row>
    <row r="33" spans="3:31"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O33" s="18"/>
      <c r="P33" s="18"/>
      <c r="Q33" s="18"/>
      <c r="R33" s="18"/>
      <c r="S33" s="18"/>
      <c r="X33" s="18"/>
      <c r="Z33" s="23"/>
      <c r="AA33" s="23"/>
      <c r="AB33" s="23"/>
      <c r="AC33" s="23"/>
      <c r="AD33" s="23"/>
      <c r="AE33" s="23"/>
    </row>
    <row r="34" ht="97.2" spans="3:31"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O34" s="18"/>
      <c r="P34" s="18"/>
      <c r="Q34" s="18"/>
      <c r="R34" s="18"/>
      <c r="S34" s="18"/>
      <c r="X34" s="18"/>
      <c r="Y34" s="2" t="s">
        <v>98</v>
      </c>
      <c r="Z34" s="23"/>
      <c r="AA34" s="23"/>
      <c r="AB34" s="23"/>
      <c r="AC34" s="23"/>
      <c r="AD34" s="23"/>
      <c r="AE34" s="23"/>
    </row>
    <row r="35" spans="3:31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O35" s="4"/>
      <c r="P35" s="4"/>
      <c r="Q35" s="4"/>
      <c r="R35" s="4"/>
      <c r="S35" s="4"/>
      <c r="Z35" s="20"/>
      <c r="AA35" s="20"/>
      <c r="AB35" s="20"/>
      <c r="AC35" s="20"/>
      <c r="AD35" s="20"/>
      <c r="AE35" s="20"/>
    </row>
    <row r="36" spans="3:31"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O36" s="10"/>
      <c r="P36" s="10"/>
      <c r="Q36" s="10"/>
      <c r="R36" s="10"/>
      <c r="S36" s="10"/>
      <c r="Z36" s="27"/>
      <c r="AA36" s="27"/>
      <c r="AB36" s="27"/>
      <c r="AC36" s="27"/>
      <c r="AD36" s="27"/>
      <c r="AE36" s="27"/>
    </row>
    <row r="40" ht="114" customHeight="1"/>
    <row r="42" ht="129" customHeight="1"/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1"/>
  <sheetViews>
    <sheetView zoomScale="70" zoomScaleNormal="70" topLeftCell="A2" workbookViewId="0">
      <selection activeCell="P6" sqref="P6"/>
    </sheetView>
  </sheetViews>
  <sheetFormatPr defaultColWidth="8.88888888888889" defaultRowHeight="14.4"/>
  <cols>
    <col min="1" max="1" width="16.9814814814815" style="4" customWidth="1"/>
    <col min="2" max="8" width="10.4444444444444" customWidth="1"/>
    <col min="9" max="9" width="8.88888888888889" customWidth="1"/>
    <col min="10" max="23" width="10.4444444444444" customWidth="1"/>
    <col min="24" max="24" width="20.4444444444444" customWidth="1"/>
    <col min="25" max="25" width="18.4351851851852" customWidth="1"/>
    <col min="26" max="26" width="22.6111111111111" customWidth="1"/>
  </cols>
  <sheetData>
    <row r="1" s="4" customFormat="1" ht="55.2" spans="1:2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</row>
    <row r="2" ht="69" spans="1:24">
      <c r="A2" s="4" t="s">
        <v>72</v>
      </c>
      <c r="B2" s="9" t="s">
        <v>95</v>
      </c>
      <c r="C2" s="9" t="s">
        <v>95</v>
      </c>
      <c r="D2" s="9" t="s">
        <v>95</v>
      </c>
      <c r="E2" s="7" t="s">
        <v>27</v>
      </c>
      <c r="F2" s="9" t="s">
        <v>95</v>
      </c>
      <c r="G2" s="9" t="s">
        <v>95</v>
      </c>
      <c r="H2" s="9" t="s">
        <v>95</v>
      </c>
      <c r="I2" s="7" t="s">
        <v>26</v>
      </c>
      <c r="J2" s="9" t="s">
        <v>95</v>
      </c>
      <c r="K2" s="9" t="s">
        <v>95</v>
      </c>
      <c r="L2" s="7" t="s">
        <v>27</v>
      </c>
      <c r="M2" s="9" t="s">
        <v>95</v>
      </c>
      <c r="N2" s="9" t="s">
        <v>95</v>
      </c>
      <c r="O2" s="9" t="s">
        <v>95</v>
      </c>
      <c r="P2" s="7" t="s">
        <v>27</v>
      </c>
      <c r="Q2" s="9" t="s">
        <v>95</v>
      </c>
      <c r="R2" s="9" t="s">
        <v>95</v>
      </c>
      <c r="S2" s="7" t="s">
        <v>27</v>
      </c>
      <c r="T2" s="9" t="s">
        <v>95</v>
      </c>
      <c r="U2" s="9" t="s">
        <v>95</v>
      </c>
      <c r="V2" s="9" t="s">
        <v>95</v>
      </c>
      <c r="W2" s="9" t="s">
        <v>95</v>
      </c>
      <c r="X2" s="15">
        <f>COUNTIF(B2:W2,W2)/(25-COUNTIF(B2:W2,G7))</f>
        <v>0.68</v>
      </c>
    </row>
    <row r="3" ht="69" spans="1:24">
      <c r="A3" s="4" t="s">
        <v>73</v>
      </c>
      <c r="B3" s="9" t="s">
        <v>95</v>
      </c>
      <c r="C3" s="9" t="s">
        <v>95</v>
      </c>
      <c r="D3" s="9" t="s">
        <v>95</v>
      </c>
      <c r="E3" s="7" t="s">
        <v>27</v>
      </c>
      <c r="F3" s="9" t="s">
        <v>95</v>
      </c>
      <c r="G3" s="9" t="s">
        <v>95</v>
      </c>
      <c r="H3" s="7" t="s">
        <v>27</v>
      </c>
      <c r="I3" s="7" t="s">
        <v>26</v>
      </c>
      <c r="J3" s="7" t="s">
        <v>26</v>
      </c>
      <c r="K3" s="9" t="s">
        <v>95</v>
      </c>
      <c r="L3" s="7" t="s">
        <v>26</v>
      </c>
      <c r="M3" s="7" t="s">
        <v>27</v>
      </c>
      <c r="N3" s="9" t="s">
        <v>95</v>
      </c>
      <c r="O3" s="9" t="s">
        <v>95</v>
      </c>
      <c r="P3" s="9" t="s">
        <v>95</v>
      </c>
      <c r="Q3" s="9" t="s">
        <v>95</v>
      </c>
      <c r="R3" s="9" t="s">
        <v>95</v>
      </c>
      <c r="S3" s="7" t="s">
        <v>26</v>
      </c>
      <c r="T3" s="9" t="s">
        <v>95</v>
      </c>
      <c r="U3" s="9" t="s">
        <v>95</v>
      </c>
      <c r="V3" s="9" t="s">
        <v>95</v>
      </c>
      <c r="W3" s="7" t="s">
        <v>26</v>
      </c>
      <c r="X3" s="15">
        <f>COUNTIF(B3:W3,W2)/(25-COUNTIF(B3:W3,G7))</f>
        <v>0.56</v>
      </c>
    </row>
    <row r="4" ht="69" spans="1:24">
      <c r="A4" s="4" t="s">
        <v>74</v>
      </c>
      <c r="B4" s="9" t="s">
        <v>95</v>
      </c>
      <c r="C4" s="9" t="s">
        <v>95</v>
      </c>
      <c r="D4" s="7" t="s">
        <v>27</v>
      </c>
      <c r="E4" s="7" t="s">
        <v>27</v>
      </c>
      <c r="F4" s="9" t="s">
        <v>95</v>
      </c>
      <c r="G4" s="7" t="s">
        <v>27</v>
      </c>
      <c r="H4" s="7" t="s">
        <v>27</v>
      </c>
      <c r="I4" s="7" t="s">
        <v>26</v>
      </c>
      <c r="J4" s="9" t="s">
        <v>95</v>
      </c>
      <c r="K4" s="7" t="s">
        <v>27</v>
      </c>
      <c r="L4" s="7" t="s">
        <v>27</v>
      </c>
      <c r="M4" s="7" t="s">
        <v>27</v>
      </c>
      <c r="N4" s="7" t="s">
        <v>27</v>
      </c>
      <c r="O4" s="7" t="s">
        <v>26</v>
      </c>
      <c r="P4" s="7" t="s">
        <v>27</v>
      </c>
      <c r="Q4" s="7" t="s">
        <v>27</v>
      </c>
      <c r="R4" s="7" t="s">
        <v>27</v>
      </c>
      <c r="S4" s="7" t="s">
        <v>27</v>
      </c>
      <c r="T4" s="9" t="s">
        <v>95</v>
      </c>
      <c r="U4" s="7" t="s">
        <v>27</v>
      </c>
      <c r="V4" s="7" t="s">
        <v>27</v>
      </c>
      <c r="W4" s="7" t="s">
        <v>27</v>
      </c>
      <c r="X4" s="15">
        <f>COUNTIF(B4:W4,W2)/(25-COUNTIF(B4:W4,G7))</f>
        <v>0.2</v>
      </c>
    </row>
    <row r="5" ht="69" spans="1:24">
      <c r="A5" s="4" t="s">
        <v>77</v>
      </c>
      <c r="B5" s="9" t="s">
        <v>95</v>
      </c>
      <c r="C5" s="9" t="s">
        <v>95</v>
      </c>
      <c r="D5" s="7" t="s">
        <v>27</v>
      </c>
      <c r="E5" s="7" t="s">
        <v>27</v>
      </c>
      <c r="F5" s="9" t="s">
        <v>95</v>
      </c>
      <c r="G5" s="7" t="s">
        <v>27</v>
      </c>
      <c r="H5" s="7" t="s">
        <v>27</v>
      </c>
      <c r="I5" s="7" t="s">
        <v>26</v>
      </c>
      <c r="J5" s="7" t="s">
        <v>26</v>
      </c>
      <c r="K5" s="7" t="s">
        <v>27</v>
      </c>
      <c r="L5" s="9" t="s">
        <v>95</v>
      </c>
      <c r="M5" s="7" t="s">
        <v>27</v>
      </c>
      <c r="N5" s="9" t="s">
        <v>95</v>
      </c>
      <c r="O5" s="7" t="s">
        <v>26</v>
      </c>
      <c r="P5" s="9" t="s">
        <v>95</v>
      </c>
      <c r="Q5" s="9" t="s">
        <v>95</v>
      </c>
      <c r="R5" s="9" t="s">
        <v>95</v>
      </c>
      <c r="S5" s="7" t="s">
        <v>27</v>
      </c>
      <c r="T5" s="9" t="s">
        <v>95</v>
      </c>
      <c r="U5" s="9" t="s">
        <v>95</v>
      </c>
      <c r="V5" s="9" t="s">
        <v>95</v>
      </c>
      <c r="W5" s="7" t="s">
        <v>26</v>
      </c>
      <c r="X5" s="15">
        <f>COUNTIF(B5:W5,W2)/(25-COUNTIF(B5:W5,G7))</f>
        <v>0.44</v>
      </c>
    </row>
    <row r="6" ht="69" spans="1:24">
      <c r="A6" s="4" t="s">
        <v>79</v>
      </c>
      <c r="B6" s="9" t="s">
        <v>95</v>
      </c>
      <c r="C6" s="9" t="s">
        <v>95</v>
      </c>
      <c r="D6" s="9" t="s">
        <v>95</v>
      </c>
      <c r="E6" s="7" t="s">
        <v>27</v>
      </c>
      <c r="F6" s="9" t="s">
        <v>95</v>
      </c>
      <c r="G6" s="9" t="s">
        <v>95</v>
      </c>
      <c r="H6" s="9" t="s">
        <v>95</v>
      </c>
      <c r="I6" s="7" t="s">
        <v>26</v>
      </c>
      <c r="J6" s="9" t="s">
        <v>95</v>
      </c>
      <c r="K6" s="7" t="s">
        <v>27</v>
      </c>
      <c r="L6" s="9" t="s">
        <v>95</v>
      </c>
      <c r="M6" s="9" t="s">
        <v>95</v>
      </c>
      <c r="N6" s="9" t="s">
        <v>95</v>
      </c>
      <c r="O6" s="9" t="s">
        <v>95</v>
      </c>
      <c r="P6" s="9" t="s">
        <v>95</v>
      </c>
      <c r="Q6" s="9" t="s">
        <v>95</v>
      </c>
      <c r="R6" s="9" t="s">
        <v>95</v>
      </c>
      <c r="S6" s="7" t="s">
        <v>27</v>
      </c>
      <c r="T6" s="9" t="s">
        <v>95</v>
      </c>
      <c r="U6" s="9" t="s">
        <v>95</v>
      </c>
      <c r="V6" s="9" t="s">
        <v>95</v>
      </c>
      <c r="W6" s="9" t="s">
        <v>95</v>
      </c>
      <c r="X6" s="15">
        <f>COUNTIF(B6:W6,W2)/(25-COUNTIF(B6:W6,G7))</f>
        <v>0.72</v>
      </c>
    </row>
    <row r="7" ht="69" spans="1:24">
      <c r="A7" s="4" t="s">
        <v>96</v>
      </c>
      <c r="B7" s="7" t="s">
        <v>26</v>
      </c>
      <c r="C7" s="7" t="s">
        <v>26</v>
      </c>
      <c r="D7" s="7" t="s">
        <v>27</v>
      </c>
      <c r="E7" s="7" t="s">
        <v>27</v>
      </c>
      <c r="F7" s="7" t="s">
        <v>26</v>
      </c>
      <c r="G7" s="8" t="s">
        <v>31</v>
      </c>
      <c r="H7" s="7" t="s">
        <v>27</v>
      </c>
      <c r="I7" s="7" t="s">
        <v>26</v>
      </c>
      <c r="J7" s="7" t="s">
        <v>26</v>
      </c>
      <c r="K7" s="7" t="s">
        <v>27</v>
      </c>
      <c r="L7" s="7" t="s">
        <v>27</v>
      </c>
      <c r="M7" s="7" t="s">
        <v>27</v>
      </c>
      <c r="N7" s="7" t="s">
        <v>27</v>
      </c>
      <c r="O7" s="7" t="s">
        <v>27</v>
      </c>
      <c r="P7" s="7" t="s">
        <v>27</v>
      </c>
      <c r="Q7" s="7" t="s">
        <v>26</v>
      </c>
      <c r="R7" s="7" t="s">
        <v>27</v>
      </c>
      <c r="S7" s="7" t="s">
        <v>27</v>
      </c>
      <c r="T7" s="7" t="s">
        <v>27</v>
      </c>
      <c r="U7" s="7" t="s">
        <v>27</v>
      </c>
      <c r="V7" s="7" t="s">
        <v>27</v>
      </c>
      <c r="W7" s="7" t="s">
        <v>27</v>
      </c>
      <c r="X7" s="15">
        <f>COUNTIF(B7:W7,W2)/(25-COUNTIF(B7:W7,G7))</f>
        <v>0</v>
      </c>
    </row>
    <row r="8" ht="69" spans="1:24">
      <c r="A8" s="4" t="s">
        <v>81</v>
      </c>
      <c r="B8" s="7" t="s">
        <v>27</v>
      </c>
      <c r="C8" s="7" t="s">
        <v>27</v>
      </c>
      <c r="D8" s="9" t="s">
        <v>95</v>
      </c>
      <c r="E8" s="7" t="s">
        <v>27</v>
      </c>
      <c r="F8" s="7" t="s">
        <v>27</v>
      </c>
      <c r="G8" s="7" t="s">
        <v>27</v>
      </c>
      <c r="H8" s="9" t="s">
        <v>95</v>
      </c>
      <c r="I8" s="7" t="s">
        <v>26</v>
      </c>
      <c r="J8" s="9" t="s">
        <v>95</v>
      </c>
      <c r="K8" s="7" t="s">
        <v>25</v>
      </c>
      <c r="L8" s="7" t="s">
        <v>27</v>
      </c>
      <c r="M8" s="6" t="s">
        <v>29</v>
      </c>
      <c r="N8" s="9" t="s">
        <v>95</v>
      </c>
      <c r="O8" s="7" t="s">
        <v>26</v>
      </c>
      <c r="P8" s="9" t="s">
        <v>95</v>
      </c>
      <c r="Q8" s="6" t="s">
        <v>29</v>
      </c>
      <c r="R8" s="6" t="s">
        <v>29</v>
      </c>
      <c r="S8" s="7" t="s">
        <v>27</v>
      </c>
      <c r="T8" s="9" t="s">
        <v>95</v>
      </c>
      <c r="U8" s="9" t="s">
        <v>95</v>
      </c>
      <c r="V8" s="7" t="s">
        <v>26</v>
      </c>
      <c r="W8" s="6" t="s">
        <v>29</v>
      </c>
      <c r="X8" s="15">
        <f>COUNTIF(B8:W8,W2)/(25-COUNTIF(B8:W8,G7))</f>
        <v>0.28</v>
      </c>
    </row>
    <row r="9" ht="69" spans="1:24">
      <c r="A9" s="4" t="s">
        <v>83</v>
      </c>
      <c r="B9" s="7" t="s">
        <v>27</v>
      </c>
      <c r="C9" s="7" t="s">
        <v>27</v>
      </c>
      <c r="D9" s="7" t="s">
        <v>27</v>
      </c>
      <c r="E9" s="7" t="s">
        <v>27</v>
      </c>
      <c r="F9" s="7" t="s">
        <v>27</v>
      </c>
      <c r="G9" s="8" t="s">
        <v>31</v>
      </c>
      <c r="H9" s="7" t="s">
        <v>26</v>
      </c>
      <c r="I9" s="7" t="s">
        <v>26</v>
      </c>
      <c r="J9" s="7" t="s">
        <v>27</v>
      </c>
      <c r="K9" s="7" t="s">
        <v>27</v>
      </c>
      <c r="L9" s="7" t="s">
        <v>27</v>
      </c>
      <c r="M9" s="7" t="s">
        <v>27</v>
      </c>
      <c r="N9" s="7" t="s">
        <v>27</v>
      </c>
      <c r="O9" s="7" t="s">
        <v>27</v>
      </c>
      <c r="P9" s="7" t="s">
        <v>27</v>
      </c>
      <c r="Q9" s="7" t="s">
        <v>27</v>
      </c>
      <c r="R9" s="7" t="s">
        <v>27</v>
      </c>
      <c r="S9" s="7" t="s">
        <v>27</v>
      </c>
      <c r="T9" s="7" t="s">
        <v>27</v>
      </c>
      <c r="U9" s="7" t="s">
        <v>27</v>
      </c>
      <c r="V9" s="7" t="s">
        <v>26</v>
      </c>
      <c r="W9" s="7" t="s">
        <v>27</v>
      </c>
      <c r="X9" s="15">
        <f>COUNTIF(B9:W9,W2)/(25-COUNTIF(B9:W9,G7))</f>
        <v>0</v>
      </c>
    </row>
    <row r="10" ht="55.2" spans="1:24">
      <c r="A10" s="4" t="s">
        <v>30</v>
      </c>
      <c r="B10" s="9" t="s">
        <v>95</v>
      </c>
      <c r="C10" s="9" t="s">
        <v>95</v>
      </c>
      <c r="D10" s="9" t="s">
        <v>95</v>
      </c>
      <c r="E10" s="8" t="s">
        <v>31</v>
      </c>
      <c r="F10" s="9" t="s">
        <v>95</v>
      </c>
      <c r="G10" s="9" t="s">
        <v>95</v>
      </c>
      <c r="H10" s="9" t="s">
        <v>95</v>
      </c>
      <c r="I10" s="7" t="s">
        <v>26</v>
      </c>
      <c r="J10" s="9" t="s">
        <v>95</v>
      </c>
      <c r="K10" s="9" t="s">
        <v>95</v>
      </c>
      <c r="L10" s="9" t="s">
        <v>95</v>
      </c>
      <c r="M10" s="9" t="s">
        <v>95</v>
      </c>
      <c r="N10" s="9" t="s">
        <v>95</v>
      </c>
      <c r="O10" s="9" t="s">
        <v>95</v>
      </c>
      <c r="P10" s="9" t="s">
        <v>95</v>
      </c>
      <c r="Q10" s="9" t="s">
        <v>95</v>
      </c>
      <c r="R10" s="9" t="s">
        <v>95</v>
      </c>
      <c r="S10" s="9" t="s">
        <v>95</v>
      </c>
      <c r="T10" s="9" t="s">
        <v>95</v>
      </c>
      <c r="U10" s="9" t="s">
        <v>95</v>
      </c>
      <c r="V10" s="7" t="s">
        <v>26</v>
      </c>
      <c r="W10" s="9" t="s">
        <v>95</v>
      </c>
      <c r="X10" s="15">
        <f>COUNTIF(B10:W10,W2)/(25-COUNTIF(B10:W10,G7))</f>
        <v>0.791666666666667</v>
      </c>
    </row>
    <row r="11" ht="69" spans="1:24">
      <c r="A11" s="4" t="s">
        <v>32</v>
      </c>
      <c r="B11" s="9" t="s">
        <v>95</v>
      </c>
      <c r="C11" s="9" t="s">
        <v>95</v>
      </c>
      <c r="D11" s="9" t="s">
        <v>95</v>
      </c>
      <c r="E11" s="8" t="s">
        <v>31</v>
      </c>
      <c r="F11" s="7" t="s">
        <v>26</v>
      </c>
      <c r="G11" s="9" t="s">
        <v>95</v>
      </c>
      <c r="H11" s="9" t="s">
        <v>95</v>
      </c>
      <c r="I11" s="7" t="s">
        <v>26</v>
      </c>
      <c r="J11" s="9" t="s">
        <v>95</v>
      </c>
      <c r="K11" s="9" t="s">
        <v>95</v>
      </c>
      <c r="L11" s="7" t="s">
        <v>27</v>
      </c>
      <c r="M11" s="8" t="s">
        <v>31</v>
      </c>
      <c r="N11" s="9" t="s">
        <v>95</v>
      </c>
      <c r="O11" s="9" t="s">
        <v>95</v>
      </c>
      <c r="P11" s="9" t="s">
        <v>95</v>
      </c>
      <c r="Q11" s="9" t="s">
        <v>95</v>
      </c>
      <c r="R11" s="9" t="s">
        <v>95</v>
      </c>
      <c r="S11" s="9" t="s">
        <v>95</v>
      </c>
      <c r="T11" s="9" t="s">
        <v>95</v>
      </c>
      <c r="U11" s="9" t="s">
        <v>95</v>
      </c>
      <c r="V11" s="7" t="s">
        <v>26</v>
      </c>
      <c r="W11" s="9" t="s">
        <v>95</v>
      </c>
      <c r="X11" s="15">
        <f>COUNTIF(B11:W11,W2)/(25-COUNTIF(B11:W11,G7))</f>
        <v>0.695652173913043</v>
      </c>
    </row>
    <row r="12" ht="69" spans="1:24">
      <c r="A12" s="4" t="s">
        <v>33</v>
      </c>
      <c r="B12" s="9" t="s">
        <v>95</v>
      </c>
      <c r="C12" s="9" t="s">
        <v>95</v>
      </c>
      <c r="D12" s="9" t="s">
        <v>95</v>
      </c>
      <c r="E12" s="8" t="s">
        <v>31</v>
      </c>
      <c r="F12" s="9" t="s">
        <v>95</v>
      </c>
      <c r="G12" s="9" t="s">
        <v>95</v>
      </c>
      <c r="H12" s="7" t="s">
        <v>27</v>
      </c>
      <c r="I12" s="7" t="s">
        <v>26</v>
      </c>
      <c r="J12" s="9" t="s">
        <v>95</v>
      </c>
      <c r="K12" s="9" t="s">
        <v>95</v>
      </c>
      <c r="L12" s="7" t="s">
        <v>27</v>
      </c>
      <c r="M12" s="9" t="s">
        <v>95</v>
      </c>
      <c r="N12" s="9" t="s">
        <v>95</v>
      </c>
      <c r="O12" s="9" t="s">
        <v>95</v>
      </c>
      <c r="P12" s="9" t="s">
        <v>95</v>
      </c>
      <c r="Q12" s="9" t="s">
        <v>95</v>
      </c>
      <c r="R12" s="9" t="s">
        <v>95</v>
      </c>
      <c r="S12" s="7" t="s">
        <v>27</v>
      </c>
      <c r="T12" s="9" t="s">
        <v>95</v>
      </c>
      <c r="U12" s="9" t="s">
        <v>95</v>
      </c>
      <c r="V12" s="9" t="s">
        <v>95</v>
      </c>
      <c r="W12" s="9" t="s">
        <v>95</v>
      </c>
      <c r="X12" s="15">
        <f>COUNTIF(B12:W12,W2)/(25-COUNTIF(B12:W12,G7))</f>
        <v>0.708333333333333</v>
      </c>
    </row>
    <row r="13" ht="69" spans="1:24">
      <c r="A13" s="4" t="s">
        <v>34</v>
      </c>
      <c r="B13" s="9" t="s">
        <v>95</v>
      </c>
      <c r="C13" s="9" t="s">
        <v>95</v>
      </c>
      <c r="D13" s="9" t="s">
        <v>95</v>
      </c>
      <c r="E13" s="7" t="s">
        <v>27</v>
      </c>
      <c r="F13" s="7" t="s">
        <v>27</v>
      </c>
      <c r="G13" s="9" t="s">
        <v>95</v>
      </c>
      <c r="H13" s="7" t="s">
        <v>27</v>
      </c>
      <c r="I13" s="7" t="s">
        <v>26</v>
      </c>
      <c r="J13" s="9" t="s">
        <v>95</v>
      </c>
      <c r="K13" s="9" t="s">
        <v>95</v>
      </c>
      <c r="L13" s="7" t="s">
        <v>27</v>
      </c>
      <c r="M13" s="8" t="s">
        <v>31</v>
      </c>
      <c r="N13" s="9" t="s">
        <v>95</v>
      </c>
      <c r="O13" s="9" t="s">
        <v>95</v>
      </c>
      <c r="P13" s="9" t="s">
        <v>95</v>
      </c>
      <c r="Q13" s="9" t="s">
        <v>95</v>
      </c>
      <c r="R13" s="9" t="s">
        <v>95</v>
      </c>
      <c r="S13" s="7" t="s">
        <v>27</v>
      </c>
      <c r="T13" s="9" t="s">
        <v>95</v>
      </c>
      <c r="U13" s="9" t="s">
        <v>95</v>
      </c>
      <c r="V13" s="9" t="s">
        <v>95</v>
      </c>
      <c r="W13" s="9" t="s">
        <v>95</v>
      </c>
      <c r="X13" s="15">
        <f>COUNTIF(B13:W13,W2)/(25-COUNTIF(B13:W13,G7))</f>
        <v>0.625</v>
      </c>
    </row>
    <row r="14" ht="69" spans="1:24">
      <c r="A14" s="4" t="s">
        <v>37</v>
      </c>
      <c r="B14" s="9" t="s">
        <v>95</v>
      </c>
      <c r="C14" s="9" t="s">
        <v>95</v>
      </c>
      <c r="D14" s="8" t="s">
        <v>31</v>
      </c>
      <c r="E14" s="8" t="s">
        <v>31</v>
      </c>
      <c r="F14" s="8" t="s">
        <v>31</v>
      </c>
      <c r="G14" s="9" t="s">
        <v>95</v>
      </c>
      <c r="H14" s="7" t="s">
        <v>27</v>
      </c>
      <c r="I14" s="7" t="s">
        <v>26</v>
      </c>
      <c r="J14" s="7" t="s">
        <v>26</v>
      </c>
      <c r="K14" s="7" t="s">
        <v>26</v>
      </c>
      <c r="L14" s="7" t="s">
        <v>27</v>
      </c>
      <c r="M14" s="9" t="s">
        <v>95</v>
      </c>
      <c r="N14" s="9" t="s">
        <v>95</v>
      </c>
      <c r="O14" s="9" t="s">
        <v>95</v>
      </c>
      <c r="P14" s="9" t="s">
        <v>95</v>
      </c>
      <c r="Q14" s="9" t="s">
        <v>95</v>
      </c>
      <c r="R14" s="9" t="s">
        <v>95</v>
      </c>
      <c r="S14" s="7" t="s">
        <v>27</v>
      </c>
      <c r="T14" s="9" t="s">
        <v>95</v>
      </c>
      <c r="U14" s="9" t="s">
        <v>95</v>
      </c>
      <c r="V14" s="7" t="s">
        <v>26</v>
      </c>
      <c r="W14" s="9" t="s">
        <v>95</v>
      </c>
      <c r="X14" s="15">
        <f>COUNTIF(B14:W14,W2)/(25-COUNTIF(B14:W14,G7))</f>
        <v>0.545454545454545</v>
      </c>
    </row>
    <row r="15" ht="55.2" spans="1:24">
      <c r="A15" s="4" t="s">
        <v>39</v>
      </c>
      <c r="B15" s="9" t="s">
        <v>95</v>
      </c>
      <c r="C15" s="9" t="s">
        <v>95</v>
      </c>
      <c r="D15" s="9" t="s">
        <v>95</v>
      </c>
      <c r="E15" s="8" t="s">
        <v>31</v>
      </c>
      <c r="F15" s="8" t="s">
        <v>31</v>
      </c>
      <c r="G15" s="9" t="s">
        <v>95</v>
      </c>
      <c r="H15" s="9" t="s">
        <v>95</v>
      </c>
      <c r="I15" s="7" t="s">
        <v>26</v>
      </c>
      <c r="J15" s="9" t="s">
        <v>95</v>
      </c>
      <c r="K15" s="9" t="s">
        <v>95</v>
      </c>
      <c r="L15" s="9" t="s">
        <v>95</v>
      </c>
      <c r="M15" s="7" t="s">
        <v>26</v>
      </c>
      <c r="N15" s="9" t="s">
        <v>95</v>
      </c>
      <c r="O15" s="9" t="s">
        <v>95</v>
      </c>
      <c r="P15" s="9" t="s">
        <v>95</v>
      </c>
      <c r="Q15" s="9" t="s">
        <v>95</v>
      </c>
      <c r="R15" s="9" t="s">
        <v>95</v>
      </c>
      <c r="S15" s="9" t="s">
        <v>95</v>
      </c>
      <c r="T15" s="9" t="s">
        <v>95</v>
      </c>
      <c r="U15" s="9" t="s">
        <v>95</v>
      </c>
      <c r="V15" s="7" t="s">
        <v>26</v>
      </c>
      <c r="W15" s="9" t="s">
        <v>95</v>
      </c>
      <c r="X15" s="15">
        <f>COUNTIF(B15:W15,W2)/(25-COUNTIF(B15:W15,G7))</f>
        <v>0.739130434782609</v>
      </c>
    </row>
    <row r="16" ht="69" spans="1:24">
      <c r="A16" s="4" t="s">
        <v>40</v>
      </c>
      <c r="B16" s="9" t="s">
        <v>95</v>
      </c>
      <c r="C16" s="9" t="s">
        <v>95</v>
      </c>
      <c r="D16" s="9" t="s">
        <v>95</v>
      </c>
      <c r="E16" s="9" t="s">
        <v>95</v>
      </c>
      <c r="F16" s="7" t="s">
        <v>27</v>
      </c>
      <c r="G16" s="9" t="s">
        <v>95</v>
      </c>
      <c r="H16" s="9" t="s">
        <v>95</v>
      </c>
      <c r="I16" s="9" t="s">
        <v>95</v>
      </c>
      <c r="J16" s="7" t="s">
        <v>27</v>
      </c>
      <c r="K16" s="9" t="s">
        <v>95</v>
      </c>
      <c r="L16" s="9" t="s">
        <v>95</v>
      </c>
      <c r="M16" s="9" t="s">
        <v>95</v>
      </c>
      <c r="N16" s="9" t="s">
        <v>95</v>
      </c>
      <c r="O16" s="9" t="s">
        <v>95</v>
      </c>
      <c r="P16" s="9" t="s">
        <v>95</v>
      </c>
      <c r="Q16" s="9" t="s">
        <v>95</v>
      </c>
      <c r="R16" s="9" t="s">
        <v>95</v>
      </c>
      <c r="S16" s="7" t="s">
        <v>27</v>
      </c>
      <c r="T16" s="9" t="s">
        <v>95</v>
      </c>
      <c r="U16" s="9" t="s">
        <v>95</v>
      </c>
      <c r="V16" s="7" t="s">
        <v>26</v>
      </c>
      <c r="W16" s="7" t="s">
        <v>26</v>
      </c>
      <c r="X16" s="15">
        <f>COUNTIF(B16:W16,W2)/(25-COUNTIF(B16:W16,G7))</f>
        <v>0.68</v>
      </c>
    </row>
    <row r="17" ht="69" spans="1:24">
      <c r="A17" s="4" t="s">
        <v>41</v>
      </c>
      <c r="B17" s="9" t="s">
        <v>95</v>
      </c>
      <c r="C17" s="9" t="s">
        <v>95</v>
      </c>
      <c r="D17" s="9" t="s">
        <v>95</v>
      </c>
      <c r="E17" s="8" t="s">
        <v>31</v>
      </c>
      <c r="F17" s="8" t="s">
        <v>31</v>
      </c>
      <c r="G17" s="9" t="s">
        <v>95</v>
      </c>
      <c r="H17" s="9" t="s">
        <v>95</v>
      </c>
      <c r="I17" s="7" t="s">
        <v>26</v>
      </c>
      <c r="J17" s="9" t="s">
        <v>95</v>
      </c>
      <c r="K17" s="9" t="s">
        <v>95</v>
      </c>
      <c r="L17" s="7" t="s">
        <v>27</v>
      </c>
      <c r="M17" s="7" t="s">
        <v>27</v>
      </c>
      <c r="N17" s="9" t="s">
        <v>95</v>
      </c>
      <c r="O17" s="9" t="s">
        <v>95</v>
      </c>
      <c r="P17" s="9" t="s">
        <v>95</v>
      </c>
      <c r="Q17" s="9" t="s">
        <v>95</v>
      </c>
      <c r="R17" s="9" t="s">
        <v>95</v>
      </c>
      <c r="S17" s="9" t="s">
        <v>95</v>
      </c>
      <c r="T17" s="9" t="s">
        <v>95</v>
      </c>
      <c r="U17" s="9" t="s">
        <v>95</v>
      </c>
      <c r="V17" s="7" t="s">
        <v>26</v>
      </c>
      <c r="W17" s="9" t="s">
        <v>95</v>
      </c>
      <c r="X17" s="15">
        <f>COUNTIF(B17:W17,W2)/(25-COUNTIF(B17:W17,G7))</f>
        <v>0.695652173913043</v>
      </c>
    </row>
    <row r="18" ht="69" spans="1:24">
      <c r="A18" s="4" t="s">
        <v>90</v>
      </c>
      <c r="B18" s="13" t="s">
        <v>24</v>
      </c>
      <c r="C18" s="9" t="s">
        <v>95</v>
      </c>
      <c r="D18" s="9" t="s">
        <v>95</v>
      </c>
      <c r="E18" s="7" t="s">
        <v>27</v>
      </c>
      <c r="F18" s="7" t="s">
        <v>26</v>
      </c>
      <c r="G18" s="9" t="s">
        <v>95</v>
      </c>
      <c r="H18" s="7" t="s">
        <v>27</v>
      </c>
      <c r="I18" s="7" t="s">
        <v>26</v>
      </c>
      <c r="J18" s="7" t="s">
        <v>26</v>
      </c>
      <c r="K18" s="7" t="s">
        <v>27</v>
      </c>
      <c r="L18" s="9" t="s">
        <v>95</v>
      </c>
      <c r="M18" s="9" t="s">
        <v>95</v>
      </c>
      <c r="N18" s="9" t="s">
        <v>95</v>
      </c>
      <c r="O18" s="9" t="s">
        <v>95</v>
      </c>
      <c r="P18" s="9" t="s">
        <v>95</v>
      </c>
      <c r="Q18" s="9" t="s">
        <v>95</v>
      </c>
      <c r="R18" s="9" t="s">
        <v>95</v>
      </c>
      <c r="S18" s="7" t="s">
        <v>26</v>
      </c>
      <c r="T18" s="9" t="s">
        <v>95</v>
      </c>
      <c r="U18" s="9" t="s">
        <v>95</v>
      </c>
      <c r="V18" s="9" t="s">
        <v>95</v>
      </c>
      <c r="W18" s="9" t="s">
        <v>95</v>
      </c>
      <c r="X18" s="15">
        <f>COUNTIF(B18:W18,W2)/(25-COUNTIF(B18:W18,G7))</f>
        <v>0.56</v>
      </c>
    </row>
    <row r="19" ht="69" spans="1:24">
      <c r="A19" s="4" t="s">
        <v>50</v>
      </c>
      <c r="B19" s="9" t="s">
        <v>95</v>
      </c>
      <c r="C19" s="9" t="s">
        <v>95</v>
      </c>
      <c r="D19" s="9" t="s">
        <v>95</v>
      </c>
      <c r="E19" s="8" t="s">
        <v>31</v>
      </c>
      <c r="F19" s="8" t="s">
        <v>31</v>
      </c>
      <c r="G19" s="9" t="s">
        <v>95</v>
      </c>
      <c r="H19" s="9" t="s">
        <v>95</v>
      </c>
      <c r="I19" s="7" t="s">
        <v>26</v>
      </c>
      <c r="J19" s="9" t="s">
        <v>95</v>
      </c>
      <c r="K19" s="9" t="s">
        <v>95</v>
      </c>
      <c r="L19" s="7" t="s">
        <v>27</v>
      </c>
      <c r="M19" s="9" t="s">
        <v>95</v>
      </c>
      <c r="N19" s="9" t="s">
        <v>95</v>
      </c>
      <c r="O19" s="9" t="s">
        <v>95</v>
      </c>
      <c r="P19" s="9" t="s">
        <v>95</v>
      </c>
      <c r="Q19" s="9" t="s">
        <v>95</v>
      </c>
      <c r="R19" s="9" t="s">
        <v>95</v>
      </c>
      <c r="S19" s="9" t="s">
        <v>95</v>
      </c>
      <c r="T19" s="9" t="s">
        <v>95</v>
      </c>
      <c r="U19" s="9" t="s">
        <v>95</v>
      </c>
      <c r="V19" s="9" t="s">
        <v>95</v>
      </c>
      <c r="W19" s="9" t="s">
        <v>95</v>
      </c>
      <c r="X19" s="15">
        <f>COUNTIF(B19:W19,W2)/(25-COUNTIF(B19:W19,G7))</f>
        <v>0.782608695652174</v>
      </c>
    </row>
    <row r="20" ht="69" spans="1:24">
      <c r="A20" s="4" t="s">
        <v>51</v>
      </c>
      <c r="B20" s="9" t="s">
        <v>95</v>
      </c>
      <c r="C20" s="7" t="s">
        <v>27</v>
      </c>
      <c r="D20" s="7" t="s">
        <v>27</v>
      </c>
      <c r="E20" s="7" t="s">
        <v>27</v>
      </c>
      <c r="F20" s="8" t="s">
        <v>31</v>
      </c>
      <c r="G20" s="9" t="s">
        <v>95</v>
      </c>
      <c r="H20" s="9" t="s">
        <v>95</v>
      </c>
      <c r="I20" s="7" t="s">
        <v>26</v>
      </c>
      <c r="J20" s="7" t="s">
        <v>27</v>
      </c>
      <c r="K20" s="9" t="s">
        <v>95</v>
      </c>
      <c r="L20" s="7" t="s">
        <v>27</v>
      </c>
      <c r="M20" s="9" t="s">
        <v>95</v>
      </c>
      <c r="N20" s="9" t="s">
        <v>95</v>
      </c>
      <c r="O20" s="9" t="s">
        <v>95</v>
      </c>
      <c r="P20" s="9" t="s">
        <v>95</v>
      </c>
      <c r="Q20" s="9" t="s">
        <v>95</v>
      </c>
      <c r="R20" s="9" t="s">
        <v>95</v>
      </c>
      <c r="S20" s="7" t="s">
        <v>27</v>
      </c>
      <c r="T20" s="9" t="s">
        <v>95</v>
      </c>
      <c r="U20" s="9" t="s">
        <v>95</v>
      </c>
      <c r="V20" s="7" t="s">
        <v>26</v>
      </c>
      <c r="W20" s="9" t="s">
        <v>95</v>
      </c>
      <c r="X20" s="15">
        <f>COUNTIF(B20:W20,W2)/(25-COUNTIF(B20:W20,G7))</f>
        <v>0.541666666666667</v>
      </c>
    </row>
    <row r="21" ht="69" spans="1:24">
      <c r="A21" s="4" t="s">
        <v>52</v>
      </c>
      <c r="B21" s="9" t="s">
        <v>95</v>
      </c>
      <c r="C21" s="9" t="s">
        <v>95</v>
      </c>
      <c r="D21" s="9" t="s">
        <v>95</v>
      </c>
      <c r="E21" s="9" t="s">
        <v>95</v>
      </c>
      <c r="F21" s="7" t="s">
        <v>27</v>
      </c>
      <c r="G21" s="8" t="s">
        <v>31</v>
      </c>
      <c r="H21" s="9" t="s">
        <v>95</v>
      </c>
      <c r="I21" s="7" t="s">
        <v>26</v>
      </c>
      <c r="J21" s="7" t="s">
        <v>27</v>
      </c>
      <c r="K21" s="9" t="s">
        <v>95</v>
      </c>
      <c r="L21" s="9" t="s">
        <v>95</v>
      </c>
      <c r="M21" s="7" t="s">
        <v>27</v>
      </c>
      <c r="N21" s="9" t="s">
        <v>95</v>
      </c>
      <c r="O21" s="9" t="s">
        <v>95</v>
      </c>
      <c r="P21" s="9" t="s">
        <v>95</v>
      </c>
      <c r="Q21" s="9" t="s">
        <v>95</v>
      </c>
      <c r="R21" s="9" t="s">
        <v>95</v>
      </c>
      <c r="S21" s="7" t="s">
        <v>27</v>
      </c>
      <c r="T21" s="9" t="s">
        <v>95</v>
      </c>
      <c r="U21" s="7" t="s">
        <v>27</v>
      </c>
      <c r="V21" s="9" t="s">
        <v>95</v>
      </c>
      <c r="W21" s="9" t="s">
        <v>95</v>
      </c>
      <c r="X21" s="15">
        <f>COUNTIF(B21:W21,W2)/(25-COUNTIF(B21:W21,G7))</f>
        <v>0.625</v>
      </c>
    </row>
    <row r="22" ht="69" spans="1:24">
      <c r="A22" s="4" t="s">
        <v>53</v>
      </c>
      <c r="B22" s="9" t="s">
        <v>95</v>
      </c>
      <c r="C22" s="9" t="s">
        <v>95</v>
      </c>
      <c r="D22" s="9" t="s">
        <v>95</v>
      </c>
      <c r="E22" s="8" t="s">
        <v>31</v>
      </c>
      <c r="F22" s="9" t="s">
        <v>95</v>
      </c>
      <c r="G22" s="8" t="s">
        <v>31</v>
      </c>
      <c r="H22" s="7" t="s">
        <v>27</v>
      </c>
      <c r="I22" s="7" t="s">
        <v>26</v>
      </c>
      <c r="J22" s="7" t="s">
        <v>26</v>
      </c>
      <c r="K22" s="9" t="s">
        <v>95</v>
      </c>
      <c r="L22" s="7" t="s">
        <v>27</v>
      </c>
      <c r="M22" s="9" t="s">
        <v>95</v>
      </c>
      <c r="N22" s="9" t="s">
        <v>95</v>
      </c>
      <c r="O22" s="9" t="s">
        <v>95</v>
      </c>
      <c r="P22" s="9" t="s">
        <v>95</v>
      </c>
      <c r="Q22" s="9" t="s">
        <v>95</v>
      </c>
      <c r="R22" s="9" t="s">
        <v>95</v>
      </c>
      <c r="S22" s="7" t="s">
        <v>27</v>
      </c>
      <c r="T22" s="9" t="s">
        <v>95</v>
      </c>
      <c r="U22" s="9" t="s">
        <v>95</v>
      </c>
      <c r="V22" s="7" t="s">
        <v>26</v>
      </c>
      <c r="W22" s="9" t="s">
        <v>95</v>
      </c>
      <c r="X22" s="15">
        <f>COUNTIF(B22:W22,W2)/(25-COUNTIF(B22:W22,G7))</f>
        <v>0.608695652173913</v>
      </c>
    </row>
    <row r="23" ht="55.2" spans="1:24">
      <c r="A23" s="4" t="s">
        <v>54</v>
      </c>
      <c r="B23" s="9" t="s">
        <v>95</v>
      </c>
      <c r="C23" s="9" t="s">
        <v>95</v>
      </c>
      <c r="D23" s="9" t="s">
        <v>95</v>
      </c>
      <c r="E23" s="9" t="s">
        <v>95</v>
      </c>
      <c r="F23" s="8" t="s">
        <v>31</v>
      </c>
      <c r="G23" s="9" t="s">
        <v>95</v>
      </c>
      <c r="H23" s="9" t="s">
        <v>95</v>
      </c>
      <c r="I23" s="7" t="s">
        <v>26</v>
      </c>
      <c r="J23" s="7" t="s">
        <v>26</v>
      </c>
      <c r="K23" s="9" t="s">
        <v>95</v>
      </c>
      <c r="L23" s="7" t="s">
        <v>26</v>
      </c>
      <c r="M23" s="9" t="s">
        <v>95</v>
      </c>
      <c r="N23" s="9" t="s">
        <v>95</v>
      </c>
      <c r="O23" s="9" t="s">
        <v>95</v>
      </c>
      <c r="P23" s="9" t="s">
        <v>95</v>
      </c>
      <c r="Q23" s="9" t="s">
        <v>95</v>
      </c>
      <c r="R23" s="9" t="s">
        <v>95</v>
      </c>
      <c r="S23" s="9" t="s">
        <v>95</v>
      </c>
      <c r="T23" s="9" t="s">
        <v>95</v>
      </c>
      <c r="U23" s="9" t="s">
        <v>95</v>
      </c>
      <c r="V23" s="7" t="s">
        <v>26</v>
      </c>
      <c r="W23" s="9" t="s">
        <v>95</v>
      </c>
      <c r="X23" s="15">
        <f>COUNTIF(B23:W23,W2)/(25-COUNTIF(B23:W23,G7))</f>
        <v>0.708333333333333</v>
      </c>
    </row>
    <row r="24" ht="69" spans="1:24">
      <c r="A24" s="4" t="s">
        <v>55</v>
      </c>
      <c r="B24" s="9" t="s">
        <v>95</v>
      </c>
      <c r="C24" s="9" t="s">
        <v>95</v>
      </c>
      <c r="D24" s="9" t="s">
        <v>95</v>
      </c>
      <c r="E24" s="8" t="s">
        <v>31</v>
      </c>
      <c r="F24" s="9" t="s">
        <v>95</v>
      </c>
      <c r="G24" s="9" t="s">
        <v>95</v>
      </c>
      <c r="H24" s="9" t="s">
        <v>95</v>
      </c>
      <c r="I24" s="7" t="s">
        <v>26</v>
      </c>
      <c r="J24" s="9" t="s">
        <v>95</v>
      </c>
      <c r="K24" s="9" t="s">
        <v>95</v>
      </c>
      <c r="L24" s="9" t="s">
        <v>95</v>
      </c>
      <c r="M24" s="9" t="s">
        <v>95</v>
      </c>
      <c r="N24" s="9" t="s">
        <v>95</v>
      </c>
      <c r="O24" s="9" t="s">
        <v>95</v>
      </c>
      <c r="P24" s="9" t="s">
        <v>95</v>
      </c>
      <c r="Q24" s="9" t="s">
        <v>95</v>
      </c>
      <c r="R24" s="9" t="s">
        <v>95</v>
      </c>
      <c r="S24" s="7" t="s">
        <v>27</v>
      </c>
      <c r="T24" s="9" t="s">
        <v>95</v>
      </c>
      <c r="U24" s="9" t="s">
        <v>95</v>
      </c>
      <c r="V24" s="9" t="s">
        <v>95</v>
      </c>
      <c r="W24" s="9" t="s">
        <v>95</v>
      </c>
      <c r="X24" s="15">
        <f>COUNTIF(B24:W24,W2)/(25-COUNTIF(B24:W24,G7))</f>
        <v>0.791666666666667</v>
      </c>
    </row>
    <row r="25" ht="69" spans="1:24">
      <c r="A25" s="4" t="s">
        <v>56</v>
      </c>
      <c r="B25" s="9" t="s">
        <v>95</v>
      </c>
      <c r="C25" s="9" t="s">
        <v>95</v>
      </c>
      <c r="D25" s="9" t="s">
        <v>95</v>
      </c>
      <c r="E25" s="8" t="s">
        <v>31</v>
      </c>
      <c r="F25" s="8" t="s">
        <v>31</v>
      </c>
      <c r="G25" s="8" t="s">
        <v>31</v>
      </c>
      <c r="H25" s="7" t="s">
        <v>27</v>
      </c>
      <c r="I25" s="7" t="s">
        <v>26</v>
      </c>
      <c r="J25" s="7" t="s">
        <v>26</v>
      </c>
      <c r="K25" s="9" t="s">
        <v>95</v>
      </c>
      <c r="L25" s="7" t="s">
        <v>27</v>
      </c>
      <c r="M25" s="9" t="s">
        <v>95</v>
      </c>
      <c r="N25" s="9" t="s">
        <v>95</v>
      </c>
      <c r="O25" s="9" t="s">
        <v>95</v>
      </c>
      <c r="P25" s="9" t="s">
        <v>95</v>
      </c>
      <c r="Q25" s="9" t="s">
        <v>95</v>
      </c>
      <c r="R25" s="9" t="s">
        <v>95</v>
      </c>
      <c r="S25" s="7" t="s">
        <v>27</v>
      </c>
      <c r="T25" s="9" t="s">
        <v>95</v>
      </c>
      <c r="U25" s="9" t="s">
        <v>95</v>
      </c>
      <c r="V25" s="7" t="s">
        <v>26</v>
      </c>
      <c r="W25" s="9" t="s">
        <v>95</v>
      </c>
      <c r="X25" s="15">
        <f>COUNTIF(B25:W25,W2)/(25-COUNTIF(B25:W25,G7))</f>
        <v>0.590909090909091</v>
      </c>
    </row>
    <row r="26" ht="69" spans="1:24">
      <c r="A26" s="4" t="s">
        <v>93</v>
      </c>
      <c r="B26" s="9" t="s">
        <v>95</v>
      </c>
      <c r="C26" s="9" t="s">
        <v>95</v>
      </c>
      <c r="D26" s="8" t="s">
        <v>31</v>
      </c>
      <c r="E26" s="8" t="s">
        <v>31</v>
      </c>
      <c r="F26" s="7" t="s">
        <v>26</v>
      </c>
      <c r="G26" s="9" t="s">
        <v>95</v>
      </c>
      <c r="H26" s="7" t="s">
        <v>27</v>
      </c>
      <c r="I26" s="7" t="s">
        <v>26</v>
      </c>
      <c r="J26" s="7" t="s">
        <v>27</v>
      </c>
      <c r="K26" s="9" t="s">
        <v>95</v>
      </c>
      <c r="L26" s="7" t="s">
        <v>27</v>
      </c>
      <c r="M26" s="7" t="s">
        <v>27</v>
      </c>
      <c r="N26" s="9" t="s">
        <v>95</v>
      </c>
      <c r="O26" s="9" t="s">
        <v>95</v>
      </c>
      <c r="P26" s="9" t="s">
        <v>95</v>
      </c>
      <c r="Q26" s="9" t="s">
        <v>95</v>
      </c>
      <c r="R26" s="9" t="s">
        <v>95</v>
      </c>
      <c r="S26" s="7" t="s">
        <v>27</v>
      </c>
      <c r="T26" s="9" t="s">
        <v>95</v>
      </c>
      <c r="U26" s="9" t="s">
        <v>95</v>
      </c>
      <c r="V26" s="9" t="s">
        <v>95</v>
      </c>
      <c r="W26" s="9" t="s">
        <v>95</v>
      </c>
      <c r="X26" s="15">
        <f>COUNTIF(B26:W26,W2)/(25-COUNTIF(B26:W26,G7))</f>
        <v>0.565217391304348</v>
      </c>
    </row>
    <row r="29" ht="55.2" spans="1:23">
      <c r="A29" s="4" t="s">
        <v>0</v>
      </c>
      <c r="B29" s="4" t="s">
        <v>1</v>
      </c>
      <c r="C29" s="4" t="s">
        <v>2</v>
      </c>
      <c r="D29" s="4" t="s">
        <v>3</v>
      </c>
      <c r="E29" s="4" t="s">
        <v>4</v>
      </c>
      <c r="F29" s="4" t="s">
        <v>5</v>
      </c>
      <c r="G29" s="4" t="s">
        <v>6</v>
      </c>
      <c r="H29" s="4" t="s">
        <v>7</v>
      </c>
      <c r="I29" s="4" t="s">
        <v>8</v>
      </c>
      <c r="J29" s="4" t="s">
        <v>9</v>
      </c>
      <c r="K29" s="4" t="s">
        <v>10</v>
      </c>
      <c r="L29" s="4" t="s">
        <v>11</v>
      </c>
      <c r="M29" s="4" t="s">
        <v>12</v>
      </c>
      <c r="N29" s="4" t="s">
        <v>13</v>
      </c>
      <c r="O29" s="4" t="s">
        <v>14</v>
      </c>
      <c r="P29" s="4" t="s">
        <v>15</v>
      </c>
      <c r="Q29" s="4" t="s">
        <v>16</v>
      </c>
      <c r="R29" s="4" t="s">
        <v>17</v>
      </c>
      <c r="S29" s="4" t="s">
        <v>18</v>
      </c>
      <c r="T29" s="4" t="s">
        <v>19</v>
      </c>
      <c r="U29" s="4" t="s">
        <v>20</v>
      </c>
      <c r="V29" s="4" t="s">
        <v>21</v>
      </c>
      <c r="W29" s="4" t="s">
        <v>22</v>
      </c>
    </row>
    <row r="30" ht="17.4" spans="1:23">
      <c r="A30" s="5" t="s">
        <v>97</v>
      </c>
      <c r="B30" s="14">
        <f>COUNTIF(B2:B26,B26)/(25-COUNTIF(B2:B26,G7))</f>
        <v>0.84</v>
      </c>
      <c r="C30" s="14">
        <f>COUNTIF(C2:C26,C26)/(25-COUNTIF(C2:C26,G7))</f>
        <v>0.84</v>
      </c>
      <c r="D30" s="14">
        <f>COUNTIF(D2:D26,B26)/(25-COUNTIF(D2:D26,G7))</f>
        <v>0.782608695652174</v>
      </c>
      <c r="E30" s="14">
        <f>COUNTIF(E2:E26,B26)/(25-COUNTIF(E2:E26,G7))</f>
        <v>0.214285714285714</v>
      </c>
      <c r="F30" s="14">
        <f>COUNTIF(F2:F26,B26)/(25-COUNTIF(F2:F26,G7))</f>
        <v>0.5</v>
      </c>
      <c r="G30" s="14">
        <f>COUNTIF(G2:G26,G26)/(25-COUNTIF(G2:G26,G7))</f>
        <v>0.85</v>
      </c>
      <c r="H30" s="14">
        <f>COUNTIF(H2:H26,B26)/(25-COUNTIF(H2:H26,G7))</f>
        <v>0.52</v>
      </c>
      <c r="I30" s="14">
        <f>COUNTIF(I2:I26,B26)/(25-COUNTIF(I2:I26,G7))</f>
        <v>0.04</v>
      </c>
      <c r="J30" s="14">
        <f>COUNTIF(J2:J26,B26)/(25-COUNTIF(J2:J26,G7))</f>
        <v>0.48</v>
      </c>
      <c r="K30" s="14">
        <f>COUNTIF(K2:K26,K26)/(25-COUNTIF(K2:K26,G7))</f>
        <v>0.68</v>
      </c>
      <c r="L30" s="14">
        <f>COUNTIF(L2:L26,B26)/(25-COUNTIF(L2:L26,G7))</f>
        <v>0.32</v>
      </c>
      <c r="M30" s="14">
        <f>COUNTIF(M2:M26,M26)/(25-COUNTIF(M2:M26,G7))</f>
        <v>0.347826086956522</v>
      </c>
      <c r="N30" s="14">
        <f>COUNTIF(N2:N26,N26)/(25-COUNTIF(N2:N26,G7))</f>
        <v>0.88</v>
      </c>
      <c r="O30" s="14">
        <f>COUNTIF(O2:O26,O26)/(25-COUNTIF(O2:O26,G7))</f>
        <v>0.8</v>
      </c>
      <c r="P30" s="14">
        <f>COUNTIF(P2:P26,P26)/(25-COUNTIF(P2:P26,G7))</f>
        <v>0.84</v>
      </c>
      <c r="Q30" s="14">
        <f>COUNTIF(Q2:Q26,Q26)/(25-COUNTIF(Q2:Q26,G7))</f>
        <v>0.84</v>
      </c>
      <c r="R30" s="14">
        <f>COUNTIF(R2:R26,R26)/(25-COUNTIF(R2:R26,G7))</f>
        <v>0.84</v>
      </c>
      <c r="S30" s="14">
        <f>COUNTIF(S2:S26,B26)/(25-COUNTIF(S2:S26,G7))</f>
        <v>0.24</v>
      </c>
      <c r="T30" s="14">
        <f>COUNTIF(T2:T26,T26)/(25-COUNTIF(T2:T26,G7))</f>
        <v>0.92</v>
      </c>
      <c r="U30" s="14">
        <f>COUNTIF(U2:U26,U26)/(25-COUNTIF(U2:U26,G7))</f>
        <v>0.84</v>
      </c>
      <c r="V30" s="14">
        <f>COUNTIF(V2:V26,V26)/(25-COUNTIF(V2:V26,G7))</f>
        <v>0.44</v>
      </c>
      <c r="W30" s="14">
        <f>COUNTIF(W2:W26,W26)/(25-COUNTIF(W2:W26,G7))</f>
        <v>0.72</v>
      </c>
    </row>
    <row r="33" ht="97.2" spans="25:26">
      <c r="Y33" s="2" t="s">
        <v>98</v>
      </c>
      <c r="Z33" s="3">
        <f>337/(25*22-27)</f>
        <v>0.644359464627151</v>
      </c>
    </row>
    <row r="35" spans="2:2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ht="15.6" spans="2:23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</row>
    <row r="37" ht="110" customHeight="1" spans="25:26">
      <c r="Y37" s="2"/>
      <c r="Z37" s="3"/>
    </row>
    <row r="41" ht="113" customHeight="1" spans="25:26">
      <c r="Y41" s="2"/>
      <c r="Z41" s="3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3"/>
  <sheetViews>
    <sheetView zoomScale="55" zoomScaleNormal="55" workbookViewId="0">
      <selection activeCell="J20" sqref="J20:J24"/>
    </sheetView>
  </sheetViews>
  <sheetFormatPr defaultColWidth="8.88888888888889" defaultRowHeight="14.4"/>
  <cols>
    <col min="1" max="1" width="15.3888888888889" style="4" customWidth="1"/>
    <col min="2" max="13" width="9.11111111111111" customWidth="1"/>
    <col min="14" max="14" width="10.4444444444444" customWidth="1"/>
    <col min="15" max="15" width="9.11111111111111" customWidth="1"/>
    <col min="16" max="18" width="10.4444444444444" customWidth="1"/>
    <col min="19" max="19" width="9.11111111111111" customWidth="1"/>
    <col min="20" max="20" width="10.4444444444444" customWidth="1"/>
    <col min="21" max="23" width="9.11111111111111" customWidth="1"/>
    <col min="24" max="24" width="9.11111111111111"/>
    <col min="26" max="26" width="18.3055555555556" customWidth="1"/>
    <col min="27" max="27" width="22.2222222222222" customWidth="1"/>
  </cols>
  <sheetData>
    <row r="1" s="4" customFormat="1" spans="2:27">
      <c r="B1" s="6"/>
      <c r="C1" s="7"/>
      <c r="D1" s="7"/>
      <c r="E1" s="8"/>
      <c r="F1" s="9"/>
      <c r="G1" s="7"/>
      <c r="H1" s="7"/>
      <c r="I1" s="9"/>
      <c r="J1" s="7"/>
      <c r="K1" s="9"/>
      <c r="L1" s="7"/>
      <c r="M1" s="8"/>
      <c r="N1" s="9"/>
      <c r="O1" s="7"/>
      <c r="P1" s="13"/>
      <c r="Q1" s="9"/>
      <c r="R1" s="9"/>
      <c r="S1" s="7"/>
      <c r="T1" s="9"/>
      <c r="U1" s="9"/>
      <c r="V1" s="9"/>
      <c r="W1" s="9"/>
      <c r="X1"/>
      <c r="Y1"/>
      <c r="Z1"/>
      <c r="AA1"/>
    </row>
    <row r="2" spans="2:23">
      <c r="B2" s="9"/>
      <c r="C2" s="7"/>
      <c r="D2" s="9"/>
      <c r="E2" s="7"/>
      <c r="F2" s="7"/>
      <c r="G2" s="7"/>
      <c r="H2" s="9"/>
      <c r="I2" s="9"/>
      <c r="J2" s="7"/>
      <c r="K2" s="9"/>
      <c r="L2" s="9"/>
      <c r="M2" s="7"/>
      <c r="N2" s="9"/>
      <c r="O2" s="9"/>
      <c r="P2" s="9"/>
      <c r="Q2" s="9"/>
      <c r="R2" s="9"/>
      <c r="S2" s="7"/>
      <c r="T2" s="9"/>
      <c r="U2" s="9"/>
      <c r="V2" s="7"/>
      <c r="W2" s="9"/>
    </row>
    <row r="3" spans="2:23">
      <c r="B3" s="9"/>
      <c r="C3" s="9"/>
      <c r="D3" s="7"/>
      <c r="E3" s="9"/>
      <c r="F3" s="9"/>
      <c r="G3" s="7"/>
      <c r="H3" s="9"/>
      <c r="I3" s="9"/>
      <c r="J3" s="9"/>
      <c r="K3" s="7"/>
      <c r="L3" s="9"/>
      <c r="M3" s="7"/>
      <c r="N3" s="9"/>
      <c r="O3" s="9"/>
      <c r="P3" s="9"/>
      <c r="Q3" s="9"/>
      <c r="R3" s="9"/>
      <c r="S3" s="7"/>
      <c r="T3" s="9"/>
      <c r="U3" s="7"/>
      <c r="V3" s="9"/>
      <c r="W3" s="9"/>
    </row>
    <row r="4" spans="2:23">
      <c r="B4" s="9"/>
      <c r="C4" s="9"/>
      <c r="D4" s="7"/>
      <c r="E4" s="9"/>
      <c r="F4" s="9"/>
      <c r="G4" s="6"/>
      <c r="H4" s="9"/>
      <c r="I4" s="9"/>
      <c r="J4" s="6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7"/>
      <c r="W4" s="9"/>
    </row>
    <row r="7" ht="55.2" spans="1:23">
      <c r="A7" s="4" t="s">
        <v>0</v>
      </c>
      <c r="B7" s="4" t="s">
        <v>1</v>
      </c>
      <c r="C7" s="4" t="s">
        <v>2</v>
      </c>
      <c r="D7" s="4" t="s">
        <v>3</v>
      </c>
      <c r="E7" s="4" t="s">
        <v>4</v>
      </c>
      <c r="F7" s="4" t="s">
        <v>5</v>
      </c>
      <c r="G7" s="4" t="s">
        <v>6</v>
      </c>
      <c r="H7" s="4" t="s">
        <v>7</v>
      </c>
      <c r="I7" s="4" t="s">
        <v>9</v>
      </c>
      <c r="J7" s="4" t="s">
        <v>10</v>
      </c>
      <c r="K7" s="4" t="s">
        <v>12</v>
      </c>
      <c r="L7" s="4" t="s">
        <v>13</v>
      </c>
      <c r="M7" s="4" t="s">
        <v>14</v>
      </c>
      <c r="N7" s="4" t="s">
        <v>15</v>
      </c>
      <c r="O7" s="4" t="s">
        <v>16</v>
      </c>
      <c r="P7" s="4" t="s">
        <v>17</v>
      </c>
      <c r="Q7" s="4" t="s">
        <v>19</v>
      </c>
      <c r="R7" s="4" t="s">
        <v>20</v>
      </c>
      <c r="S7" s="4" t="s">
        <v>21</v>
      </c>
      <c r="T7" s="4" t="s">
        <v>22</v>
      </c>
      <c r="U7" s="4" t="s">
        <v>11</v>
      </c>
      <c r="V7" s="4" t="s">
        <v>18</v>
      </c>
      <c r="W7" s="4" t="s">
        <v>8</v>
      </c>
    </row>
    <row r="8" ht="17.4" spans="1:23">
      <c r="A8" s="5" t="s">
        <v>103</v>
      </c>
      <c r="B8" s="10">
        <v>0.84</v>
      </c>
      <c r="C8" s="10">
        <v>0.84</v>
      </c>
      <c r="D8" s="10">
        <v>0.782608695652174</v>
      </c>
      <c r="E8" s="10">
        <v>0.214285714285714</v>
      </c>
      <c r="F8" s="10">
        <v>0.5</v>
      </c>
      <c r="G8" s="10">
        <v>0.85</v>
      </c>
      <c r="H8" s="10">
        <v>0.52</v>
      </c>
      <c r="I8" s="10">
        <v>0.48</v>
      </c>
      <c r="J8" s="10">
        <v>0.68</v>
      </c>
      <c r="K8" s="10">
        <v>0.347826086956522</v>
      </c>
      <c r="L8" s="10">
        <v>0.88</v>
      </c>
      <c r="M8" s="10">
        <v>0.8</v>
      </c>
      <c r="N8" s="10">
        <v>0.84</v>
      </c>
      <c r="O8" s="10">
        <v>0.84</v>
      </c>
      <c r="P8" s="10">
        <v>0.84</v>
      </c>
      <c r="Q8" s="10">
        <v>0.92</v>
      </c>
      <c r="R8" s="10">
        <v>0.84</v>
      </c>
      <c r="S8" s="10">
        <v>0.44</v>
      </c>
      <c r="T8" s="10">
        <v>0.72</v>
      </c>
      <c r="U8" s="10">
        <v>0.32</v>
      </c>
      <c r="V8" s="10">
        <v>0.24</v>
      </c>
      <c r="W8" s="10">
        <v>0.04</v>
      </c>
    </row>
    <row r="9" ht="17.4" spans="1:24">
      <c r="A9" s="5" t="s">
        <v>104</v>
      </c>
      <c r="B9" s="10">
        <v>0.92</v>
      </c>
      <c r="C9" s="10">
        <v>0.88</v>
      </c>
      <c r="D9" s="10">
        <v>0.826086956521739</v>
      </c>
      <c r="E9" s="10">
        <v>0.142857142857143</v>
      </c>
      <c r="F9" s="10">
        <v>0.5</v>
      </c>
      <c r="G9" s="10">
        <v>0.95</v>
      </c>
      <c r="H9" s="10">
        <v>0.48</v>
      </c>
      <c r="I9" s="10">
        <v>0.44</v>
      </c>
      <c r="J9" s="10">
        <v>0.76</v>
      </c>
      <c r="K9" s="10">
        <v>0.521739130434783</v>
      </c>
      <c r="L9" s="10">
        <v>0.88</v>
      </c>
      <c r="M9" s="10">
        <v>0.88</v>
      </c>
      <c r="N9" s="10">
        <v>0.88</v>
      </c>
      <c r="O9" s="10">
        <v>0.92</v>
      </c>
      <c r="P9" s="10">
        <v>0.88</v>
      </c>
      <c r="Q9" s="10">
        <v>0.84</v>
      </c>
      <c r="R9" s="10">
        <v>0.8</v>
      </c>
      <c r="S9" s="10">
        <v>0.64</v>
      </c>
      <c r="T9" s="10">
        <v>0.8</v>
      </c>
      <c r="U9" s="10">
        <v>0.24</v>
      </c>
      <c r="V9" s="10">
        <v>0.2</v>
      </c>
      <c r="W9" s="10">
        <v>0.08</v>
      </c>
      <c r="X9" s="5"/>
    </row>
    <row r="10" ht="17.4" spans="1:23">
      <c r="A10" s="5" t="s">
        <v>105</v>
      </c>
      <c r="B10" s="10">
        <v>0.88</v>
      </c>
      <c r="C10" s="10">
        <v>0.76</v>
      </c>
      <c r="D10" s="10">
        <v>0.869565217391304</v>
      </c>
      <c r="E10" s="10">
        <v>0.357142857142857</v>
      </c>
      <c r="F10" s="10">
        <v>0.444444444444444</v>
      </c>
      <c r="G10" s="10">
        <v>0.9</v>
      </c>
      <c r="H10" s="10">
        <v>0.52</v>
      </c>
      <c r="I10" s="10">
        <v>0.4</v>
      </c>
      <c r="J10" s="10">
        <v>0.8</v>
      </c>
      <c r="K10" s="10">
        <v>0.478260869565217</v>
      </c>
      <c r="L10" s="10">
        <v>0.88</v>
      </c>
      <c r="M10" s="10">
        <v>0.88</v>
      </c>
      <c r="N10" s="10">
        <v>0.8</v>
      </c>
      <c r="O10" s="10">
        <v>0.88</v>
      </c>
      <c r="P10" s="10">
        <v>0.84</v>
      </c>
      <c r="Q10" s="10">
        <v>0.92</v>
      </c>
      <c r="R10" s="10">
        <v>0.8</v>
      </c>
      <c r="S10" s="10">
        <v>0.72</v>
      </c>
      <c r="T10" s="10">
        <v>0.72</v>
      </c>
      <c r="U10" s="10">
        <v>0.28</v>
      </c>
      <c r="V10" s="10">
        <v>0.32</v>
      </c>
      <c r="W10" s="10">
        <v>0.08</v>
      </c>
    </row>
    <row r="11" ht="17.4" spans="1:23">
      <c r="A11" s="5" t="s">
        <v>106</v>
      </c>
      <c r="B11" s="10">
        <v>0.36</v>
      </c>
      <c r="C11" s="10">
        <v>0.4</v>
      </c>
      <c r="D11" s="10">
        <v>0.260869565217391</v>
      </c>
      <c r="E11" s="10">
        <v>0</v>
      </c>
      <c r="F11" s="10">
        <v>0.166666666666667</v>
      </c>
      <c r="G11" s="10">
        <v>0.4</v>
      </c>
      <c r="H11" s="10">
        <v>0.16</v>
      </c>
      <c r="I11" s="10">
        <v>0.16</v>
      </c>
      <c r="J11" s="10">
        <v>0.28</v>
      </c>
      <c r="K11" s="10">
        <v>0.173913043478261</v>
      </c>
      <c r="L11" s="10">
        <v>0.28</v>
      </c>
      <c r="M11" s="10">
        <v>0.24</v>
      </c>
      <c r="N11" s="10">
        <v>0.28</v>
      </c>
      <c r="O11" s="10">
        <v>0.36</v>
      </c>
      <c r="P11" s="10">
        <v>0.2</v>
      </c>
      <c r="Q11" s="10">
        <v>0.28</v>
      </c>
      <c r="R11" s="10">
        <v>0.2</v>
      </c>
      <c r="S11" s="10">
        <v>0.08</v>
      </c>
      <c r="T11" s="10">
        <v>0.24</v>
      </c>
      <c r="U11" s="10">
        <v>0.04</v>
      </c>
      <c r="V11" s="10">
        <v>0.16</v>
      </c>
      <c r="W11" s="10">
        <v>0</v>
      </c>
    </row>
    <row r="12" ht="17.4" spans="1:23">
      <c r="A12" s="5" t="s">
        <v>107</v>
      </c>
      <c r="B12" s="10">
        <v>0.76</v>
      </c>
      <c r="C12" s="10">
        <v>0.84</v>
      </c>
      <c r="D12" s="10">
        <v>0.869565217391304</v>
      </c>
      <c r="E12" s="10">
        <v>0.142857142857143</v>
      </c>
      <c r="F12" s="10">
        <v>0.611111111111111</v>
      </c>
      <c r="G12" s="10">
        <v>0.9</v>
      </c>
      <c r="H12" s="10">
        <v>0.6</v>
      </c>
      <c r="I12" s="10">
        <v>0.2</v>
      </c>
      <c r="J12" s="10">
        <v>0.52</v>
      </c>
      <c r="K12" s="10">
        <v>0.84</v>
      </c>
      <c r="L12" s="10">
        <v>0.32</v>
      </c>
      <c r="M12" s="10">
        <v>0.695652173913043</v>
      </c>
      <c r="N12" s="10">
        <v>0.88</v>
      </c>
      <c r="O12" s="10">
        <v>0.76</v>
      </c>
      <c r="P12" s="10">
        <v>0.84</v>
      </c>
      <c r="Q12" s="10">
        <v>0.88</v>
      </c>
      <c r="R12" s="10">
        <v>0.84</v>
      </c>
      <c r="S12" s="10">
        <v>0.44</v>
      </c>
      <c r="T12" s="10">
        <v>0.84</v>
      </c>
      <c r="U12" s="10">
        <v>0.88</v>
      </c>
      <c r="V12" s="10">
        <v>0.44</v>
      </c>
      <c r="W12" s="10">
        <v>0.76</v>
      </c>
    </row>
    <row r="15" spans="2:2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ht="15.6" spans="2:24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9" ht="15.6" spans="2:10">
      <c r="B19" s="11" t="s">
        <v>108</v>
      </c>
      <c r="C19" s="11"/>
      <c r="D19" s="11"/>
      <c r="E19" s="11" t="s">
        <v>109</v>
      </c>
      <c r="F19" s="11"/>
      <c r="G19" s="12"/>
      <c r="H19" s="11" t="s">
        <v>110</v>
      </c>
      <c r="I19" s="11"/>
      <c r="J19" s="11"/>
    </row>
    <row r="20" ht="55.2" spans="1:10">
      <c r="A20" s="4" t="s">
        <v>0</v>
      </c>
      <c r="B20" s="4" t="s">
        <v>17</v>
      </c>
      <c r="C20" s="4" t="s">
        <v>16</v>
      </c>
      <c r="D20" s="4" t="s">
        <v>15</v>
      </c>
      <c r="E20" s="4" t="s">
        <v>1</v>
      </c>
      <c r="F20" s="4" t="s">
        <v>9</v>
      </c>
      <c r="G20" s="4" t="s">
        <v>8</v>
      </c>
      <c r="H20" s="4" t="s">
        <v>11</v>
      </c>
      <c r="I20" s="4" t="s">
        <v>12</v>
      </c>
      <c r="J20" s="4" t="s">
        <v>18</v>
      </c>
    </row>
    <row r="21" ht="17.4" spans="1:10">
      <c r="A21" s="5" t="s">
        <v>103</v>
      </c>
      <c r="B21" s="10">
        <v>0.84</v>
      </c>
      <c r="C21" s="10">
        <v>0.84</v>
      </c>
      <c r="D21" s="10">
        <v>0.84</v>
      </c>
      <c r="E21" s="10">
        <v>0.84</v>
      </c>
      <c r="F21" s="10">
        <v>0.48</v>
      </c>
      <c r="G21" s="10">
        <v>0.04</v>
      </c>
      <c r="H21" s="10">
        <v>0.32</v>
      </c>
      <c r="I21" s="10">
        <v>0.347826086956522</v>
      </c>
      <c r="J21" s="10">
        <v>0.24</v>
      </c>
    </row>
    <row r="22" ht="17.4" spans="1:10">
      <c r="A22" s="5" t="s">
        <v>107</v>
      </c>
      <c r="B22" s="10">
        <v>0.84</v>
      </c>
      <c r="C22" s="10">
        <v>0.88</v>
      </c>
      <c r="D22" s="10">
        <v>0.84</v>
      </c>
      <c r="E22" s="10">
        <v>0.76</v>
      </c>
      <c r="F22" s="10">
        <v>0.52</v>
      </c>
      <c r="G22" s="10">
        <v>0.2</v>
      </c>
      <c r="H22" s="10">
        <v>0.32</v>
      </c>
      <c r="I22" s="10">
        <v>0.695652173913043</v>
      </c>
      <c r="J22" s="10">
        <v>0.44</v>
      </c>
    </row>
    <row r="23" ht="17.4" spans="1:10">
      <c r="A23" s="5" t="s">
        <v>106</v>
      </c>
      <c r="B23" s="10">
        <v>0.2</v>
      </c>
      <c r="C23" s="10">
        <v>0.36</v>
      </c>
      <c r="D23" s="10">
        <v>0.28</v>
      </c>
      <c r="E23" s="10">
        <v>0.36</v>
      </c>
      <c r="F23" s="10">
        <v>0.16</v>
      </c>
      <c r="G23" s="10">
        <v>0</v>
      </c>
      <c r="H23" s="10">
        <v>0.04</v>
      </c>
      <c r="I23" s="10">
        <v>0.173913043478261</v>
      </c>
      <c r="J23" s="10">
        <v>0.16</v>
      </c>
    </row>
    <row r="24" ht="15.6" spans="1:10">
      <c r="A24" s="10" t="s">
        <v>111</v>
      </c>
      <c r="B24" s="10">
        <v>0.92</v>
      </c>
      <c r="C24" s="10">
        <v>0.92</v>
      </c>
      <c r="D24" s="10">
        <v>0.92</v>
      </c>
      <c r="E24" s="10">
        <v>0.88</v>
      </c>
      <c r="F24" s="10">
        <v>0.56</v>
      </c>
      <c r="G24" s="10">
        <v>0</v>
      </c>
      <c r="H24" s="10">
        <v>0.28</v>
      </c>
      <c r="I24" s="10">
        <v>0.521739130434783</v>
      </c>
      <c r="J24" s="10">
        <v>0.28</v>
      </c>
    </row>
    <row r="27" spans="2:23">
      <c r="B27" s="6"/>
      <c r="C27" s="9"/>
      <c r="D27" s="9"/>
      <c r="L27" s="9"/>
      <c r="M27" s="9"/>
      <c r="N27" s="9"/>
      <c r="O27" s="9"/>
      <c r="P27" s="9"/>
      <c r="Q27" s="9"/>
      <c r="R27" s="9"/>
      <c r="S27" s="9"/>
      <c r="T27" s="9"/>
      <c r="U27" s="7"/>
      <c r="V27" s="9"/>
      <c r="W27" s="9"/>
    </row>
    <row r="28" spans="2:23">
      <c r="B28" s="4"/>
      <c r="C28" s="4"/>
      <c r="D28" s="4"/>
      <c r="E28" s="4"/>
      <c r="F28" s="4"/>
      <c r="G28" s="4"/>
      <c r="H28" s="4"/>
      <c r="I28" s="4"/>
      <c r="J28" s="4"/>
      <c r="K28" s="9"/>
      <c r="N28" s="9"/>
      <c r="O28" s="9"/>
      <c r="P28" s="9"/>
      <c r="Q28" s="9"/>
      <c r="R28" s="9"/>
      <c r="S28" s="7"/>
      <c r="T28" s="9"/>
      <c r="U28" s="9"/>
      <c r="V28" s="9"/>
      <c r="W28" s="9"/>
    </row>
    <row r="29" ht="17.4" spans="1:10">
      <c r="A29" s="5"/>
      <c r="B29" s="10"/>
      <c r="C29" s="10"/>
      <c r="D29" s="10"/>
      <c r="E29" s="10"/>
      <c r="F29" s="10"/>
      <c r="G29" s="10"/>
      <c r="H29" s="10"/>
      <c r="I29" s="10"/>
      <c r="J29" s="10"/>
    </row>
    <row r="30" ht="17.4" spans="1:10">
      <c r="A30" s="5"/>
      <c r="B30" s="10"/>
      <c r="C30" s="10"/>
      <c r="D30" s="10"/>
      <c r="E30" s="10"/>
      <c r="F30" s="10"/>
      <c r="G30" s="10"/>
      <c r="H30" s="10"/>
      <c r="I30" s="10"/>
      <c r="J30" s="10"/>
    </row>
    <row r="31" ht="17.4" spans="1:10">
      <c r="A31" s="5"/>
      <c r="B31" s="10"/>
      <c r="C31" s="10"/>
      <c r="D31" s="10"/>
      <c r="E31" s="10"/>
      <c r="F31" s="10"/>
      <c r="G31" s="10"/>
      <c r="H31" s="10"/>
      <c r="I31" s="10"/>
      <c r="J31" s="10"/>
    </row>
    <row r="37" s="5" customFormat="1" ht="17.4"/>
    <row r="43" ht="98" customHeight="1"/>
  </sheetData>
  <mergeCells count="3">
    <mergeCell ref="B19:D19"/>
    <mergeCell ref="E19:G19"/>
    <mergeCell ref="H19:J19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benchmark</vt:lpstr>
      <vt:lpstr>benchmark_pragma</vt:lpstr>
      <vt:lpstr>claude35</vt:lpstr>
      <vt:lpstr>gpt4o</vt:lpstr>
      <vt:lpstr>llama3.1</vt:lpstr>
      <vt:lpstr>deepseek</vt:lpstr>
      <vt:lpstr>o1</vt:lpstr>
      <vt:lpstr>gpt4turbo</vt:lpstr>
      <vt:lpstr>bg_pic</vt:lpstr>
      <vt:lpstr>SFT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fd_reality</dc:creator>
  <cp:lastModifiedBy>Regular script </cp:lastModifiedBy>
  <dcterms:created xsi:type="dcterms:W3CDTF">2023-05-12T11:15:00Z</dcterms:created>
  <dcterms:modified xsi:type="dcterms:W3CDTF">2024-11-18T06:17:53Z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D0D508D940A94619BEA55D4619F30F33_12</vt:lpwstr>
  </property>
</Properties>
</file>