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Paulo\Desktop\PI 2018\APF\"/>
    </mc:Choice>
  </mc:AlternateContent>
  <xr:revisionPtr revIDLastSave="0" documentId="13_ncr:1_{2CC5B92D-6407-4961-A0FA-F02EA9EF2553}" xr6:coauthVersionLast="38" xr6:coauthVersionMax="38" xr10:uidLastSave="{00000000-0000-0000-0000-000000000000}"/>
  <bookViews>
    <workbookView xWindow="0" yWindow="0" windowWidth="28800" windowHeight="12810" xr2:uid="{00000000-000D-0000-FFFF-FFFF00000000}"/>
  </bookViews>
  <sheets>
    <sheet name="Contagem de Complexidade" sheetId="7" r:id="rId1"/>
    <sheet name="ALI" sheetId="3" r:id="rId2"/>
    <sheet name="AIE" sheetId="10" r:id="rId3"/>
    <sheet name="EE" sheetId="9" r:id="rId4"/>
    <sheet name="SE" sheetId="11" r:id="rId5"/>
    <sheet name="CE" sheetId="8" r:id="rId6"/>
    <sheet name="Base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E10" i="3"/>
  <c r="F10" i="3"/>
  <c r="D11" i="9" l="1"/>
  <c r="E11" i="9"/>
  <c r="F11" i="9"/>
  <c r="D12" i="9"/>
  <c r="E12" i="9"/>
  <c r="F12" i="9"/>
  <c r="D13" i="9"/>
  <c r="E13" i="9"/>
  <c r="F13" i="9"/>
  <c r="D8" i="3" l="1"/>
  <c r="E8" i="3"/>
  <c r="F8" i="3"/>
  <c r="D9" i="3"/>
  <c r="E9" i="3"/>
  <c r="F9" i="3"/>
  <c r="D11" i="3"/>
  <c r="E11" i="3"/>
  <c r="F11" i="3"/>
  <c r="D12" i="3"/>
  <c r="E12" i="3"/>
  <c r="F12" i="3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F7" i="8"/>
  <c r="E7" i="8"/>
  <c r="D7" i="8"/>
  <c r="D8" i="11"/>
  <c r="E8" i="11"/>
  <c r="F8" i="11"/>
  <c r="D9" i="11"/>
  <c r="E9" i="11"/>
  <c r="F9" i="11"/>
  <c r="D10" i="11"/>
  <c r="E10" i="11"/>
  <c r="F10" i="11"/>
  <c r="D11" i="11"/>
  <c r="E11" i="11"/>
  <c r="F11" i="11"/>
  <c r="D12" i="11"/>
  <c r="E12" i="11"/>
  <c r="F12" i="11"/>
  <c r="F7" i="11"/>
  <c r="E7" i="11"/>
  <c r="D7" i="11"/>
  <c r="D8" i="9"/>
  <c r="E8" i="9"/>
  <c r="F8" i="9"/>
  <c r="D9" i="9"/>
  <c r="E9" i="9"/>
  <c r="F9" i="9"/>
  <c r="D10" i="9"/>
  <c r="E10" i="9"/>
  <c r="F10" i="9"/>
  <c r="F7" i="9"/>
  <c r="E7" i="9"/>
  <c r="D7" i="9"/>
  <c r="D8" i="10"/>
  <c r="E8" i="10"/>
  <c r="F8" i="10"/>
  <c r="D9" i="10"/>
  <c r="E9" i="10"/>
  <c r="F9" i="10"/>
  <c r="D10" i="10"/>
  <c r="E10" i="10"/>
  <c r="F10" i="10"/>
  <c r="D11" i="10"/>
  <c r="E11" i="10"/>
  <c r="F11" i="10"/>
  <c r="D12" i="10"/>
  <c r="E12" i="10"/>
  <c r="F12" i="10"/>
  <c r="F7" i="10"/>
  <c r="E7" i="10"/>
  <c r="D7" i="10"/>
  <c r="F7" i="3"/>
  <c r="E7" i="3"/>
  <c r="D7" i="3"/>
  <c r="E3" i="8" l="1"/>
  <c r="B30" i="7" s="1"/>
  <c r="F30" i="7" s="1"/>
  <c r="C3" i="8"/>
  <c r="B29" i="7" s="1"/>
  <c r="F29" i="7" s="1"/>
  <c r="C3" i="9"/>
  <c r="B19" i="7" s="1"/>
  <c r="F19" i="7" s="1"/>
  <c r="G3" i="9"/>
  <c r="B21" i="7" s="1"/>
  <c r="F21" i="7" s="1"/>
  <c r="E3" i="9"/>
  <c r="B20" i="7" s="1"/>
  <c r="F20" i="7" s="1"/>
  <c r="C3" i="10"/>
  <c r="B14" i="7" s="1"/>
  <c r="F14" i="7" s="1"/>
  <c r="E3" i="10"/>
  <c r="B15" i="7" s="1"/>
  <c r="F15" i="7" s="1"/>
  <c r="E3" i="3"/>
  <c r="B10" i="7" s="1"/>
  <c r="F10" i="7" s="1"/>
  <c r="G3" i="3"/>
  <c r="B11" i="7" s="1"/>
  <c r="F11" i="7" s="1"/>
  <c r="C3" i="3"/>
  <c r="B9" i="7" s="1"/>
  <c r="F9" i="7" s="1"/>
  <c r="G3" i="8"/>
  <c r="B31" i="7" s="1"/>
  <c r="F31" i="7" s="1"/>
  <c r="G3" i="11"/>
  <c r="B26" i="7" s="1"/>
  <c r="F26" i="7" s="1"/>
  <c r="C3" i="11"/>
  <c r="B24" i="7" s="1"/>
  <c r="F24" i="7" s="1"/>
  <c r="E3" i="11"/>
  <c r="B25" i="7" s="1"/>
  <c r="F25" i="7" s="1"/>
  <c r="G3" i="10"/>
  <c r="B16" i="7" s="1"/>
  <c r="F16" i="7" s="1"/>
  <c r="F22" i="7" l="1"/>
  <c r="F27" i="7"/>
  <c r="F32" i="7"/>
  <c r="B32" i="7"/>
  <c r="B27" i="7"/>
  <c r="F17" i="7"/>
  <c r="F12" i="7"/>
  <c r="B12" i="7"/>
  <c r="B22" i="7"/>
  <c r="B17" i="7"/>
  <c r="F34" i="7" l="1"/>
  <c r="H29" i="7" l="1"/>
  <c r="F35" i="7"/>
  <c r="H24" i="7"/>
  <c r="H19" i="7"/>
  <c r="H14" i="7"/>
  <c r="H9" i="7"/>
</calcChain>
</file>

<file path=xl/sharedStrings.xml><?xml version="1.0" encoding="utf-8"?>
<sst xmlns="http://schemas.openxmlformats.org/spreadsheetml/2006/main" count="207" uniqueCount="76">
  <si>
    <t>Complexidade Funcional</t>
  </si>
  <si>
    <t>TR</t>
  </si>
  <si>
    <t>TD</t>
  </si>
  <si>
    <t>2-5</t>
  </si>
  <si>
    <t>&gt;5</t>
  </si>
  <si>
    <t>&lt;20</t>
  </si>
  <si>
    <t>20-50</t>
  </si>
  <si>
    <t>&gt;50</t>
  </si>
  <si>
    <t>Baixa</t>
  </si>
  <si>
    <t>Média</t>
  </si>
  <si>
    <t>Alta</t>
  </si>
  <si>
    <t>ALI e AIE</t>
  </si>
  <si>
    <t>&lt;5</t>
  </si>
  <si>
    <t>5-15</t>
  </si>
  <si>
    <t>&lt;2</t>
  </si>
  <si>
    <t>&gt;2</t>
  </si>
  <si>
    <t>EE</t>
  </si>
  <si>
    <t>&lt;6</t>
  </si>
  <si>
    <t>6-19</t>
  </si>
  <si>
    <t>&gt;19</t>
  </si>
  <si>
    <t>&lt;2*</t>
  </si>
  <si>
    <t>2-3</t>
  </si>
  <si>
    <t>&gt;3</t>
  </si>
  <si>
    <t>SE e CE*</t>
  </si>
  <si>
    <t>Contribuição</t>
  </si>
  <si>
    <t>Tipo</t>
  </si>
  <si>
    <t>ALI</t>
  </si>
  <si>
    <t>AIE</t>
  </si>
  <si>
    <t>SE</t>
  </si>
  <si>
    <t>CE</t>
  </si>
  <si>
    <t>7 PF</t>
  </si>
  <si>
    <t>5 PF</t>
  </si>
  <si>
    <t>3 PF</t>
  </si>
  <si>
    <t>4 PF</t>
  </si>
  <si>
    <t>10 PF</t>
  </si>
  <si>
    <t>15 PF</t>
  </si>
  <si>
    <t>6 PF</t>
  </si>
  <si>
    <t>Função</t>
  </si>
  <si>
    <t>Complexidade</t>
  </si>
  <si>
    <t>Observação</t>
  </si>
  <si>
    <t>CE – Consultas Externas</t>
  </si>
  <si>
    <t>SE –Saídas Externas</t>
  </si>
  <si>
    <t>EE – Entradas Externas</t>
  </si>
  <si>
    <t>AIE – Arquivos Interface Externos</t>
  </si>
  <si>
    <t>ALI – Arquivos Lógicos Internos</t>
  </si>
  <si>
    <t>Sumário da Contagem</t>
  </si>
  <si>
    <t>Responsável:</t>
  </si>
  <si>
    <t>Revisor:</t>
  </si>
  <si>
    <t>Projeto:</t>
  </si>
  <si>
    <t>Empresa:</t>
  </si>
  <si>
    <t>Tipo de Função</t>
  </si>
  <si>
    <t>Total por Complexidade</t>
  </si>
  <si>
    <t>%</t>
  </si>
  <si>
    <t>Total</t>
  </si>
  <si>
    <t>X 7</t>
  </si>
  <si>
    <t>X 10</t>
  </si>
  <si>
    <t>X 15</t>
  </si>
  <si>
    <t>X 5</t>
  </si>
  <si>
    <t>X 3</t>
  </si>
  <si>
    <t>X 4</t>
  </si>
  <si>
    <t>X 6</t>
  </si>
  <si>
    <t>Total de Complexidade:</t>
  </si>
  <si>
    <t>Produto</t>
  </si>
  <si>
    <t>Cliente</t>
  </si>
  <si>
    <t>Produtos</t>
  </si>
  <si>
    <t>Quantidade total de horas:</t>
  </si>
  <si>
    <t>Funcionário</t>
  </si>
  <si>
    <t>Venda</t>
  </si>
  <si>
    <t>Relatório</t>
  </si>
  <si>
    <t>Alterar</t>
  </si>
  <si>
    <t>Segunda a sexta</t>
  </si>
  <si>
    <t>8:00 horas por dia</t>
  </si>
  <si>
    <t>91 dias de Trabalho.</t>
  </si>
  <si>
    <t>Banca do Zé</t>
  </si>
  <si>
    <t>Paulo</t>
  </si>
  <si>
    <t>Ricado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</si>
</sst>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49" fontId="3" fillId="2" borderId="1" xfId="1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/>
    <xf numFmtId="0" fontId="0" fillId="3" borderId="8" xfId="0" applyFill="1" applyBorder="1"/>
    <xf numFmtId="0" fontId="2" fillId="6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/>
    <xf numFmtId="0" fontId="2" fillId="6" borderId="0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/>
    <xf numFmtId="0" fontId="3" fillId="0" borderId="14" xfId="0" applyFont="1" applyBorder="1"/>
    <xf numFmtId="0" fontId="3" fillId="0" borderId="0" xfId="0" applyFont="1" applyBorder="1"/>
    <xf numFmtId="0" fontId="2" fillId="6" borderId="0" xfId="0" applyFont="1" applyFill="1" applyBorder="1"/>
    <xf numFmtId="0" fontId="2" fillId="6" borderId="14" xfId="0" applyFont="1" applyFill="1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9" fontId="0" fillId="0" borderId="0" xfId="2" applyFont="1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0" fontId="3" fillId="0" borderId="1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0" fillId="4" borderId="0" xfId="2" applyFont="1" applyFill="1" applyBorder="1" applyAlignment="1">
      <alignment horizontal="center"/>
    </xf>
    <xf numFmtId="9" fontId="0" fillId="4" borderId="15" xfId="2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textRotation="90"/>
    </xf>
    <xf numFmtId="0" fontId="2" fillId="6" borderId="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5</xdr:row>
      <xdr:rowOff>123825</xdr:rowOff>
    </xdr:from>
    <xdr:to>
      <xdr:col>20</xdr:col>
      <xdr:colOff>569021</xdr:colOff>
      <xdr:row>31</xdr:row>
      <xdr:rowOff>37379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1085850"/>
          <a:ext cx="7179371" cy="4866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76200</xdr:rowOff>
    </xdr:from>
    <xdr:to>
      <xdr:col>12</xdr:col>
      <xdr:colOff>513995</xdr:colOff>
      <xdr:row>5</xdr:row>
      <xdr:rowOff>47510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76200"/>
          <a:ext cx="2838095" cy="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5</xdr:row>
      <xdr:rowOff>104775</xdr:rowOff>
    </xdr:from>
    <xdr:to>
      <xdr:col>19</xdr:col>
      <xdr:colOff>559496</xdr:colOff>
      <xdr:row>31</xdr:row>
      <xdr:rowOff>18329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1057275"/>
          <a:ext cx="7179371" cy="4866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95250</xdr:rowOff>
    </xdr:from>
    <xdr:to>
      <xdr:col>12</xdr:col>
      <xdr:colOff>466369</xdr:colOff>
      <xdr:row>6</xdr:row>
      <xdr:rowOff>161774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95250"/>
          <a:ext cx="2847619" cy="1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7</xdr:row>
      <xdr:rowOff>19050</xdr:rowOff>
    </xdr:from>
    <xdr:to>
      <xdr:col>19</xdr:col>
      <xdr:colOff>607121</xdr:colOff>
      <xdr:row>32</xdr:row>
      <xdr:rowOff>123104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525" y="1352550"/>
          <a:ext cx="7179371" cy="48665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0</xdr:row>
      <xdr:rowOff>47625</xdr:rowOff>
    </xdr:from>
    <xdr:to>
      <xdr:col>12</xdr:col>
      <xdr:colOff>494942</xdr:colOff>
      <xdr:row>4</xdr:row>
      <xdr:rowOff>28482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47625"/>
          <a:ext cx="2866667" cy="7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4</xdr:row>
      <xdr:rowOff>95250</xdr:rowOff>
    </xdr:from>
    <xdr:to>
      <xdr:col>19</xdr:col>
      <xdr:colOff>549971</xdr:colOff>
      <xdr:row>30</xdr:row>
      <xdr:rowOff>8804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4375" y="857250"/>
          <a:ext cx="7179371" cy="4866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0</xdr:row>
      <xdr:rowOff>66675</xdr:rowOff>
    </xdr:from>
    <xdr:to>
      <xdr:col>12</xdr:col>
      <xdr:colOff>504465</xdr:colOff>
      <xdr:row>4</xdr:row>
      <xdr:rowOff>171342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66675"/>
          <a:ext cx="2876190" cy="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5</xdr:row>
      <xdr:rowOff>38100</xdr:rowOff>
    </xdr:from>
    <xdr:to>
      <xdr:col>20</xdr:col>
      <xdr:colOff>7046</xdr:colOff>
      <xdr:row>30</xdr:row>
      <xdr:rowOff>142154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1050" y="990600"/>
          <a:ext cx="7179371" cy="48665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0</xdr:row>
      <xdr:rowOff>57150</xdr:rowOff>
    </xdr:from>
    <xdr:to>
      <xdr:col>13</xdr:col>
      <xdr:colOff>9155</xdr:colOff>
      <xdr:row>5</xdr:row>
      <xdr:rowOff>152269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7150"/>
          <a:ext cx="2961905" cy="10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6</xdr:row>
      <xdr:rowOff>0</xdr:rowOff>
    </xdr:from>
    <xdr:to>
      <xdr:col>19</xdr:col>
      <xdr:colOff>578546</xdr:colOff>
      <xdr:row>31</xdr:row>
      <xdr:rowOff>104054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950" y="1143000"/>
          <a:ext cx="7179371" cy="48665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1</xdr:row>
      <xdr:rowOff>180975</xdr:rowOff>
    </xdr:from>
    <xdr:to>
      <xdr:col>17</xdr:col>
      <xdr:colOff>426146</xdr:colOff>
      <xdr:row>27</xdr:row>
      <xdr:rowOff>56429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3725" y="381000"/>
          <a:ext cx="7179371" cy="4866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showGridLines="0" tabSelected="1" topLeftCell="A3" workbookViewId="0">
      <selection activeCell="M36" sqref="M36"/>
    </sheetView>
  </sheetViews>
  <sheetFormatPr defaultRowHeight="15" x14ac:dyDescent="0.25"/>
  <cols>
    <col min="2" max="2" width="5.140625" customWidth="1"/>
    <col min="3" max="3" width="3.28515625" customWidth="1"/>
    <col min="5" max="5" width="6" customWidth="1"/>
    <col min="6" max="6" width="12.7109375" customWidth="1"/>
    <col min="7" max="7" width="1.7109375" customWidth="1"/>
    <col min="8" max="8" width="4.28515625" customWidth="1"/>
    <col min="9" max="9" width="7.42578125" customWidth="1"/>
  </cols>
  <sheetData>
    <row r="1" spans="1:12" ht="15.75" thickTop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5"/>
      <c r="J1" s="1"/>
      <c r="K1" s="1"/>
      <c r="L1" s="1"/>
    </row>
    <row r="2" spans="1:12" x14ac:dyDescent="0.25">
      <c r="A2" s="46"/>
      <c r="B2" s="47"/>
      <c r="C2" s="47"/>
      <c r="D2" s="47"/>
      <c r="E2" s="47"/>
      <c r="F2" s="47"/>
      <c r="G2" s="47"/>
      <c r="H2" s="47"/>
      <c r="I2" s="48"/>
      <c r="J2" s="1"/>
      <c r="K2" s="1"/>
      <c r="L2" s="1"/>
    </row>
    <row r="3" spans="1:12" x14ac:dyDescent="0.25">
      <c r="A3" s="30" t="s">
        <v>48</v>
      </c>
      <c r="B3" s="49" t="s">
        <v>73</v>
      </c>
      <c r="C3" s="50"/>
      <c r="D3" s="50"/>
      <c r="E3" s="51"/>
      <c r="F3" s="29" t="s">
        <v>47</v>
      </c>
      <c r="G3" s="49" t="s">
        <v>74</v>
      </c>
      <c r="H3" s="50"/>
      <c r="I3" s="52"/>
      <c r="J3" s="13"/>
      <c r="K3" s="13"/>
      <c r="L3" s="13"/>
    </row>
    <row r="4" spans="1:12" x14ac:dyDescent="0.25">
      <c r="A4" s="30" t="s">
        <v>49</v>
      </c>
      <c r="B4" s="49" t="s">
        <v>73</v>
      </c>
      <c r="C4" s="50"/>
      <c r="D4" s="50"/>
      <c r="E4" s="51"/>
      <c r="F4" s="29" t="s">
        <v>46</v>
      </c>
      <c r="G4" s="49" t="s">
        <v>75</v>
      </c>
      <c r="H4" s="50"/>
      <c r="I4" s="52"/>
      <c r="J4" s="13"/>
      <c r="K4" s="13"/>
      <c r="L4" s="13"/>
    </row>
    <row r="5" spans="1:12" x14ac:dyDescent="0.25">
      <c r="A5" s="56"/>
      <c r="B5" s="57"/>
      <c r="C5" s="57"/>
      <c r="D5" s="57"/>
      <c r="E5" s="57"/>
      <c r="F5" s="57"/>
      <c r="G5" s="57"/>
      <c r="H5" s="57"/>
      <c r="I5" s="58"/>
    </row>
    <row r="6" spans="1:12" x14ac:dyDescent="0.25">
      <c r="A6" s="65" t="s">
        <v>50</v>
      </c>
      <c r="B6" s="64" t="s">
        <v>0</v>
      </c>
      <c r="C6" s="64"/>
      <c r="D6" s="64"/>
      <c r="E6" s="64"/>
      <c r="F6" s="64" t="s">
        <v>51</v>
      </c>
      <c r="G6" s="64"/>
      <c r="H6" s="47" t="s">
        <v>52</v>
      </c>
      <c r="I6" s="48"/>
    </row>
    <row r="7" spans="1:12" x14ac:dyDescent="0.25">
      <c r="A7" s="65"/>
      <c r="B7" s="64"/>
      <c r="C7" s="64"/>
      <c r="D7" s="64"/>
      <c r="E7" s="64"/>
      <c r="F7" s="64"/>
      <c r="G7" s="64"/>
      <c r="H7" s="47"/>
      <c r="I7" s="48"/>
    </row>
    <row r="8" spans="1:12" x14ac:dyDescent="0.25">
      <c r="A8" s="53"/>
      <c r="B8" s="54"/>
      <c r="C8" s="54"/>
      <c r="D8" s="54"/>
      <c r="E8" s="54"/>
      <c r="F8" s="54"/>
      <c r="G8" s="54"/>
      <c r="H8" s="54"/>
      <c r="I8" s="55"/>
    </row>
    <row r="9" spans="1:12" x14ac:dyDescent="0.25">
      <c r="A9" s="63" t="s">
        <v>26</v>
      </c>
      <c r="B9" s="66">
        <f>ALI!$C$3</f>
        <v>4</v>
      </c>
      <c r="C9" s="66"/>
      <c r="D9" s="26" t="s">
        <v>8</v>
      </c>
      <c r="E9" s="26" t="s">
        <v>54</v>
      </c>
      <c r="F9" s="60">
        <f>$B$9*7</f>
        <v>28</v>
      </c>
      <c r="G9" s="60"/>
      <c r="H9" s="61">
        <f>IF($F$34&lt;&gt;0,$F$12/$F$34,"")</f>
        <v>0.45901639344262296</v>
      </c>
      <c r="I9" s="62"/>
    </row>
    <row r="10" spans="1:12" x14ac:dyDescent="0.25">
      <c r="A10" s="63"/>
      <c r="B10" s="66">
        <f>ALI!$E$3</f>
        <v>0</v>
      </c>
      <c r="C10" s="66"/>
      <c r="D10" s="26" t="s">
        <v>9</v>
      </c>
      <c r="E10" s="26" t="s">
        <v>55</v>
      </c>
      <c r="F10" s="60">
        <f>$B$10*10</f>
        <v>0</v>
      </c>
      <c r="G10" s="60"/>
      <c r="H10" s="61"/>
      <c r="I10" s="62"/>
    </row>
    <row r="11" spans="1:12" x14ac:dyDescent="0.25">
      <c r="A11" s="63"/>
      <c r="B11" s="67">
        <f>ALI!$G$3</f>
        <v>0</v>
      </c>
      <c r="C11" s="67"/>
      <c r="D11" s="26" t="s">
        <v>10</v>
      </c>
      <c r="E11" s="26" t="s">
        <v>56</v>
      </c>
      <c r="F11" s="60">
        <f>$B$11*15</f>
        <v>0</v>
      </c>
      <c r="G11" s="60"/>
      <c r="H11" s="61"/>
      <c r="I11" s="62"/>
    </row>
    <row r="12" spans="1:12" x14ac:dyDescent="0.25">
      <c r="A12" s="27" t="s">
        <v>53</v>
      </c>
      <c r="B12" s="66">
        <f>SUM($B$9:$C$11)</f>
        <v>4</v>
      </c>
      <c r="C12" s="66"/>
      <c r="D12" s="25"/>
      <c r="E12" s="28" t="s">
        <v>53</v>
      </c>
      <c r="F12" s="60">
        <f>SUM($F$9:$G$11)</f>
        <v>28</v>
      </c>
      <c r="G12" s="60"/>
      <c r="H12" s="61"/>
      <c r="I12" s="62"/>
    </row>
    <row r="13" spans="1:12" x14ac:dyDescent="0.25">
      <c r="A13" s="53"/>
      <c r="B13" s="54"/>
      <c r="C13" s="54"/>
      <c r="D13" s="54"/>
      <c r="E13" s="54"/>
      <c r="F13" s="54"/>
      <c r="G13" s="54"/>
      <c r="H13" s="54"/>
      <c r="I13" s="55"/>
    </row>
    <row r="14" spans="1:12" x14ac:dyDescent="0.25">
      <c r="A14" s="63" t="s">
        <v>27</v>
      </c>
      <c r="B14" s="60">
        <f>AIE!$C$3</f>
        <v>0</v>
      </c>
      <c r="C14" s="60"/>
      <c r="D14" s="26" t="s">
        <v>8</v>
      </c>
      <c r="E14" s="26" t="s">
        <v>57</v>
      </c>
      <c r="F14" s="60">
        <f>$B$14*5</f>
        <v>0</v>
      </c>
      <c r="G14" s="60"/>
      <c r="H14" s="61">
        <f>IF($F$34&lt;&gt;0,$F$17/$F$34,"")</f>
        <v>0</v>
      </c>
      <c r="I14" s="62"/>
    </row>
    <row r="15" spans="1:12" x14ac:dyDescent="0.25">
      <c r="A15" s="63"/>
      <c r="B15" s="59">
        <f>AIE!$E$3</f>
        <v>0</v>
      </c>
      <c r="C15" s="59"/>
      <c r="D15" s="26" t="s">
        <v>9</v>
      </c>
      <c r="E15" s="26" t="s">
        <v>54</v>
      </c>
      <c r="F15" s="59">
        <f>$B$15*7</f>
        <v>0</v>
      </c>
      <c r="G15" s="59"/>
      <c r="H15" s="61"/>
      <c r="I15" s="62"/>
    </row>
    <row r="16" spans="1:12" x14ac:dyDescent="0.25">
      <c r="A16" s="63"/>
      <c r="B16" s="59">
        <f>AIE!$G$3</f>
        <v>0</v>
      </c>
      <c r="C16" s="59"/>
      <c r="D16" s="26" t="s">
        <v>10</v>
      </c>
      <c r="E16" s="26" t="s">
        <v>55</v>
      </c>
      <c r="F16" s="59">
        <f>$B$16*10</f>
        <v>0</v>
      </c>
      <c r="G16" s="59"/>
      <c r="H16" s="61"/>
      <c r="I16" s="62"/>
    </row>
    <row r="17" spans="1:9" x14ac:dyDescent="0.25">
      <c r="A17" s="27" t="s">
        <v>53</v>
      </c>
      <c r="B17" s="59">
        <f>SUM($B$14:$C$16)</f>
        <v>0</v>
      </c>
      <c r="C17" s="59"/>
      <c r="D17" s="25"/>
      <c r="E17" s="28" t="s">
        <v>53</v>
      </c>
      <c r="F17" s="60">
        <f>SUM($F$14:$G$16)</f>
        <v>0</v>
      </c>
      <c r="G17" s="60"/>
      <c r="H17" s="61"/>
      <c r="I17" s="62"/>
    </row>
    <row r="18" spans="1:9" x14ac:dyDescent="0.25">
      <c r="A18" s="53"/>
      <c r="B18" s="54"/>
      <c r="C18" s="54"/>
      <c r="D18" s="54"/>
      <c r="E18" s="54"/>
      <c r="F18" s="54"/>
      <c r="G18" s="54"/>
      <c r="H18" s="54"/>
      <c r="I18" s="55"/>
    </row>
    <row r="19" spans="1:9" x14ac:dyDescent="0.25">
      <c r="A19" s="63" t="s">
        <v>16</v>
      </c>
      <c r="B19" s="60">
        <f>EE!$C$3</f>
        <v>1</v>
      </c>
      <c r="C19" s="60"/>
      <c r="D19" s="26" t="s">
        <v>8</v>
      </c>
      <c r="E19" s="26" t="s">
        <v>58</v>
      </c>
      <c r="F19" s="60">
        <f>$B$19*3</f>
        <v>3</v>
      </c>
      <c r="G19" s="60"/>
      <c r="H19" s="61">
        <f>IF($F$34&lt;&gt;0,$F$22/$F$34,"")</f>
        <v>0.27868852459016391</v>
      </c>
      <c r="I19" s="62"/>
    </row>
    <row r="20" spans="1:9" x14ac:dyDescent="0.25">
      <c r="A20" s="63"/>
      <c r="B20" s="59">
        <f>EE!$E$3</f>
        <v>2</v>
      </c>
      <c r="C20" s="59"/>
      <c r="D20" s="26" t="s">
        <v>9</v>
      </c>
      <c r="E20" s="26" t="s">
        <v>59</v>
      </c>
      <c r="F20" s="59">
        <f>$B$20*4</f>
        <v>8</v>
      </c>
      <c r="G20" s="59"/>
      <c r="H20" s="61"/>
      <c r="I20" s="62"/>
    </row>
    <row r="21" spans="1:9" x14ac:dyDescent="0.25">
      <c r="A21" s="63"/>
      <c r="B21" s="59">
        <f>EE!$G$3</f>
        <v>1</v>
      </c>
      <c r="C21" s="59"/>
      <c r="D21" s="26" t="s">
        <v>10</v>
      </c>
      <c r="E21" s="26" t="s">
        <v>60</v>
      </c>
      <c r="F21" s="59">
        <f>$B$21*6</f>
        <v>6</v>
      </c>
      <c r="G21" s="59"/>
      <c r="H21" s="61"/>
      <c r="I21" s="62"/>
    </row>
    <row r="22" spans="1:9" x14ac:dyDescent="0.25">
      <c r="A22" s="27" t="s">
        <v>53</v>
      </c>
      <c r="B22" s="59">
        <f>SUM($B$19:$C$21)</f>
        <v>4</v>
      </c>
      <c r="C22" s="59"/>
      <c r="D22" s="25"/>
      <c r="E22" s="28" t="s">
        <v>53</v>
      </c>
      <c r="F22" s="60">
        <f>SUM($F$19:$G$21)</f>
        <v>17</v>
      </c>
      <c r="G22" s="60"/>
      <c r="H22" s="61"/>
      <c r="I22" s="62"/>
    </row>
    <row r="23" spans="1:9" x14ac:dyDescent="0.25">
      <c r="A23" s="53"/>
      <c r="B23" s="54"/>
      <c r="C23" s="54"/>
      <c r="D23" s="54"/>
      <c r="E23" s="54"/>
      <c r="F23" s="54"/>
      <c r="G23" s="54"/>
      <c r="H23" s="54"/>
      <c r="I23" s="55"/>
    </row>
    <row r="24" spans="1:9" x14ac:dyDescent="0.25">
      <c r="A24" s="63" t="s">
        <v>28</v>
      </c>
      <c r="B24" s="60">
        <f>SE!$C$3</f>
        <v>0</v>
      </c>
      <c r="C24" s="60"/>
      <c r="D24" s="26" t="s">
        <v>8</v>
      </c>
      <c r="E24" s="26" t="s">
        <v>59</v>
      </c>
      <c r="F24" s="60">
        <f>$B$24*4</f>
        <v>0</v>
      </c>
      <c r="G24" s="60"/>
      <c r="H24" s="61">
        <f>IF($F$34&lt;&gt;0,$F$27/$F$34,"")</f>
        <v>8.1967213114754092E-2</v>
      </c>
      <c r="I24" s="62"/>
    </row>
    <row r="25" spans="1:9" x14ac:dyDescent="0.25">
      <c r="A25" s="63"/>
      <c r="B25" s="59">
        <f>SE!$E3</f>
        <v>1</v>
      </c>
      <c r="C25" s="59"/>
      <c r="D25" s="26" t="s">
        <v>9</v>
      </c>
      <c r="E25" s="26" t="s">
        <v>57</v>
      </c>
      <c r="F25" s="59">
        <f>$B$25*5</f>
        <v>5</v>
      </c>
      <c r="G25" s="59"/>
      <c r="H25" s="61"/>
      <c r="I25" s="62"/>
    </row>
    <row r="26" spans="1:9" x14ac:dyDescent="0.25">
      <c r="A26" s="63"/>
      <c r="B26" s="59">
        <f>SE!$G$3</f>
        <v>0</v>
      </c>
      <c r="C26" s="59"/>
      <c r="D26" s="26" t="s">
        <v>10</v>
      </c>
      <c r="E26" s="26" t="s">
        <v>54</v>
      </c>
      <c r="F26" s="59">
        <f>$B$26*7</f>
        <v>0</v>
      </c>
      <c r="G26" s="59"/>
      <c r="H26" s="61"/>
      <c r="I26" s="62"/>
    </row>
    <row r="27" spans="1:9" x14ac:dyDescent="0.25">
      <c r="A27" s="27" t="s">
        <v>53</v>
      </c>
      <c r="B27" s="59">
        <f>SUM($B$24:$C$26)</f>
        <v>1</v>
      </c>
      <c r="C27" s="59"/>
      <c r="D27" s="25"/>
      <c r="E27" s="28" t="s">
        <v>53</v>
      </c>
      <c r="F27" s="60">
        <f>SUM($F$24:$G$26)</f>
        <v>5</v>
      </c>
      <c r="G27" s="60"/>
      <c r="H27" s="61"/>
      <c r="I27" s="62"/>
    </row>
    <row r="28" spans="1:9" x14ac:dyDescent="0.25">
      <c r="A28" s="53"/>
      <c r="B28" s="54"/>
      <c r="C28" s="54"/>
      <c r="D28" s="54"/>
      <c r="E28" s="54"/>
      <c r="F28" s="54"/>
      <c r="G28" s="54"/>
      <c r="H28" s="54"/>
      <c r="I28" s="55"/>
    </row>
    <row r="29" spans="1:9" x14ac:dyDescent="0.25">
      <c r="A29" s="63" t="s">
        <v>29</v>
      </c>
      <c r="B29" s="60">
        <f>CE!$C$3</f>
        <v>1</v>
      </c>
      <c r="C29" s="60"/>
      <c r="D29" s="26" t="s">
        <v>8</v>
      </c>
      <c r="E29" s="26" t="s">
        <v>58</v>
      </c>
      <c r="F29" s="60">
        <f>$B$29*3</f>
        <v>3</v>
      </c>
      <c r="G29" s="60"/>
      <c r="H29" s="61">
        <f>IF($F$34&lt;&gt;0,$F$32/$F$34,"")</f>
        <v>0.18032786885245902</v>
      </c>
      <c r="I29" s="62"/>
    </row>
    <row r="30" spans="1:9" x14ac:dyDescent="0.25">
      <c r="A30" s="63"/>
      <c r="B30" s="59">
        <f>CE!$E$3</f>
        <v>2</v>
      </c>
      <c r="C30" s="59"/>
      <c r="D30" s="26" t="s">
        <v>9</v>
      </c>
      <c r="E30" s="26" t="s">
        <v>59</v>
      </c>
      <c r="F30" s="59">
        <f>$B$30*4</f>
        <v>8</v>
      </c>
      <c r="G30" s="59"/>
      <c r="H30" s="61"/>
      <c r="I30" s="62"/>
    </row>
    <row r="31" spans="1:9" x14ac:dyDescent="0.25">
      <c r="A31" s="63"/>
      <c r="B31" s="59">
        <f>CE!$G$3</f>
        <v>0</v>
      </c>
      <c r="C31" s="59"/>
      <c r="D31" s="26" t="s">
        <v>10</v>
      </c>
      <c r="E31" s="26" t="s">
        <v>60</v>
      </c>
      <c r="F31" s="59">
        <f>$B$31*6</f>
        <v>0</v>
      </c>
      <c r="G31" s="59"/>
      <c r="H31" s="61"/>
      <c r="I31" s="62"/>
    </row>
    <row r="32" spans="1:9" x14ac:dyDescent="0.25">
      <c r="A32" s="27" t="s">
        <v>53</v>
      </c>
      <c r="B32" s="59">
        <f>SUM($B$29:$C$31)</f>
        <v>3</v>
      </c>
      <c r="C32" s="59"/>
      <c r="D32" s="25"/>
      <c r="E32" s="28" t="s">
        <v>53</v>
      </c>
      <c r="F32" s="60">
        <f>SUM($F$29:$G$31)</f>
        <v>11</v>
      </c>
      <c r="G32" s="60"/>
      <c r="H32" s="61"/>
      <c r="I32" s="62"/>
    </row>
    <row r="33" spans="1:13" x14ac:dyDescent="0.25">
      <c r="A33" s="40"/>
      <c r="B33" s="41"/>
      <c r="C33" s="41"/>
      <c r="D33" s="41"/>
      <c r="E33" s="41"/>
      <c r="F33" s="41"/>
      <c r="G33" s="41"/>
      <c r="H33" s="41"/>
      <c r="I33" s="42"/>
    </row>
    <row r="34" spans="1:13" x14ac:dyDescent="0.25">
      <c r="A34" s="36" t="s">
        <v>61</v>
      </c>
      <c r="B34" s="37"/>
      <c r="C34" s="37"/>
      <c r="D34" s="37"/>
      <c r="E34" s="37"/>
      <c r="F34" s="38">
        <f>SUM($F$32+$F$27+$F$22+$F$17+$F$12)</f>
        <v>61</v>
      </c>
      <c r="G34" s="39"/>
      <c r="H34" s="34"/>
      <c r="I34" s="35"/>
    </row>
    <row r="35" spans="1:13" x14ac:dyDescent="0.25">
      <c r="A35" s="36" t="s">
        <v>65</v>
      </c>
      <c r="B35" s="37"/>
      <c r="C35" s="37"/>
      <c r="D35" s="37"/>
      <c r="E35" s="37"/>
      <c r="F35" s="38">
        <f>F34*12</f>
        <v>732</v>
      </c>
      <c r="G35" s="39"/>
      <c r="H35" s="34"/>
      <c r="I35" s="35"/>
    </row>
    <row r="36" spans="1:13" ht="15.75" thickBot="1" x14ac:dyDescent="0.3">
      <c r="A36" s="31"/>
      <c r="B36" s="32"/>
      <c r="C36" s="32"/>
      <c r="D36" s="32"/>
      <c r="E36" s="32"/>
      <c r="F36" s="32"/>
      <c r="G36" s="32"/>
      <c r="H36" s="32"/>
      <c r="I36" s="33"/>
      <c r="M36" s="89"/>
    </row>
    <row r="37" spans="1:13" ht="16.5" thickTop="1" thickBot="1" x14ac:dyDescent="0.3"/>
    <row r="38" spans="1:13" x14ac:dyDescent="0.25">
      <c r="B38" s="81"/>
      <c r="C38" s="82" t="s">
        <v>71</v>
      </c>
      <c r="D38" s="82"/>
      <c r="E38" s="82"/>
      <c r="F38" s="82"/>
      <c r="G38" s="82"/>
      <c r="H38" s="82"/>
      <c r="I38" s="83"/>
    </row>
    <row r="39" spans="1:13" x14ac:dyDescent="0.25">
      <c r="B39" s="84"/>
      <c r="C39" s="25" t="s">
        <v>70</v>
      </c>
      <c r="D39" s="25"/>
      <c r="E39" s="25"/>
      <c r="F39" s="25"/>
      <c r="G39" s="25"/>
      <c r="H39" s="25"/>
      <c r="I39" s="85"/>
    </row>
    <row r="40" spans="1:13" x14ac:dyDescent="0.25">
      <c r="B40" s="84"/>
      <c r="C40" s="25" t="s">
        <v>72</v>
      </c>
      <c r="D40" s="25"/>
      <c r="E40" s="25"/>
      <c r="F40" s="25"/>
      <c r="G40" s="25"/>
      <c r="H40" s="25"/>
      <c r="I40" s="85"/>
    </row>
    <row r="41" spans="1:13" ht="15.75" thickBot="1" x14ac:dyDescent="0.3">
      <c r="B41" s="86"/>
      <c r="C41" s="87"/>
      <c r="D41" s="87"/>
      <c r="E41" s="87"/>
      <c r="F41" s="87"/>
      <c r="G41" s="87"/>
      <c r="H41" s="87"/>
      <c r="I41" s="88"/>
    </row>
  </sheetData>
  <mergeCells count="70">
    <mergeCell ref="A9:A11"/>
    <mergeCell ref="B14:C14"/>
    <mergeCell ref="B15:C15"/>
    <mergeCell ref="F6:G7"/>
    <mergeCell ref="H6:I7"/>
    <mergeCell ref="A6:A7"/>
    <mergeCell ref="B6:E7"/>
    <mergeCell ref="A14:A16"/>
    <mergeCell ref="A13:I13"/>
    <mergeCell ref="B16:C16"/>
    <mergeCell ref="B9:C9"/>
    <mergeCell ref="B10:C10"/>
    <mergeCell ref="B11:C11"/>
    <mergeCell ref="B12:C12"/>
    <mergeCell ref="F9:G9"/>
    <mergeCell ref="F10:G10"/>
    <mergeCell ref="B17:C17"/>
    <mergeCell ref="A19:A21"/>
    <mergeCell ref="B19:C19"/>
    <mergeCell ref="B20:C20"/>
    <mergeCell ref="B21:C21"/>
    <mergeCell ref="F11:G11"/>
    <mergeCell ref="F12:G12"/>
    <mergeCell ref="F14:G14"/>
    <mergeCell ref="H24:I27"/>
    <mergeCell ref="H29:I32"/>
    <mergeCell ref="F22:G22"/>
    <mergeCell ref="F24:G24"/>
    <mergeCell ref="F25:G25"/>
    <mergeCell ref="F26:G26"/>
    <mergeCell ref="F27:G27"/>
    <mergeCell ref="F29:G29"/>
    <mergeCell ref="A23:I23"/>
    <mergeCell ref="B32:C32"/>
    <mergeCell ref="B22:C22"/>
    <mergeCell ref="B24:C24"/>
    <mergeCell ref="B25:C25"/>
    <mergeCell ref="B26:C26"/>
    <mergeCell ref="B27:C27"/>
    <mergeCell ref="A29:A31"/>
    <mergeCell ref="B29:C29"/>
    <mergeCell ref="B30:C30"/>
    <mergeCell ref="B31:C31"/>
    <mergeCell ref="A24:A26"/>
    <mergeCell ref="A8:I8"/>
    <mergeCell ref="A5:I5"/>
    <mergeCell ref="F30:G30"/>
    <mergeCell ref="F31:G31"/>
    <mergeCell ref="F32:G32"/>
    <mergeCell ref="H9:I12"/>
    <mergeCell ref="H14:I17"/>
    <mergeCell ref="H19:I22"/>
    <mergeCell ref="A28:I28"/>
    <mergeCell ref="F15:G15"/>
    <mergeCell ref="F16:G16"/>
    <mergeCell ref="F17:G17"/>
    <mergeCell ref="F19:G19"/>
    <mergeCell ref="F20:G20"/>
    <mergeCell ref="F21:G21"/>
    <mergeCell ref="A18:I18"/>
    <mergeCell ref="A1:I2"/>
    <mergeCell ref="B3:E3"/>
    <mergeCell ref="B4:E4"/>
    <mergeCell ref="G3:I3"/>
    <mergeCell ref="G4:I4"/>
    <mergeCell ref="A35:E35"/>
    <mergeCell ref="F35:G35"/>
    <mergeCell ref="A34:E34"/>
    <mergeCell ref="F34:G34"/>
    <mergeCell ref="A33:I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showGridLines="0" topLeftCell="A5" workbookViewId="0">
      <selection activeCell="A11" sqref="A11"/>
    </sheetView>
  </sheetViews>
  <sheetFormatPr defaultRowHeight="15" x14ac:dyDescent="0.25"/>
  <cols>
    <col min="1" max="1" width="17.42578125" customWidth="1"/>
    <col min="2" max="2" width="5.7109375" bestFit="1" customWidth="1"/>
    <col min="3" max="3" width="7.7109375" customWidth="1"/>
    <col min="4" max="4" width="6.7109375" bestFit="1" customWidth="1"/>
    <col min="5" max="5" width="7.7109375" customWidth="1"/>
    <col min="6" max="6" width="4.5703125" bestFit="1" customWidth="1"/>
    <col min="7" max="7" width="7.7109375" customWidth="1"/>
  </cols>
  <sheetData>
    <row r="1" spans="1:8" x14ac:dyDescent="0.25">
      <c r="A1" s="68" t="s">
        <v>44</v>
      </c>
      <c r="B1" s="68"/>
      <c r="C1" s="68"/>
      <c r="D1" s="68"/>
      <c r="E1" s="68"/>
      <c r="F1" s="68"/>
      <c r="G1" s="68"/>
      <c r="H1" s="68"/>
    </row>
    <row r="2" spans="1:8" x14ac:dyDescent="0.25">
      <c r="A2" s="24"/>
      <c r="B2" s="24"/>
      <c r="C2" s="24"/>
      <c r="D2" s="24"/>
      <c r="E2" s="24"/>
      <c r="F2" s="24"/>
      <c r="G2" s="24"/>
      <c r="H2" s="24"/>
    </row>
    <row r="3" spans="1:8" x14ac:dyDescent="0.25">
      <c r="A3" s="18"/>
      <c r="B3" s="19" t="s">
        <v>8</v>
      </c>
      <c r="C3" s="20">
        <f>SUM(D7:D12)</f>
        <v>4</v>
      </c>
      <c r="D3" s="19" t="s">
        <v>9</v>
      </c>
      <c r="E3" s="20">
        <f>SUM(E7:E12)</f>
        <v>0</v>
      </c>
      <c r="F3" s="19" t="s">
        <v>10</v>
      </c>
      <c r="G3" s="20">
        <f>SUM(F7:F12)</f>
        <v>0</v>
      </c>
      <c r="H3" s="18"/>
    </row>
    <row r="4" spans="1:8" x14ac:dyDescent="0.25">
      <c r="A4" s="18"/>
      <c r="B4" s="18"/>
      <c r="C4" s="18"/>
      <c r="D4" s="18"/>
      <c r="E4" s="18"/>
      <c r="F4" s="18"/>
      <c r="G4" s="18"/>
      <c r="H4" s="18"/>
    </row>
    <row r="5" spans="1:8" x14ac:dyDescent="0.25">
      <c r="A5" s="69" t="s">
        <v>37</v>
      </c>
      <c r="B5" s="69" t="s">
        <v>2</v>
      </c>
      <c r="C5" s="69" t="s">
        <v>1</v>
      </c>
      <c r="D5" s="69" t="s">
        <v>38</v>
      </c>
      <c r="E5" s="69"/>
      <c r="F5" s="69"/>
      <c r="G5" s="69" t="s">
        <v>39</v>
      </c>
      <c r="H5" s="69"/>
    </row>
    <row r="6" spans="1:8" x14ac:dyDescent="0.25">
      <c r="A6" s="69"/>
      <c r="B6" s="69"/>
      <c r="C6" s="69"/>
      <c r="D6" s="21" t="s">
        <v>8</v>
      </c>
      <c r="E6" s="21" t="s">
        <v>9</v>
      </c>
      <c r="F6" s="21" t="s">
        <v>10</v>
      </c>
      <c r="G6" s="69"/>
      <c r="H6" s="69"/>
    </row>
    <row r="7" spans="1:8" x14ac:dyDescent="0.25">
      <c r="A7" s="22" t="s">
        <v>62</v>
      </c>
      <c r="B7" s="22">
        <v>7</v>
      </c>
      <c r="C7" s="22">
        <v>2</v>
      </c>
      <c r="D7" s="23">
        <f>IF(AND(ISNUMBER($B7),ISNUMBER($C7)),IF(OR(AND($B7&lt;=19,$C7&lt;=5),AND($B7&lt;=50,$C7&lt;=1)),1,0),"")</f>
        <v>1</v>
      </c>
      <c r="E7" s="23">
        <f>IF(AND(ISNUMBER($B7),ISNUMBER($C7)),IF(OR(AND($B7&gt;50,$C7&lt;=1),AND($B7&gt;19,$B7&lt;=50,$C7&gt;1,$C7&lt;=5),AND($B7&lt;=19,$C7&gt;5)),1,0)," ")</f>
        <v>0</v>
      </c>
      <c r="F7" s="23">
        <f>IF(AND(ISNUMBER($B7),ISNUMBER($C7)),IF(OR(AND($B7&gt;50,$C7&gt;1),AND($B7&gt;19,$C7&gt;5)),1,0)," ")</f>
        <v>0</v>
      </c>
      <c r="G7" s="70"/>
      <c r="H7" s="71"/>
    </row>
    <row r="8" spans="1:8" x14ac:dyDescent="0.25">
      <c r="A8" s="22" t="s">
        <v>66</v>
      </c>
      <c r="B8">
        <v>6</v>
      </c>
      <c r="C8" s="22">
        <v>2</v>
      </c>
      <c r="D8" s="23">
        <f t="shared" ref="D8:D12" si="0">IF(AND(ISNUMBER($B8),ISNUMBER($C8)),IF(OR(AND($B8&lt;=19,$C8&lt;=5),AND($B8&lt;=50,$C8&lt;=1)),1,0),"")</f>
        <v>1</v>
      </c>
      <c r="E8" s="23">
        <f t="shared" ref="E8:E12" si="1">IF(AND(ISNUMBER($B8),ISNUMBER($C8)),IF(OR(AND($B8&gt;50,$C8&lt;=1),AND($B8&gt;19,$B8&lt;=50,$C8&gt;1,$C8&lt;=5),AND($B8&lt;=19,$C8&gt;5)),1,0)," ")</f>
        <v>0</v>
      </c>
      <c r="F8" s="23">
        <f t="shared" ref="F8:F12" si="2">IF(AND(ISNUMBER($B8),ISNUMBER($C8)),IF(OR(AND($B8&gt;50,$C8&gt;1),AND($B8&gt;19,$C8&gt;5)),1,0)," ")</f>
        <v>0</v>
      </c>
      <c r="G8" s="70"/>
      <c r="H8" s="71"/>
    </row>
    <row r="9" spans="1:8" x14ac:dyDescent="0.25">
      <c r="A9" s="22" t="s">
        <v>63</v>
      </c>
      <c r="B9" s="22">
        <v>8</v>
      </c>
      <c r="C9" s="22">
        <v>3</v>
      </c>
      <c r="D9" s="23">
        <f t="shared" si="0"/>
        <v>1</v>
      </c>
      <c r="E9" s="23">
        <f t="shared" si="1"/>
        <v>0</v>
      </c>
      <c r="F9" s="23">
        <f t="shared" si="2"/>
        <v>0</v>
      </c>
      <c r="G9" s="70"/>
      <c r="H9" s="71"/>
    </row>
    <row r="10" spans="1:8" x14ac:dyDescent="0.25">
      <c r="A10" s="22" t="s">
        <v>67</v>
      </c>
      <c r="B10" s="22">
        <v>3</v>
      </c>
      <c r="C10" s="22">
        <v>2</v>
      </c>
      <c r="D10" s="23">
        <f t="shared" si="0"/>
        <v>1</v>
      </c>
      <c r="E10" s="23">
        <f t="shared" si="1"/>
        <v>0</v>
      </c>
      <c r="F10" s="23">
        <f t="shared" si="2"/>
        <v>0</v>
      </c>
      <c r="G10" s="70"/>
      <c r="H10" s="71"/>
    </row>
    <row r="11" spans="1:8" x14ac:dyDescent="0.25">
      <c r="A11" s="22"/>
      <c r="B11" s="22"/>
      <c r="C11" s="22"/>
      <c r="D11" s="23" t="str">
        <f t="shared" si="0"/>
        <v/>
      </c>
      <c r="E11" s="23" t="str">
        <f t="shared" si="1"/>
        <v xml:space="preserve"> </v>
      </c>
      <c r="F11" s="23" t="str">
        <f t="shared" si="2"/>
        <v xml:space="preserve"> </v>
      </c>
      <c r="G11" s="70"/>
      <c r="H11" s="71"/>
    </row>
    <row r="12" spans="1:8" x14ac:dyDescent="0.25">
      <c r="A12" s="22"/>
      <c r="B12" s="22"/>
      <c r="C12" s="22"/>
      <c r="D12" s="23" t="str">
        <f t="shared" si="0"/>
        <v/>
      </c>
      <c r="E12" s="23" t="str">
        <f t="shared" si="1"/>
        <v xml:space="preserve"> </v>
      </c>
      <c r="F12" s="23" t="str">
        <f t="shared" si="2"/>
        <v xml:space="preserve"> </v>
      </c>
      <c r="G12" s="70"/>
      <c r="H12" s="71"/>
    </row>
  </sheetData>
  <mergeCells count="12">
    <mergeCell ref="A1:H1"/>
    <mergeCell ref="G5:H6"/>
    <mergeCell ref="G12:H12"/>
    <mergeCell ref="A5:A6"/>
    <mergeCell ref="B5:B6"/>
    <mergeCell ref="C5:C6"/>
    <mergeCell ref="D5:F5"/>
    <mergeCell ref="G7:H7"/>
    <mergeCell ref="G8:H8"/>
    <mergeCell ref="G9:H9"/>
    <mergeCell ref="G10:H10"/>
    <mergeCell ref="G11:H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showGridLines="0" workbookViewId="0">
      <selection activeCell="P4" sqref="P4"/>
    </sheetView>
  </sheetViews>
  <sheetFormatPr defaultRowHeight="15" x14ac:dyDescent="0.25"/>
  <cols>
    <col min="1" max="1" width="17.42578125" customWidth="1"/>
    <col min="2" max="2" width="5.7109375" bestFit="1" customWidth="1"/>
    <col min="3" max="3" width="7.7109375" customWidth="1"/>
    <col min="4" max="4" width="6.7109375" bestFit="1" customWidth="1"/>
    <col min="5" max="5" width="7.7109375" customWidth="1"/>
    <col min="6" max="6" width="4.5703125" bestFit="1" customWidth="1"/>
    <col min="7" max="7" width="7.7109375" customWidth="1"/>
  </cols>
  <sheetData>
    <row r="1" spans="1:8" x14ac:dyDescent="0.25">
      <c r="A1" s="68" t="s">
        <v>43</v>
      </c>
      <c r="B1" s="68"/>
      <c r="C1" s="68"/>
      <c r="D1" s="68"/>
      <c r="E1" s="68"/>
      <c r="F1" s="68"/>
      <c r="G1" s="68"/>
      <c r="H1" s="68"/>
    </row>
    <row r="2" spans="1:8" x14ac:dyDescent="0.25">
      <c r="A2" s="24"/>
      <c r="B2" s="24"/>
      <c r="C2" s="24"/>
      <c r="D2" s="24"/>
      <c r="E2" s="24"/>
      <c r="F2" s="24"/>
      <c r="G2" s="24"/>
      <c r="H2" s="24"/>
    </row>
    <row r="3" spans="1:8" x14ac:dyDescent="0.25">
      <c r="A3" s="18"/>
      <c r="B3" s="19" t="s">
        <v>8</v>
      </c>
      <c r="C3" s="20">
        <f>SUM(D7:D12)</f>
        <v>0</v>
      </c>
      <c r="D3" s="19" t="s">
        <v>9</v>
      </c>
      <c r="E3" s="20">
        <f>SUM(E7:E12)</f>
        <v>0</v>
      </c>
      <c r="F3" s="19" t="s">
        <v>10</v>
      </c>
      <c r="G3" s="20">
        <f>SUM(F7:F12)</f>
        <v>0</v>
      </c>
      <c r="H3" s="18"/>
    </row>
    <row r="4" spans="1:8" x14ac:dyDescent="0.25">
      <c r="A4" s="18"/>
      <c r="B4" s="18"/>
      <c r="C4" s="18"/>
      <c r="D4" s="18"/>
      <c r="E4" s="18"/>
      <c r="F4" s="18"/>
      <c r="G4" s="18"/>
      <c r="H4" s="18"/>
    </row>
    <row r="5" spans="1:8" x14ac:dyDescent="0.25">
      <c r="A5" s="69" t="s">
        <v>37</v>
      </c>
      <c r="B5" s="69" t="s">
        <v>2</v>
      </c>
      <c r="C5" s="69" t="s">
        <v>1</v>
      </c>
      <c r="D5" s="69" t="s">
        <v>38</v>
      </c>
      <c r="E5" s="69"/>
      <c r="F5" s="69"/>
      <c r="G5" s="69" t="s">
        <v>39</v>
      </c>
      <c r="H5" s="69"/>
    </row>
    <row r="6" spans="1:8" x14ac:dyDescent="0.25">
      <c r="A6" s="69"/>
      <c r="B6" s="69"/>
      <c r="C6" s="69"/>
      <c r="D6" s="21" t="s">
        <v>8</v>
      </c>
      <c r="E6" s="21" t="s">
        <v>9</v>
      </c>
      <c r="F6" s="21" t="s">
        <v>10</v>
      </c>
      <c r="G6" s="69"/>
      <c r="H6" s="69"/>
    </row>
    <row r="7" spans="1:8" x14ac:dyDescent="0.25">
      <c r="A7" s="22"/>
      <c r="B7" s="22"/>
      <c r="C7" s="22"/>
      <c r="D7" s="23" t="str">
        <f>IF(AND(ISNUMBER($B7),ISNUMBER($C7)),IF(OR(AND($B7&lt;=19,$C7&lt;=5),AND($B7&lt;=50,$C7&lt;=1)),1,0)," ")</f>
        <v xml:space="preserve"> </v>
      </c>
      <c r="E7" s="23" t="str">
        <f>IF(AND(ISNUMBER($B7),ISNUMBER($C7)),IF(OR(AND($B7&gt;50,$C7&lt;=1),AND($B7&gt;19,$B7&lt;=50,$C7&gt;1,$C7&lt;=5),AND($B7&lt;=19,$C7&gt;5)),1,0)," ")</f>
        <v xml:space="preserve"> </v>
      </c>
      <c r="F7" s="23" t="str">
        <f>IF(AND(ISNUMBER($B7),ISNUMBER($C7)),IF(OR(AND($B7&gt;50,$C7&gt;1),AND($B7&gt;19,$C7&gt;5)),1,0)," ")</f>
        <v xml:space="preserve"> </v>
      </c>
      <c r="G7" s="70"/>
      <c r="H7" s="71"/>
    </row>
    <row r="8" spans="1:8" x14ac:dyDescent="0.25">
      <c r="A8" s="22"/>
      <c r="B8" s="22"/>
      <c r="C8" s="22"/>
      <c r="D8" s="23" t="str">
        <f t="shared" ref="D8:D12" si="0">IF(AND(ISNUMBER($B8),ISNUMBER($C8)),IF(OR(AND($B8&lt;=19,$C8&lt;=5),AND($B8&lt;=50,$C8&lt;=1)),1,0)," ")</f>
        <v xml:space="preserve"> </v>
      </c>
      <c r="E8" s="23" t="str">
        <f t="shared" ref="E8:E12" si="1">IF(AND(ISNUMBER($B8),ISNUMBER($C8)),IF(OR(AND($B8&gt;50,$C8&lt;=1),AND($B8&gt;19,$B8&lt;=50,$C8&gt;1,$C8&lt;=5),AND($B8&lt;=19,$C8&gt;5)),1,0)," ")</f>
        <v xml:space="preserve"> </v>
      </c>
      <c r="F8" s="23" t="str">
        <f t="shared" ref="F8:F12" si="2">IF(AND(ISNUMBER($B8),ISNUMBER($C8)),IF(OR(AND($B8&gt;50,$C8&gt;1),AND($B8&gt;19,$C8&gt;5)),1,0)," ")</f>
        <v xml:space="preserve"> </v>
      </c>
      <c r="G8" s="70"/>
      <c r="H8" s="71"/>
    </row>
    <row r="9" spans="1:8" x14ac:dyDescent="0.25">
      <c r="A9" s="22"/>
      <c r="B9" s="22"/>
      <c r="C9" s="22"/>
      <c r="D9" s="23" t="str">
        <f t="shared" si="0"/>
        <v xml:space="preserve"> </v>
      </c>
      <c r="E9" s="23" t="str">
        <f t="shared" si="1"/>
        <v xml:space="preserve"> </v>
      </c>
      <c r="F9" s="23" t="str">
        <f t="shared" si="2"/>
        <v xml:space="preserve"> </v>
      </c>
      <c r="G9" s="70"/>
      <c r="H9" s="71"/>
    </row>
    <row r="10" spans="1:8" x14ac:dyDescent="0.25">
      <c r="A10" s="22"/>
      <c r="B10" s="22"/>
      <c r="C10" s="22"/>
      <c r="D10" s="23" t="str">
        <f t="shared" si="0"/>
        <v xml:space="preserve"> </v>
      </c>
      <c r="E10" s="23" t="str">
        <f t="shared" si="1"/>
        <v xml:space="preserve"> </v>
      </c>
      <c r="F10" s="23" t="str">
        <f t="shared" si="2"/>
        <v xml:space="preserve"> </v>
      </c>
      <c r="G10" s="70"/>
      <c r="H10" s="71"/>
    </row>
    <row r="11" spans="1:8" x14ac:dyDescent="0.25">
      <c r="A11" s="22"/>
      <c r="B11" s="22"/>
      <c r="C11" s="22"/>
      <c r="D11" s="23" t="str">
        <f t="shared" si="0"/>
        <v xml:space="preserve"> </v>
      </c>
      <c r="E11" s="23" t="str">
        <f t="shared" si="1"/>
        <v xml:space="preserve"> </v>
      </c>
      <c r="F11" s="23" t="str">
        <f t="shared" si="2"/>
        <v xml:space="preserve"> </v>
      </c>
      <c r="G11" s="70"/>
      <c r="H11" s="71"/>
    </row>
    <row r="12" spans="1:8" x14ac:dyDescent="0.25">
      <c r="A12" s="22"/>
      <c r="B12" s="22"/>
      <c r="C12" s="22"/>
      <c r="D12" s="23" t="str">
        <f t="shared" si="0"/>
        <v xml:space="preserve"> </v>
      </c>
      <c r="E12" s="23" t="str">
        <f t="shared" si="1"/>
        <v xml:space="preserve"> </v>
      </c>
      <c r="F12" s="23" t="str">
        <f t="shared" si="2"/>
        <v xml:space="preserve"> </v>
      </c>
      <c r="G12" s="70"/>
      <c r="H12" s="71"/>
    </row>
  </sheetData>
  <mergeCells count="12">
    <mergeCell ref="G12:H12"/>
    <mergeCell ref="A1:H1"/>
    <mergeCell ref="A5:A6"/>
    <mergeCell ref="B5:B6"/>
    <mergeCell ref="C5:C6"/>
    <mergeCell ref="D5:F5"/>
    <mergeCell ref="G5:H6"/>
    <mergeCell ref="G7:H7"/>
    <mergeCell ref="G8:H8"/>
    <mergeCell ref="G9:H9"/>
    <mergeCell ref="G10:H10"/>
    <mergeCell ref="G11:H1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showGridLines="0" topLeftCell="A4" workbookViewId="0">
      <selection activeCell="C11" sqref="C11"/>
    </sheetView>
  </sheetViews>
  <sheetFormatPr defaultRowHeight="15" x14ac:dyDescent="0.25"/>
  <cols>
    <col min="1" max="1" width="17.42578125" customWidth="1"/>
    <col min="2" max="2" width="5.7109375" bestFit="1" customWidth="1"/>
    <col min="3" max="3" width="7.7109375" customWidth="1"/>
    <col min="4" max="4" width="6.7109375" bestFit="1" customWidth="1"/>
    <col min="5" max="5" width="7.7109375" customWidth="1"/>
    <col min="6" max="6" width="4.5703125" bestFit="1" customWidth="1"/>
    <col min="7" max="7" width="7.7109375" customWidth="1"/>
  </cols>
  <sheetData>
    <row r="1" spans="1:8" x14ac:dyDescent="0.25">
      <c r="A1" s="68" t="s">
        <v>42</v>
      </c>
      <c r="B1" s="68"/>
      <c r="C1" s="68"/>
      <c r="D1" s="68"/>
      <c r="E1" s="68"/>
      <c r="F1" s="68"/>
      <c r="G1" s="68"/>
      <c r="H1" s="68"/>
    </row>
    <row r="2" spans="1:8" x14ac:dyDescent="0.25">
      <c r="A2" s="24"/>
      <c r="B2" s="24"/>
      <c r="C2" s="24"/>
      <c r="D2" s="24"/>
      <c r="E2" s="24"/>
      <c r="F2" s="24"/>
      <c r="G2" s="24"/>
      <c r="H2" s="24"/>
    </row>
    <row r="3" spans="1:8" x14ac:dyDescent="0.25">
      <c r="A3" s="18"/>
      <c r="B3" s="19" t="s">
        <v>8</v>
      </c>
      <c r="C3" s="20">
        <f>SUM(D8:D10)</f>
        <v>1</v>
      </c>
      <c r="D3" s="19" t="s">
        <v>9</v>
      </c>
      <c r="E3" s="20">
        <f>SUM(E7:E10)</f>
        <v>2</v>
      </c>
      <c r="F3" s="19" t="s">
        <v>10</v>
      </c>
      <c r="G3" s="20">
        <f>SUM(F7:F10)</f>
        <v>1</v>
      </c>
      <c r="H3" s="18"/>
    </row>
    <row r="4" spans="1:8" x14ac:dyDescent="0.25">
      <c r="A4" s="18"/>
      <c r="B4" s="18"/>
      <c r="C4" s="18"/>
      <c r="D4" s="18"/>
      <c r="E4" s="18"/>
      <c r="F4" s="18"/>
      <c r="G4" s="18"/>
      <c r="H4" s="18"/>
    </row>
    <row r="5" spans="1:8" x14ac:dyDescent="0.25">
      <c r="A5" s="69" t="s">
        <v>37</v>
      </c>
      <c r="B5" s="69" t="s">
        <v>2</v>
      </c>
      <c r="C5" s="69" t="s">
        <v>1</v>
      </c>
      <c r="D5" s="69" t="s">
        <v>38</v>
      </c>
      <c r="E5" s="69"/>
      <c r="F5" s="69"/>
      <c r="G5" s="69" t="s">
        <v>39</v>
      </c>
      <c r="H5" s="69"/>
    </row>
    <row r="6" spans="1:8" x14ac:dyDescent="0.25">
      <c r="A6" s="69"/>
      <c r="B6" s="69"/>
      <c r="C6" s="69"/>
      <c r="D6" s="21" t="s">
        <v>8</v>
      </c>
      <c r="E6" s="21" t="s">
        <v>9</v>
      </c>
      <c r="F6" s="21" t="s">
        <v>10</v>
      </c>
      <c r="G6" s="69"/>
      <c r="H6" s="69"/>
    </row>
    <row r="7" spans="1:8" x14ac:dyDescent="0.25">
      <c r="A7" s="22" t="s">
        <v>64</v>
      </c>
      <c r="B7" s="22">
        <v>7</v>
      </c>
      <c r="C7" s="22">
        <v>2</v>
      </c>
      <c r="D7" s="23">
        <f>IF(AND(ISNUMBER($B7),ISNUMBER($C7)),IF(OR(AND($B7&lt;=15,$C7&lt;=1),AND($B7&lt;=4,$C7&lt;=2)),1,0)," ")</f>
        <v>0</v>
      </c>
      <c r="E7" s="23">
        <f>IF(AND(ISNUMBER($B7),ISNUMBER($C7)),IF(OR(AND($B7&gt;15,$C7&lt;=1),AND($B7&gt;4,$B7&lt;=15,$C7&gt;1,$C7&lt;=2),AND($B7&lt;=4,$C7&gt;2)),1,0)," ")</f>
        <v>1</v>
      </c>
      <c r="F7" s="23">
        <f>IF(AND(ISNUMBER($B7),ISNUMBER($C7)),IF(OR(AND($B7&gt;4,$C7&gt;2),AND($B7&gt;15,$C7&gt;1)),1,0)," ")</f>
        <v>0</v>
      </c>
      <c r="G7" s="70"/>
      <c r="H7" s="71"/>
    </row>
    <row r="8" spans="1:8" x14ac:dyDescent="0.25">
      <c r="A8" s="22" t="s">
        <v>66</v>
      </c>
      <c r="B8" s="22">
        <v>6</v>
      </c>
      <c r="C8" s="22">
        <v>2</v>
      </c>
      <c r="D8" s="23">
        <f t="shared" ref="D8:D13" si="0">IF(AND(ISNUMBER($B8),ISNUMBER($C8)),IF(OR(AND($B8&lt;=15,$C8&lt;=1),AND($B8&lt;=4,$C8&lt;=2)),1,0)," ")</f>
        <v>0</v>
      </c>
      <c r="E8" s="23">
        <f t="shared" ref="E8:E13" si="1">IF(AND(ISNUMBER($B8),ISNUMBER($C8)),IF(OR(AND($B8&gt;15,$C8&lt;=1),AND($B8&gt;4,$B8&lt;=15,$C8&gt;1,$C8&lt;=2),AND($B8&lt;=4,$C8&gt;2)),1,0)," ")</f>
        <v>1</v>
      </c>
      <c r="F8" s="23">
        <f t="shared" ref="F8:F13" si="2">IF(AND(ISNUMBER($B8),ISNUMBER($C8)),IF(OR(AND($B8&gt;4,$C8&gt;2),AND($B8&gt;15,$C8&gt;1)),1,0)," ")</f>
        <v>0</v>
      </c>
      <c r="G8" s="70"/>
      <c r="H8" s="71"/>
    </row>
    <row r="9" spans="1:8" x14ac:dyDescent="0.25">
      <c r="A9" s="22" t="s">
        <v>63</v>
      </c>
      <c r="B9" s="22">
        <v>8</v>
      </c>
      <c r="C9" s="22">
        <v>3</v>
      </c>
      <c r="D9" s="23">
        <f t="shared" si="0"/>
        <v>0</v>
      </c>
      <c r="E9" s="23">
        <f t="shared" si="1"/>
        <v>0</v>
      </c>
      <c r="F9" s="23">
        <f t="shared" si="2"/>
        <v>1</v>
      </c>
      <c r="G9" s="70"/>
      <c r="H9" s="71"/>
    </row>
    <row r="10" spans="1:8" x14ac:dyDescent="0.25">
      <c r="A10" s="22" t="s">
        <v>69</v>
      </c>
      <c r="B10" s="22">
        <v>4</v>
      </c>
      <c r="C10" s="22">
        <v>2</v>
      </c>
      <c r="D10" s="23">
        <f t="shared" si="0"/>
        <v>1</v>
      </c>
      <c r="E10" s="23">
        <f t="shared" si="1"/>
        <v>0</v>
      </c>
      <c r="F10" s="23">
        <f t="shared" si="2"/>
        <v>0</v>
      </c>
      <c r="G10" s="70"/>
      <c r="H10" s="71"/>
    </row>
    <row r="11" spans="1:8" x14ac:dyDescent="0.25">
      <c r="A11" s="22"/>
      <c r="B11" s="22"/>
      <c r="C11" s="22"/>
      <c r="D11" s="23" t="str">
        <f t="shared" si="0"/>
        <v xml:space="preserve"> </v>
      </c>
      <c r="E11" s="23" t="str">
        <f t="shared" si="1"/>
        <v xml:space="preserve"> </v>
      </c>
      <c r="F11" s="23" t="str">
        <f t="shared" si="2"/>
        <v xml:space="preserve"> </v>
      </c>
      <c r="G11" s="70"/>
      <c r="H11" s="71"/>
    </row>
    <row r="12" spans="1:8" x14ac:dyDescent="0.25">
      <c r="A12" s="22"/>
      <c r="B12" s="22"/>
      <c r="C12" s="22"/>
      <c r="D12" s="23" t="str">
        <f t="shared" si="0"/>
        <v xml:space="preserve"> </v>
      </c>
      <c r="E12" s="23" t="str">
        <f t="shared" si="1"/>
        <v xml:space="preserve"> </v>
      </c>
      <c r="F12" s="23" t="str">
        <f t="shared" si="2"/>
        <v xml:space="preserve"> </v>
      </c>
      <c r="G12" s="70"/>
      <c r="H12" s="71"/>
    </row>
    <row r="13" spans="1:8" x14ac:dyDescent="0.25">
      <c r="A13" s="22"/>
      <c r="B13" s="22"/>
      <c r="C13" s="22"/>
      <c r="D13" s="23" t="str">
        <f t="shared" si="0"/>
        <v xml:space="preserve"> </v>
      </c>
      <c r="E13" s="23" t="str">
        <f t="shared" si="1"/>
        <v xml:space="preserve"> </v>
      </c>
      <c r="F13" s="23" t="str">
        <f t="shared" si="2"/>
        <v xml:space="preserve"> </v>
      </c>
      <c r="G13" s="70"/>
      <c r="H13" s="71"/>
    </row>
  </sheetData>
  <mergeCells count="13">
    <mergeCell ref="G11:H11"/>
    <mergeCell ref="G12:H12"/>
    <mergeCell ref="G13:H13"/>
    <mergeCell ref="G10:H10"/>
    <mergeCell ref="A1:H1"/>
    <mergeCell ref="A5:A6"/>
    <mergeCell ref="B5:B6"/>
    <mergeCell ref="C5:C6"/>
    <mergeCell ref="D5:F5"/>
    <mergeCell ref="G5:H6"/>
    <mergeCell ref="G7:H7"/>
    <mergeCell ref="G8:H8"/>
    <mergeCell ref="G9:H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showGridLines="0" workbookViewId="0">
      <selection activeCell="C10" sqref="C10"/>
    </sheetView>
  </sheetViews>
  <sheetFormatPr defaultRowHeight="15" x14ac:dyDescent="0.25"/>
  <cols>
    <col min="1" max="1" width="17.42578125" customWidth="1"/>
    <col min="2" max="2" width="5.7109375" bestFit="1" customWidth="1"/>
    <col min="3" max="3" width="7.7109375" customWidth="1"/>
    <col min="4" max="4" width="6.7109375" bestFit="1" customWidth="1"/>
    <col min="5" max="5" width="7.7109375" customWidth="1"/>
    <col min="6" max="6" width="4.5703125" bestFit="1" customWidth="1"/>
    <col min="7" max="7" width="7.7109375" customWidth="1"/>
  </cols>
  <sheetData>
    <row r="1" spans="1:8" x14ac:dyDescent="0.25">
      <c r="A1" s="68" t="s">
        <v>41</v>
      </c>
      <c r="B1" s="68"/>
      <c r="C1" s="68"/>
      <c r="D1" s="68"/>
      <c r="E1" s="68"/>
      <c r="F1" s="68"/>
      <c r="G1" s="68"/>
      <c r="H1" s="68"/>
    </row>
    <row r="2" spans="1:8" x14ac:dyDescent="0.25">
      <c r="A2" s="24"/>
      <c r="B2" s="24"/>
      <c r="C2" s="24"/>
      <c r="D2" s="24"/>
      <c r="E2" s="24"/>
      <c r="F2" s="24"/>
      <c r="G2" s="24"/>
      <c r="H2" s="24"/>
    </row>
    <row r="3" spans="1:8" x14ac:dyDescent="0.25">
      <c r="A3" s="18"/>
      <c r="B3" s="19" t="s">
        <v>8</v>
      </c>
      <c r="C3" s="20">
        <f>SUM(D7:D12)</f>
        <v>0</v>
      </c>
      <c r="D3" s="19" t="s">
        <v>9</v>
      </c>
      <c r="E3" s="20">
        <f>SUM(E7:E12)</f>
        <v>1</v>
      </c>
      <c r="F3" s="19" t="s">
        <v>10</v>
      </c>
      <c r="G3" s="20">
        <f>SUM(F7:F12)</f>
        <v>0</v>
      </c>
      <c r="H3" s="18"/>
    </row>
    <row r="4" spans="1:8" x14ac:dyDescent="0.25">
      <c r="A4" s="18"/>
      <c r="B4" s="18"/>
      <c r="C4" s="18"/>
      <c r="D4" s="18"/>
      <c r="E4" s="18"/>
      <c r="F4" s="18"/>
      <c r="G4" s="18"/>
      <c r="H4" s="18"/>
    </row>
    <row r="5" spans="1:8" x14ac:dyDescent="0.25">
      <c r="A5" s="69" t="s">
        <v>37</v>
      </c>
      <c r="B5" s="69" t="s">
        <v>2</v>
      </c>
      <c r="C5" s="69" t="s">
        <v>1</v>
      </c>
      <c r="D5" s="69" t="s">
        <v>38</v>
      </c>
      <c r="E5" s="69"/>
      <c r="F5" s="69"/>
      <c r="G5" s="69" t="s">
        <v>39</v>
      </c>
      <c r="H5" s="69"/>
    </row>
    <row r="6" spans="1:8" x14ac:dyDescent="0.25">
      <c r="A6" s="69"/>
      <c r="B6" s="69"/>
      <c r="C6" s="69"/>
      <c r="D6" s="21" t="s">
        <v>8</v>
      </c>
      <c r="E6" s="21" t="s">
        <v>9</v>
      </c>
      <c r="F6" s="21" t="s">
        <v>10</v>
      </c>
      <c r="G6" s="69"/>
      <c r="H6" s="69"/>
    </row>
    <row r="7" spans="1:8" x14ac:dyDescent="0.25">
      <c r="A7" s="22" t="s">
        <v>68</v>
      </c>
      <c r="B7" s="22">
        <v>9</v>
      </c>
      <c r="C7" s="22">
        <v>3</v>
      </c>
      <c r="D7" s="23">
        <f>IF(AND(ISNUMBER($B7),ISNUMBER($C7)),IF(OR(AND($B7&lt;=19,$C7&lt;=1),AND($B7&lt;=5,$C7&lt;=3)),1,0)," ")</f>
        <v>0</v>
      </c>
      <c r="E7" s="23">
        <f>IF(AND(ISNUMBER($B7),ISNUMBER($C7)),IF(OR(AND($B7&gt;19,$C7&lt;=1),AND($B7&gt;5,$B7&lt;=19,$C7&gt;1,$C7&lt;=3),AND($B7&lt;=5,$C7&gt;3)),1,0)," ")</f>
        <v>1</v>
      </c>
      <c r="F7" s="23">
        <f>IF(AND(ISNUMBER($B7),ISNUMBER($C7)),IF(OR(AND($B7&gt;5,$C7&gt;3),AND($B7&gt;19,$C7&gt;1)),1,0)," ")</f>
        <v>0</v>
      </c>
      <c r="G7" s="70"/>
      <c r="H7" s="71"/>
    </row>
    <row r="8" spans="1:8" x14ac:dyDescent="0.25">
      <c r="A8" s="22"/>
      <c r="B8" s="22"/>
      <c r="C8" s="22"/>
      <c r="D8" s="23" t="str">
        <f t="shared" ref="D8:D12" si="0">IF(AND(ISNUMBER($B8),ISNUMBER($C8)),IF(OR(AND($B8&lt;=19,$C8&lt;=1),AND($B8&lt;=5,$C8&lt;=3)),1,0)," ")</f>
        <v xml:space="preserve"> </v>
      </c>
      <c r="E8" s="23" t="str">
        <f t="shared" ref="E8:E12" si="1">IF(AND(ISNUMBER($B8),ISNUMBER($C8)),IF(OR(AND($B8&gt;19,$C8&lt;=1),AND($B8&gt;5,$B8&lt;=19,$C8&gt;1,$C8&lt;=3),AND($B8&lt;=5,$C8&gt;3)),1,0)," ")</f>
        <v xml:space="preserve"> </v>
      </c>
      <c r="F8" s="23" t="str">
        <f t="shared" ref="F8:F12" si="2">IF(AND(ISNUMBER($B8),ISNUMBER($C8)),IF(OR(AND($B8&gt;5,$C8&gt;3),AND($B8&gt;19,$C8&gt;1)),1,0)," ")</f>
        <v xml:space="preserve"> </v>
      </c>
      <c r="G8" s="70"/>
      <c r="H8" s="71"/>
    </row>
    <row r="9" spans="1:8" x14ac:dyDescent="0.25">
      <c r="A9" s="22"/>
      <c r="B9" s="22"/>
      <c r="C9" s="22"/>
      <c r="D9" s="23" t="str">
        <f t="shared" si="0"/>
        <v xml:space="preserve"> </v>
      </c>
      <c r="E9" s="23" t="str">
        <f t="shared" si="1"/>
        <v xml:space="preserve"> </v>
      </c>
      <c r="F9" s="23" t="str">
        <f t="shared" si="2"/>
        <v xml:space="preserve"> </v>
      </c>
      <c r="G9" s="70"/>
      <c r="H9" s="71"/>
    </row>
    <row r="10" spans="1:8" x14ac:dyDescent="0.25">
      <c r="A10" s="22"/>
      <c r="B10" s="22"/>
      <c r="C10" s="22"/>
      <c r="D10" s="23" t="str">
        <f t="shared" si="0"/>
        <v xml:space="preserve"> </v>
      </c>
      <c r="E10" s="23" t="str">
        <f t="shared" si="1"/>
        <v xml:space="preserve"> </v>
      </c>
      <c r="F10" s="23" t="str">
        <f t="shared" si="2"/>
        <v xml:space="preserve"> </v>
      </c>
      <c r="G10" s="70"/>
      <c r="H10" s="71"/>
    </row>
    <row r="11" spans="1:8" x14ac:dyDescent="0.25">
      <c r="A11" s="22"/>
      <c r="B11" s="22"/>
      <c r="C11" s="22"/>
      <c r="D11" s="23" t="str">
        <f t="shared" si="0"/>
        <v xml:space="preserve"> </v>
      </c>
      <c r="E11" s="23" t="str">
        <f t="shared" si="1"/>
        <v xml:space="preserve"> </v>
      </c>
      <c r="F11" s="23" t="str">
        <f t="shared" si="2"/>
        <v xml:space="preserve"> </v>
      </c>
      <c r="G11" s="70"/>
      <c r="H11" s="71"/>
    </row>
    <row r="12" spans="1:8" x14ac:dyDescent="0.25">
      <c r="A12" s="22"/>
      <c r="B12" s="22"/>
      <c r="C12" s="22"/>
      <c r="D12" s="23" t="str">
        <f t="shared" si="0"/>
        <v xml:space="preserve"> </v>
      </c>
      <c r="E12" s="23" t="str">
        <f t="shared" si="1"/>
        <v xml:space="preserve"> </v>
      </c>
      <c r="F12" s="23" t="str">
        <f t="shared" si="2"/>
        <v xml:space="preserve"> </v>
      </c>
      <c r="G12" s="70"/>
      <c r="H12" s="71"/>
    </row>
  </sheetData>
  <mergeCells count="12">
    <mergeCell ref="G12:H12"/>
    <mergeCell ref="A1:H1"/>
    <mergeCell ref="A5:A6"/>
    <mergeCell ref="B5:B6"/>
    <mergeCell ref="C5:C6"/>
    <mergeCell ref="D5:F5"/>
    <mergeCell ref="G5:H6"/>
    <mergeCell ref="G7:H7"/>
    <mergeCell ref="G8:H8"/>
    <mergeCell ref="G9:H9"/>
    <mergeCell ref="G10:H10"/>
    <mergeCell ref="G11:H1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showGridLines="0" workbookViewId="0">
      <selection activeCell="D12" sqref="D12"/>
    </sheetView>
  </sheetViews>
  <sheetFormatPr defaultRowHeight="15" x14ac:dyDescent="0.25"/>
  <cols>
    <col min="1" max="1" width="17.42578125" customWidth="1"/>
    <col min="2" max="2" width="5.7109375" bestFit="1" customWidth="1"/>
    <col min="3" max="3" width="7.7109375" customWidth="1"/>
    <col min="4" max="4" width="6.7109375" bestFit="1" customWidth="1"/>
    <col min="5" max="5" width="7.7109375" customWidth="1"/>
    <col min="6" max="6" width="4.5703125" bestFit="1" customWidth="1"/>
    <col min="7" max="7" width="7.7109375" customWidth="1"/>
  </cols>
  <sheetData>
    <row r="1" spans="1:8" x14ac:dyDescent="0.25">
      <c r="A1" s="68" t="s">
        <v>40</v>
      </c>
      <c r="B1" s="68"/>
      <c r="C1" s="68"/>
      <c r="D1" s="68"/>
      <c r="E1" s="68"/>
      <c r="F1" s="68"/>
      <c r="G1" s="68"/>
      <c r="H1" s="68"/>
    </row>
    <row r="2" spans="1:8" x14ac:dyDescent="0.25">
      <c r="A2" s="24"/>
      <c r="B2" s="24"/>
      <c r="C2" s="24"/>
      <c r="D2" s="24"/>
      <c r="E2" s="24"/>
      <c r="F2" s="24"/>
      <c r="G2" s="24"/>
      <c r="H2" s="24"/>
    </row>
    <row r="3" spans="1:8" x14ac:dyDescent="0.25">
      <c r="A3" s="18"/>
      <c r="B3" s="19" t="s">
        <v>8</v>
      </c>
      <c r="C3" s="20">
        <f>SUM(D7:D12)</f>
        <v>1</v>
      </c>
      <c r="D3" s="19" t="s">
        <v>9</v>
      </c>
      <c r="E3" s="20">
        <f>SUM(E7:E12)</f>
        <v>2</v>
      </c>
      <c r="F3" s="19" t="s">
        <v>10</v>
      </c>
      <c r="G3" s="20">
        <f>SUM(F7:F12)</f>
        <v>0</v>
      </c>
      <c r="H3" s="18"/>
    </row>
    <row r="4" spans="1:8" x14ac:dyDescent="0.25">
      <c r="A4" s="18"/>
      <c r="B4" s="18"/>
      <c r="C4" s="18"/>
      <c r="D4" s="18"/>
      <c r="E4" s="18"/>
      <c r="F4" s="18"/>
      <c r="G4" s="18"/>
      <c r="H4" s="18"/>
    </row>
    <row r="5" spans="1:8" x14ac:dyDescent="0.25">
      <c r="A5" s="69" t="s">
        <v>37</v>
      </c>
      <c r="B5" s="69" t="s">
        <v>2</v>
      </c>
      <c r="C5" s="69" t="s">
        <v>1</v>
      </c>
      <c r="D5" s="69" t="s">
        <v>38</v>
      </c>
      <c r="E5" s="69"/>
      <c r="F5" s="69"/>
      <c r="G5" s="69" t="s">
        <v>39</v>
      </c>
      <c r="H5" s="69"/>
    </row>
    <row r="6" spans="1:8" x14ac:dyDescent="0.25">
      <c r="A6" s="69"/>
      <c r="B6" s="69"/>
      <c r="C6" s="69"/>
      <c r="D6" s="21" t="s">
        <v>8</v>
      </c>
      <c r="E6" s="21" t="s">
        <v>9</v>
      </c>
      <c r="F6" s="21" t="s">
        <v>10</v>
      </c>
      <c r="G6" s="69"/>
      <c r="H6" s="69"/>
    </row>
    <row r="7" spans="1:8" x14ac:dyDescent="0.25">
      <c r="A7" s="22" t="s">
        <v>62</v>
      </c>
      <c r="B7" s="22">
        <v>7</v>
      </c>
      <c r="C7" s="22">
        <v>2</v>
      </c>
      <c r="D7" s="23">
        <f>IF(AND(ISNUMBER($B7),ISNUMBER($C7)),IF(OR(AND($B7&lt;=19,$C7&lt;=1),AND($B7&lt;=5,$C7&lt;=3)),1,0)," ")</f>
        <v>0</v>
      </c>
      <c r="E7" s="23">
        <f>IF(AND(ISNUMBER($B7),ISNUMBER($C7)),IF(OR(AND($B7&gt;19,$C7&lt;=1),AND($B7&gt;5,$B7&lt;=19,$C7&gt;1,$C7&lt;=3),AND($B7&lt;=5,$C7&gt;3)),1,0)," ")</f>
        <v>1</v>
      </c>
      <c r="F7" s="23">
        <f>IF(AND(ISNUMBER($B7),ISNUMBER($C7)),IF(OR(AND($B7&gt;5,$C7&gt;3),AND($B7&gt;19,$C7&gt;1)),1,0)," ")</f>
        <v>0</v>
      </c>
      <c r="G7" s="70"/>
      <c r="H7" s="71"/>
    </row>
    <row r="8" spans="1:8" x14ac:dyDescent="0.25">
      <c r="A8" s="22" t="s">
        <v>67</v>
      </c>
      <c r="B8">
        <v>3</v>
      </c>
      <c r="C8" s="22">
        <v>2</v>
      </c>
      <c r="D8" s="23">
        <f t="shared" ref="D8:D12" si="0">IF(AND(ISNUMBER($B8),ISNUMBER($C8)),IF(OR(AND($B8&lt;=19,$C8&lt;=1),AND($B8&lt;=5,$C8&lt;=3)),1,0)," ")</f>
        <v>1</v>
      </c>
      <c r="E8" s="23">
        <f t="shared" ref="E8:E12" si="1">IF(AND(ISNUMBER($B8),ISNUMBER($C8)),IF(OR(AND($B8&gt;19,$C8&lt;=1),AND($B8&gt;5,$B8&lt;=19,$C8&gt;1,$C8&lt;=3),AND($B8&lt;=5,$C8&gt;3)),1,0)," ")</f>
        <v>0</v>
      </c>
      <c r="F8" s="23">
        <f t="shared" ref="F8:F12" si="2">IF(AND(ISNUMBER($B8),ISNUMBER($C8)),IF(OR(AND($B8&gt;5,$C8&gt;3),AND($B8&gt;19,$C8&gt;1)),1,0)," ")</f>
        <v>0</v>
      </c>
      <c r="G8" s="70"/>
      <c r="H8" s="71"/>
    </row>
    <row r="9" spans="1:8" x14ac:dyDescent="0.25">
      <c r="A9" s="22" t="s">
        <v>63</v>
      </c>
      <c r="B9" s="22">
        <v>8</v>
      </c>
      <c r="C9" s="22">
        <v>3</v>
      </c>
      <c r="D9" s="23">
        <f t="shared" si="0"/>
        <v>0</v>
      </c>
      <c r="E9" s="23">
        <f t="shared" si="1"/>
        <v>1</v>
      </c>
      <c r="F9" s="23">
        <f t="shared" si="2"/>
        <v>0</v>
      </c>
      <c r="G9" s="70"/>
      <c r="H9" s="71"/>
    </row>
    <row r="10" spans="1:8" x14ac:dyDescent="0.25">
      <c r="A10" s="22"/>
      <c r="B10" s="22"/>
      <c r="C10" s="22"/>
      <c r="D10" s="23" t="str">
        <f t="shared" si="0"/>
        <v xml:space="preserve"> </v>
      </c>
      <c r="E10" s="23" t="str">
        <f t="shared" si="1"/>
        <v xml:space="preserve"> </v>
      </c>
      <c r="F10" s="23" t="str">
        <f t="shared" si="2"/>
        <v xml:space="preserve"> </v>
      </c>
      <c r="G10" s="70"/>
      <c r="H10" s="71"/>
    </row>
    <row r="11" spans="1:8" x14ac:dyDescent="0.25">
      <c r="A11" s="22"/>
      <c r="B11" s="22"/>
      <c r="C11" s="22"/>
      <c r="D11" s="23" t="str">
        <f t="shared" si="0"/>
        <v xml:space="preserve"> </v>
      </c>
      <c r="E11" s="23" t="str">
        <f t="shared" si="1"/>
        <v xml:space="preserve"> </v>
      </c>
      <c r="F11" s="23" t="str">
        <f t="shared" si="2"/>
        <v xml:space="preserve"> </v>
      </c>
      <c r="G11" s="70"/>
      <c r="H11" s="71"/>
    </row>
    <row r="12" spans="1:8" x14ac:dyDescent="0.25">
      <c r="A12" s="22"/>
      <c r="B12" s="22"/>
      <c r="C12" s="22"/>
      <c r="D12" s="23" t="str">
        <f t="shared" si="0"/>
        <v xml:space="preserve"> </v>
      </c>
      <c r="E12" s="23" t="str">
        <f t="shared" si="1"/>
        <v xml:space="preserve"> </v>
      </c>
      <c r="F12" s="23" t="str">
        <f t="shared" si="2"/>
        <v xml:space="preserve"> </v>
      </c>
      <c r="G12" s="70"/>
      <c r="H12" s="71"/>
    </row>
  </sheetData>
  <mergeCells count="12">
    <mergeCell ref="G12:H12"/>
    <mergeCell ref="A1:H1"/>
    <mergeCell ref="A5:A6"/>
    <mergeCell ref="B5:B6"/>
    <mergeCell ref="C5:C6"/>
    <mergeCell ref="D5:F5"/>
    <mergeCell ref="G5:H6"/>
    <mergeCell ref="G7:H7"/>
    <mergeCell ref="G8:H8"/>
    <mergeCell ref="G9:H9"/>
    <mergeCell ref="G10:H10"/>
    <mergeCell ref="G11:H1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"/>
  <sheetViews>
    <sheetView showGridLines="0" topLeftCell="A4" workbookViewId="0">
      <selection activeCell="T9" sqref="T9"/>
    </sheetView>
  </sheetViews>
  <sheetFormatPr defaultRowHeight="15" x14ac:dyDescent="0.25"/>
  <cols>
    <col min="1" max="1" width="3.7109375" bestFit="1" customWidth="1"/>
    <col min="2" max="2" width="6" customWidth="1"/>
    <col min="4" max="4" width="10.5703125" bestFit="1" customWidth="1"/>
  </cols>
  <sheetData>
    <row r="1" spans="1:6" ht="15.75" x14ac:dyDescent="0.25">
      <c r="A1" s="74" t="s">
        <v>0</v>
      </c>
      <c r="B1" s="74"/>
      <c r="C1" s="74"/>
      <c r="D1" s="74"/>
      <c r="E1" s="74"/>
      <c r="F1" s="74"/>
    </row>
    <row r="2" spans="1:6" x14ac:dyDescent="0.25">
      <c r="A2" s="72"/>
      <c r="B2" s="72"/>
      <c r="C2" s="72"/>
      <c r="D2" s="72"/>
      <c r="E2" s="72"/>
      <c r="F2" s="72"/>
    </row>
    <row r="3" spans="1:6" x14ac:dyDescent="0.25">
      <c r="A3" s="78" t="s">
        <v>11</v>
      </c>
      <c r="B3" s="2"/>
      <c r="C3" s="3" t="s">
        <v>5</v>
      </c>
      <c r="D3" s="4" t="s">
        <v>6</v>
      </c>
      <c r="E3" s="3" t="s">
        <v>7</v>
      </c>
      <c r="F3" s="80"/>
    </row>
    <row r="4" spans="1:6" x14ac:dyDescent="0.25">
      <c r="A4" s="78"/>
      <c r="B4" s="3">
        <v>1</v>
      </c>
      <c r="C4" s="5" t="s">
        <v>8</v>
      </c>
      <c r="D4" s="5" t="s">
        <v>8</v>
      </c>
      <c r="E4" s="6" t="s">
        <v>9</v>
      </c>
      <c r="F4" s="80"/>
    </row>
    <row r="5" spans="1:6" ht="16.5" customHeight="1" x14ac:dyDescent="0.25">
      <c r="A5" s="78"/>
      <c r="B5" s="7" t="s">
        <v>3</v>
      </c>
      <c r="C5" s="5" t="s">
        <v>8</v>
      </c>
      <c r="D5" s="6" t="s">
        <v>9</v>
      </c>
      <c r="E5" s="5" t="s">
        <v>10</v>
      </c>
      <c r="F5" s="80"/>
    </row>
    <row r="6" spans="1:6" x14ac:dyDescent="0.25">
      <c r="A6" s="78"/>
      <c r="B6" s="3" t="s">
        <v>4</v>
      </c>
      <c r="C6" s="6" t="s">
        <v>9</v>
      </c>
      <c r="D6" s="5" t="s">
        <v>10</v>
      </c>
      <c r="E6" s="5" t="s">
        <v>10</v>
      </c>
      <c r="F6" s="80"/>
    </row>
    <row r="7" spans="1:6" x14ac:dyDescent="0.25">
      <c r="A7" s="72"/>
      <c r="B7" s="72"/>
      <c r="C7" s="72"/>
      <c r="D7" s="72"/>
      <c r="E7" s="72"/>
      <c r="F7" s="72"/>
    </row>
    <row r="8" spans="1:6" x14ac:dyDescent="0.25">
      <c r="A8" s="78" t="s">
        <v>16</v>
      </c>
      <c r="B8" s="8"/>
      <c r="C8" s="9" t="s">
        <v>12</v>
      </c>
      <c r="D8" s="10" t="s">
        <v>13</v>
      </c>
      <c r="E8" s="9" t="s">
        <v>4</v>
      </c>
      <c r="F8" s="80"/>
    </row>
    <row r="9" spans="1:6" x14ac:dyDescent="0.25">
      <c r="A9" s="78"/>
      <c r="B9" s="9" t="s">
        <v>14</v>
      </c>
      <c r="C9" s="11" t="s">
        <v>8</v>
      </c>
      <c r="D9" s="11" t="s">
        <v>8</v>
      </c>
      <c r="E9" s="12" t="s">
        <v>9</v>
      </c>
      <c r="F9" s="80"/>
    </row>
    <row r="10" spans="1:6" x14ac:dyDescent="0.25">
      <c r="A10" s="78"/>
      <c r="B10" s="9">
        <v>2</v>
      </c>
      <c r="C10" s="11" t="s">
        <v>8</v>
      </c>
      <c r="D10" s="12" t="s">
        <v>9</v>
      </c>
      <c r="E10" s="11" t="s">
        <v>10</v>
      </c>
      <c r="F10" s="80"/>
    </row>
    <row r="11" spans="1:6" x14ac:dyDescent="0.25">
      <c r="A11" s="78"/>
      <c r="B11" s="9" t="s">
        <v>15</v>
      </c>
      <c r="C11" s="12" t="s">
        <v>9</v>
      </c>
      <c r="D11" s="11" t="s">
        <v>10</v>
      </c>
      <c r="E11" s="11" t="s">
        <v>10</v>
      </c>
      <c r="F11" s="80"/>
    </row>
    <row r="12" spans="1:6" x14ac:dyDescent="0.25">
      <c r="A12" s="72"/>
      <c r="B12" s="72"/>
      <c r="C12" s="72"/>
      <c r="D12" s="72"/>
      <c r="E12" s="72"/>
      <c r="F12" s="72"/>
    </row>
    <row r="13" spans="1:6" x14ac:dyDescent="0.25">
      <c r="A13" s="78" t="s">
        <v>23</v>
      </c>
      <c r="B13" s="8"/>
      <c r="C13" s="9" t="s">
        <v>17</v>
      </c>
      <c r="D13" s="14" t="s">
        <v>18</v>
      </c>
      <c r="E13" s="9" t="s">
        <v>19</v>
      </c>
      <c r="F13" s="80"/>
    </row>
    <row r="14" spans="1:6" x14ac:dyDescent="0.25">
      <c r="A14" s="78"/>
      <c r="B14" s="9" t="s">
        <v>20</v>
      </c>
      <c r="C14" s="11" t="s">
        <v>8</v>
      </c>
      <c r="D14" s="11" t="s">
        <v>8</v>
      </c>
      <c r="E14" s="12" t="s">
        <v>9</v>
      </c>
      <c r="F14" s="80"/>
    </row>
    <row r="15" spans="1:6" x14ac:dyDescent="0.25">
      <c r="A15" s="78"/>
      <c r="B15" s="15" t="s">
        <v>21</v>
      </c>
      <c r="C15" s="11" t="s">
        <v>8</v>
      </c>
      <c r="D15" s="12" t="s">
        <v>9</v>
      </c>
      <c r="E15" s="11" t="s">
        <v>10</v>
      </c>
      <c r="F15" s="80"/>
    </row>
    <row r="16" spans="1:6" x14ac:dyDescent="0.25">
      <c r="A16" s="78"/>
      <c r="B16" s="9" t="s">
        <v>22</v>
      </c>
      <c r="C16" s="12" t="s">
        <v>9</v>
      </c>
      <c r="D16" s="11" t="s">
        <v>10</v>
      </c>
      <c r="E16" s="11" t="s">
        <v>10</v>
      </c>
      <c r="F16" s="80"/>
    </row>
    <row r="17" spans="1:6" x14ac:dyDescent="0.25">
      <c r="A17" s="72"/>
      <c r="B17" s="72"/>
      <c r="C17" s="72"/>
      <c r="D17" s="72"/>
      <c r="E17" s="72"/>
      <c r="F17" s="72"/>
    </row>
    <row r="18" spans="1:6" ht="15.75" x14ac:dyDescent="0.25">
      <c r="A18" s="75" t="s">
        <v>24</v>
      </c>
      <c r="B18" s="75"/>
      <c r="C18" s="75"/>
      <c r="D18" s="75"/>
      <c r="E18" s="75"/>
      <c r="F18" s="75"/>
    </row>
    <row r="19" spans="1:6" ht="15.75" x14ac:dyDescent="0.25">
      <c r="A19" s="73"/>
      <c r="B19" s="73"/>
      <c r="C19" s="73"/>
      <c r="D19" s="73"/>
      <c r="E19" s="73"/>
      <c r="F19" s="73"/>
    </row>
    <row r="20" spans="1:6" x14ac:dyDescent="0.25">
      <c r="A20" s="79" t="s">
        <v>25</v>
      </c>
      <c r="B20" s="79"/>
      <c r="C20" s="17" t="s">
        <v>8</v>
      </c>
      <c r="D20" s="17" t="s">
        <v>9</v>
      </c>
      <c r="E20" s="17" t="s">
        <v>10</v>
      </c>
      <c r="F20" s="80"/>
    </row>
    <row r="21" spans="1:6" x14ac:dyDescent="0.25">
      <c r="A21" s="76" t="s">
        <v>26</v>
      </c>
      <c r="B21" s="76"/>
      <c r="C21" s="11" t="s">
        <v>30</v>
      </c>
      <c r="D21" s="11" t="s">
        <v>34</v>
      </c>
      <c r="E21" s="11" t="s">
        <v>35</v>
      </c>
      <c r="F21" s="80"/>
    </row>
    <row r="22" spans="1:6" x14ac:dyDescent="0.25">
      <c r="A22" s="77" t="s">
        <v>27</v>
      </c>
      <c r="B22" s="77"/>
      <c r="C22" s="16" t="s">
        <v>31</v>
      </c>
      <c r="D22" s="16" t="s">
        <v>30</v>
      </c>
      <c r="E22" s="16" t="s">
        <v>34</v>
      </c>
      <c r="F22" s="80"/>
    </row>
    <row r="23" spans="1:6" x14ac:dyDescent="0.25">
      <c r="A23" s="76" t="s">
        <v>16</v>
      </c>
      <c r="B23" s="76"/>
      <c r="C23" s="11" t="s">
        <v>32</v>
      </c>
      <c r="D23" s="11" t="s">
        <v>33</v>
      </c>
      <c r="E23" s="11" t="s">
        <v>36</v>
      </c>
      <c r="F23" s="80"/>
    </row>
    <row r="24" spans="1:6" x14ac:dyDescent="0.25">
      <c r="A24" s="77" t="s">
        <v>28</v>
      </c>
      <c r="B24" s="77"/>
      <c r="C24" s="16" t="s">
        <v>33</v>
      </c>
      <c r="D24" s="16" t="s">
        <v>31</v>
      </c>
      <c r="E24" s="16" t="s">
        <v>30</v>
      </c>
      <c r="F24" s="80"/>
    </row>
    <row r="25" spans="1:6" x14ac:dyDescent="0.25">
      <c r="A25" s="76" t="s">
        <v>29</v>
      </c>
      <c r="B25" s="76"/>
      <c r="C25" s="11" t="s">
        <v>32</v>
      </c>
      <c r="D25" s="11" t="s">
        <v>33</v>
      </c>
      <c r="E25" s="11" t="s">
        <v>36</v>
      </c>
      <c r="F25" s="80"/>
    </row>
    <row r="26" spans="1:6" x14ac:dyDescent="0.25">
      <c r="A26" s="54"/>
      <c r="B26" s="54"/>
      <c r="C26" s="54"/>
      <c r="D26" s="54"/>
      <c r="E26" s="54"/>
      <c r="F26" s="54"/>
    </row>
  </sheetData>
  <mergeCells count="21">
    <mergeCell ref="A1:F1"/>
    <mergeCell ref="A18:F18"/>
    <mergeCell ref="A26:F26"/>
    <mergeCell ref="A21:B21"/>
    <mergeCell ref="A22:B22"/>
    <mergeCell ref="A23:B23"/>
    <mergeCell ref="A24:B24"/>
    <mergeCell ref="A25:B25"/>
    <mergeCell ref="A3:A6"/>
    <mergeCell ref="A8:A11"/>
    <mergeCell ref="A13:A16"/>
    <mergeCell ref="A20:B20"/>
    <mergeCell ref="F3:F6"/>
    <mergeCell ref="F8:F11"/>
    <mergeCell ref="F13:F16"/>
    <mergeCell ref="F20:F25"/>
    <mergeCell ref="A2:F2"/>
    <mergeCell ref="A7:F7"/>
    <mergeCell ref="A12:F12"/>
    <mergeCell ref="A17:F17"/>
    <mergeCell ref="A19:F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 D13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Contagem de Complexidade</vt:lpstr>
      <vt:lpstr>ALI</vt:lpstr>
      <vt:lpstr>AIE</vt:lpstr>
      <vt:lpstr>EE</vt:lpstr>
      <vt:lpstr>SE</vt:lpstr>
      <vt:lpstr>CE</vt:lpstr>
      <vt:lpstr>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Paulo Vinicius Medeiros</cp:lastModifiedBy>
  <dcterms:created xsi:type="dcterms:W3CDTF">2018-04-05T23:41:30Z</dcterms:created>
  <dcterms:modified xsi:type="dcterms:W3CDTF">2018-11-08T17:44:56Z</dcterms:modified>
</cp:coreProperties>
</file>