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2262819\Desktop\"/>
    </mc:Choice>
  </mc:AlternateContent>
  <bookViews>
    <workbookView xWindow="0" yWindow="0" windowWidth="20490" windowHeight="6450"/>
  </bookViews>
  <sheets>
    <sheet name="Analise de Cu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F8" i="1" l="1"/>
  <c r="G8" i="1" s="1"/>
  <c r="F9" i="1"/>
  <c r="G9" i="1" s="1"/>
  <c r="F10" i="1"/>
  <c r="G10" i="1" s="1"/>
  <c r="F12" i="1"/>
  <c r="F13" i="1"/>
  <c r="G13" i="1" s="1"/>
  <c r="F15" i="1"/>
  <c r="G15" i="1"/>
  <c r="L8" i="1"/>
  <c r="L9" i="1"/>
  <c r="L10" i="1"/>
  <c r="L11" i="1"/>
  <c r="L15" i="1"/>
  <c r="L16" i="1"/>
  <c r="L18" i="1"/>
  <c r="K18" i="1"/>
  <c r="K11" i="1"/>
  <c r="F14" i="1"/>
  <c r="F16" i="1" l="1"/>
  <c r="G12" i="1"/>
  <c r="G16" i="1" s="1"/>
  <c r="G3" i="1" s="1"/>
</calcChain>
</file>

<file path=xl/sharedStrings.xml><?xml version="1.0" encoding="utf-8"?>
<sst xmlns="http://schemas.openxmlformats.org/spreadsheetml/2006/main" count="56" uniqueCount="36">
  <si>
    <t>Descrição</t>
  </si>
  <si>
    <t>Quantidade</t>
  </si>
  <si>
    <t>Total</t>
  </si>
  <si>
    <t>Nobreak</t>
  </si>
  <si>
    <t>Computador</t>
  </si>
  <si>
    <t>Programador</t>
  </si>
  <si>
    <t>Valor Unitario</t>
  </si>
  <si>
    <t>Designer Grafico</t>
  </si>
  <si>
    <t>Unidade de medida</t>
  </si>
  <si>
    <t>Unitário</t>
  </si>
  <si>
    <t>Periodicidade</t>
  </si>
  <si>
    <t>Mensal</t>
  </si>
  <si>
    <t>Único</t>
  </si>
  <si>
    <t>Aluguel de Sala</t>
  </si>
  <si>
    <t>Treinamento</t>
  </si>
  <si>
    <t>Hora</t>
  </si>
  <si>
    <t>Gerente de Projetos</t>
  </si>
  <si>
    <t>Agua</t>
  </si>
  <si>
    <t>Luz</t>
  </si>
  <si>
    <t>Valor Aproximado</t>
  </si>
  <si>
    <t>Fundo para Rescisão</t>
  </si>
  <si>
    <t>Fundo para Promoção</t>
  </si>
  <si>
    <t>Tempo do Projeto</t>
  </si>
  <si>
    <t>Valor Total</t>
  </si>
  <si>
    <t>Total Projeto</t>
  </si>
  <si>
    <t>Dias Uteis no Mês</t>
  </si>
  <si>
    <t>Horas de Trabalho</t>
  </si>
  <si>
    <t>Dias</t>
  </si>
  <si>
    <t>Horas</t>
  </si>
  <si>
    <t>Unidade para conta do projeto (NÇÃO RETIRAR E NÃO POR NO PPT)</t>
  </si>
  <si>
    <t>Internet/Telefone</t>
  </si>
  <si>
    <t>Custos Fixo Direto</t>
  </si>
  <si>
    <t>Custos Variavel Indireto</t>
  </si>
  <si>
    <t>Custos Fixo Indireto</t>
  </si>
  <si>
    <t>Fundo para Riscos</t>
  </si>
  <si>
    <t>Analista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</si>
</sst>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4" fontId="4" fillId="2" borderId="5" xfId="1" applyFont="1" applyFill="1" applyBorder="1" applyAlignment="1">
      <alignment horizontal="center" vertical="center"/>
    </xf>
    <xf numFmtId="44" fontId="4" fillId="2" borderId="6" xfId="1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44" fontId="0" fillId="0" borderId="2" xfId="1" applyFont="1" applyBorder="1"/>
    <xf numFmtId="44" fontId="0" fillId="0" borderId="3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44" fontId="0" fillId="0" borderId="8" xfId="1" applyFont="1" applyBorder="1"/>
    <xf numFmtId="44" fontId="0" fillId="0" borderId="9" xfId="0" applyNumberFormat="1" applyBorder="1"/>
    <xf numFmtId="0" fontId="0" fillId="0" borderId="4" xfId="0" applyBorder="1"/>
    <xf numFmtId="0" fontId="0" fillId="0" borderId="5" xfId="0" applyBorder="1" applyAlignment="1">
      <alignment horizontal="center"/>
    </xf>
    <xf numFmtId="44" fontId="0" fillId="0" borderId="5" xfId="1" applyFont="1" applyBorder="1"/>
    <xf numFmtId="44" fontId="0" fillId="0" borderId="6" xfId="0" applyNumberFormat="1" applyBorder="1"/>
    <xf numFmtId="44" fontId="0" fillId="0" borderId="2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2" fillId="0" borderId="10" xfId="1" applyFont="1" applyBorder="1" applyAlignment="1">
      <alignment horizontal="center"/>
    </xf>
    <xf numFmtId="44" fontId="0" fillId="0" borderId="11" xfId="0" applyNumberFormat="1" applyBorder="1"/>
    <xf numFmtId="44" fontId="0" fillId="0" borderId="12" xfId="0" applyNumberFormat="1" applyBorder="1"/>
    <xf numFmtId="0" fontId="0" fillId="0" borderId="13" xfId="0" applyBorder="1" applyAlignment="1">
      <alignment horizontal="left" vertical="center"/>
    </xf>
    <xf numFmtId="44" fontId="0" fillId="0" borderId="14" xfId="1" applyFont="1" applyBorder="1"/>
    <xf numFmtId="0" fontId="0" fillId="0" borderId="15" xfId="0" applyBorder="1"/>
    <xf numFmtId="0" fontId="0" fillId="0" borderId="16" xfId="0" applyBorder="1" applyAlignment="1">
      <alignment horizontal="left" vertical="center"/>
    </xf>
    <xf numFmtId="44" fontId="3" fillId="0" borderId="0" xfId="1" applyFont="1" applyBorder="1"/>
    <xf numFmtId="44" fontId="2" fillId="0" borderId="17" xfId="1" applyFont="1" applyBorder="1"/>
    <xf numFmtId="0" fontId="0" fillId="0" borderId="18" xfId="0" applyBorder="1" applyAlignment="1">
      <alignment horizontal="left" vertical="center"/>
    </xf>
    <xf numFmtId="44" fontId="0" fillId="0" borderId="19" xfId="1" applyFont="1" applyBorder="1"/>
    <xf numFmtId="0" fontId="0" fillId="0" borderId="20" xfId="0" applyBorder="1"/>
    <xf numFmtId="0" fontId="3" fillId="0" borderId="14" xfId="0" applyFont="1" applyBorder="1" applyAlignment="1"/>
    <xf numFmtId="0" fontId="3" fillId="0" borderId="0" xfId="0" applyFont="1" applyBorder="1" applyAlignment="1"/>
    <xf numFmtId="0" fontId="3" fillId="0" borderId="19" xfId="0" applyFont="1" applyBorder="1" applyAlignment="1"/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0" xfId="0" applyFont="1" applyAlignment="1">
      <alignment vertical="center"/>
    </xf>
    <xf numFmtId="44" fontId="2" fillId="0" borderId="21" xfId="1" applyFont="1" applyBorder="1" applyAlignment="1">
      <alignment horizontal="center"/>
    </xf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1" applyFont="1" applyBorder="1"/>
    <xf numFmtId="0" fontId="0" fillId="0" borderId="0" xfId="0" applyBorder="1"/>
    <xf numFmtId="44" fontId="0" fillId="0" borderId="25" xfId="1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0" fillId="0" borderId="26" xfId="0" applyNumberFormat="1" applyBorder="1"/>
    <xf numFmtId="44" fontId="0" fillId="0" borderId="5" xfId="0" applyNumberFormat="1" applyBorder="1"/>
    <xf numFmtId="0" fontId="0" fillId="0" borderId="27" xfId="0" applyBorder="1"/>
    <xf numFmtId="0" fontId="0" fillId="0" borderId="28" xfId="0" applyBorder="1"/>
    <xf numFmtId="0" fontId="0" fillId="0" borderId="18" xfId="0" applyFill="1" applyBorder="1"/>
    <xf numFmtId="44" fontId="0" fillId="0" borderId="1" xfId="1" applyFont="1" applyBorder="1" applyAlignment="1">
      <alignment horizontal="center"/>
    </xf>
    <xf numFmtId="44" fontId="0" fillId="0" borderId="29" xfId="1" applyFont="1" applyBorder="1" applyAlignment="1">
      <alignment horizontal="center"/>
    </xf>
    <xf numFmtId="44" fontId="1" fillId="0" borderId="4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showGridLines="0" tabSelected="1" workbookViewId="0">
      <selection activeCell="E26" sqref="E26"/>
    </sheetView>
  </sheetViews>
  <sheetFormatPr defaultRowHeight="15" x14ac:dyDescent="0.25"/>
  <cols>
    <col min="2" max="2" width="20.28515625" bestFit="1" customWidth="1"/>
    <col min="3" max="3" width="11.42578125" bestFit="1" customWidth="1"/>
    <col min="4" max="4" width="14.85546875" style="1" bestFit="1" customWidth="1"/>
    <col min="5" max="5" width="18.5703125" style="1" bestFit="1" customWidth="1"/>
    <col min="6" max="6" width="13.28515625" style="1" bestFit="1" customWidth="1"/>
    <col min="7" max="7" width="14" bestFit="1" customWidth="1"/>
    <col min="8" max="8" width="3.85546875" customWidth="1"/>
    <col min="9" max="9" width="20.42578125" bestFit="1" customWidth="1"/>
    <col min="10" max="10" width="14.85546875" bestFit="1" customWidth="1"/>
    <col min="11" max="11" width="18.7109375" bestFit="1" customWidth="1"/>
    <col min="12" max="12" width="14" bestFit="1" customWidth="1"/>
  </cols>
  <sheetData>
    <row r="1" spans="2:17" ht="15.75" thickBot="1" x14ac:dyDescent="0.3"/>
    <row r="2" spans="2:17" ht="15.75" x14ac:dyDescent="0.25">
      <c r="B2" s="28" t="s">
        <v>22</v>
      </c>
      <c r="C2" s="37">
        <v>91</v>
      </c>
      <c r="D2" s="41" t="s">
        <v>27</v>
      </c>
      <c r="E2" s="29"/>
      <c r="F2" s="29"/>
      <c r="G2" s="30"/>
    </row>
    <row r="3" spans="2:17" ht="15.75" x14ac:dyDescent="0.25">
      <c r="B3" s="31" t="s">
        <v>25</v>
      </c>
      <c r="C3" s="38">
        <v>22</v>
      </c>
      <c r="D3" s="40" t="s">
        <v>27</v>
      </c>
      <c r="E3" s="32"/>
      <c r="F3" s="32" t="s">
        <v>23</v>
      </c>
      <c r="G3" s="33">
        <f>G16+L11+L18</f>
        <v>115404.72727272728</v>
      </c>
    </row>
    <row r="4" spans="2:17" ht="16.5" thickBot="1" x14ac:dyDescent="0.3">
      <c r="B4" s="34" t="s">
        <v>26</v>
      </c>
      <c r="C4" s="39">
        <v>8</v>
      </c>
      <c r="D4" s="42" t="s">
        <v>28</v>
      </c>
      <c r="E4" s="35"/>
      <c r="F4" s="35"/>
      <c r="G4" s="36"/>
    </row>
    <row r="5" spans="2:17" ht="16.5" thickBot="1" x14ac:dyDescent="0.3">
      <c r="C5" s="2"/>
    </row>
    <row r="6" spans="2:17" ht="15.75" x14ac:dyDescent="0.25">
      <c r="B6" s="50" t="s">
        <v>31</v>
      </c>
      <c r="C6" s="51"/>
      <c r="D6" s="51"/>
      <c r="E6" s="51"/>
      <c r="F6" s="51"/>
      <c r="G6" s="52"/>
      <c r="H6" s="43"/>
      <c r="I6" s="50" t="s">
        <v>33</v>
      </c>
      <c r="J6" s="51"/>
      <c r="K6" s="51"/>
      <c r="L6" s="52"/>
      <c r="P6">
        <v>4.1363636363636367</v>
      </c>
      <c r="Q6" t="s">
        <v>29</v>
      </c>
    </row>
    <row r="7" spans="2:17" ht="15.75" thickBot="1" x14ac:dyDescent="0.3">
      <c r="B7" s="6" t="s">
        <v>0</v>
      </c>
      <c r="C7" s="7" t="s">
        <v>1</v>
      </c>
      <c r="D7" s="8" t="s">
        <v>6</v>
      </c>
      <c r="E7" s="7" t="s">
        <v>8</v>
      </c>
      <c r="F7" s="8" t="s">
        <v>2</v>
      </c>
      <c r="G7" s="9" t="s">
        <v>24</v>
      </c>
      <c r="H7" s="5"/>
      <c r="I7" s="6" t="s">
        <v>0</v>
      </c>
      <c r="J7" s="8" t="s">
        <v>10</v>
      </c>
      <c r="K7" s="8" t="s">
        <v>19</v>
      </c>
      <c r="L7" s="9" t="s">
        <v>24</v>
      </c>
    </row>
    <row r="8" spans="2:17" x14ac:dyDescent="0.25">
      <c r="B8" s="10" t="s">
        <v>4</v>
      </c>
      <c r="C8" s="11">
        <v>5</v>
      </c>
      <c r="D8" s="12">
        <v>2000</v>
      </c>
      <c r="E8" s="11" t="s">
        <v>9</v>
      </c>
      <c r="F8" s="12">
        <f>C8*D8</f>
        <v>10000</v>
      </c>
      <c r="G8" s="13">
        <f>F8</f>
        <v>10000</v>
      </c>
      <c r="H8" s="4"/>
      <c r="I8" s="10" t="s">
        <v>17</v>
      </c>
      <c r="J8" s="22" t="s">
        <v>11</v>
      </c>
      <c r="K8" s="12">
        <v>200</v>
      </c>
      <c r="L8" s="13">
        <f>K8*$P$6</f>
        <v>827.27272727272737</v>
      </c>
    </row>
    <row r="9" spans="2:17" x14ac:dyDescent="0.25">
      <c r="B9" s="14" t="s">
        <v>3</v>
      </c>
      <c r="C9" s="15">
        <v>5</v>
      </c>
      <c r="D9" s="16">
        <v>400</v>
      </c>
      <c r="E9" s="15" t="s">
        <v>9</v>
      </c>
      <c r="F9" s="16">
        <f>C9*D9</f>
        <v>2000</v>
      </c>
      <c r="G9" s="17">
        <f>F9</f>
        <v>2000</v>
      </c>
      <c r="H9" s="4"/>
      <c r="I9" s="14" t="s">
        <v>18</v>
      </c>
      <c r="J9" s="23" t="s">
        <v>11</v>
      </c>
      <c r="K9" s="16">
        <v>500</v>
      </c>
      <c r="L9" s="17">
        <f>K9*$P$6</f>
        <v>2068.1818181818185</v>
      </c>
    </row>
    <row r="10" spans="2:17" ht="15.75" thickBot="1" x14ac:dyDescent="0.3">
      <c r="B10" s="14" t="s">
        <v>5</v>
      </c>
      <c r="C10" s="15">
        <v>2</v>
      </c>
      <c r="D10" s="16">
        <v>16</v>
      </c>
      <c r="E10" s="15" t="s">
        <v>15</v>
      </c>
      <c r="F10" s="16">
        <f>(($D10*$C$4)*$C$3)*$C10</f>
        <v>5632</v>
      </c>
      <c r="G10" s="17">
        <f>F10*$P$6</f>
        <v>23296</v>
      </c>
      <c r="H10" s="4"/>
      <c r="I10" s="18" t="s">
        <v>30</v>
      </c>
      <c r="J10" s="24" t="s">
        <v>11</v>
      </c>
      <c r="K10" s="20">
        <v>200</v>
      </c>
      <c r="L10" s="21">
        <f>K10*$P$6</f>
        <v>827.27272727272737</v>
      </c>
    </row>
    <row r="11" spans="2:17" ht="15.75" thickBot="1" x14ac:dyDescent="0.3">
      <c r="B11" s="14" t="s">
        <v>35</v>
      </c>
      <c r="C11" s="15">
        <v>1</v>
      </c>
      <c r="D11" s="16">
        <v>20</v>
      </c>
      <c r="E11" s="15" t="s">
        <v>15</v>
      </c>
      <c r="F11" s="16">
        <f>(($D11*$C$4)*$C$3)*$C11</f>
        <v>3520</v>
      </c>
      <c r="G11" s="17">
        <f>F11*$P$6</f>
        <v>14560.000000000002</v>
      </c>
      <c r="H11" s="4"/>
      <c r="J11" s="44" t="s">
        <v>2</v>
      </c>
      <c r="K11" s="45">
        <f>SUM(K4:K10)</f>
        <v>900</v>
      </c>
      <c r="L11" s="46">
        <f>SUM(L8:L10)</f>
        <v>3722.7272727272734</v>
      </c>
    </row>
    <row r="12" spans="2:17" ht="15.75" thickBot="1" x14ac:dyDescent="0.3">
      <c r="B12" s="14" t="s">
        <v>16</v>
      </c>
      <c r="C12" s="15">
        <v>1</v>
      </c>
      <c r="D12" s="16">
        <v>41</v>
      </c>
      <c r="E12" s="15" t="s">
        <v>15</v>
      </c>
      <c r="F12" s="16">
        <f>(($D12*$C$4)*$C$3)*$C12</f>
        <v>7216</v>
      </c>
      <c r="G12" s="17">
        <f>F12*$P$6</f>
        <v>29848.000000000004</v>
      </c>
      <c r="H12" s="4"/>
      <c r="K12" s="1"/>
      <c r="L12" s="4"/>
    </row>
    <row r="13" spans="2:17" ht="15.75" x14ac:dyDescent="0.25">
      <c r="B13" s="14" t="s">
        <v>7</v>
      </c>
      <c r="C13" s="15">
        <v>1</v>
      </c>
      <c r="D13" s="16">
        <v>13.5</v>
      </c>
      <c r="E13" s="15" t="s">
        <v>15</v>
      </c>
      <c r="F13" s="16">
        <f>(($D13*$C$4)*$C$3)*$C13</f>
        <v>2376</v>
      </c>
      <c r="G13" s="17">
        <f>F13*$P$6</f>
        <v>9828</v>
      </c>
      <c r="H13" s="4"/>
      <c r="I13" s="50" t="s">
        <v>32</v>
      </c>
      <c r="J13" s="51"/>
      <c r="K13" s="51"/>
      <c r="L13" s="52"/>
    </row>
    <row r="14" spans="2:17" ht="15.75" thickBot="1" x14ac:dyDescent="0.3">
      <c r="B14" s="14" t="s">
        <v>13</v>
      </c>
      <c r="C14" s="15">
        <v>1</v>
      </c>
      <c r="D14" s="16">
        <v>1000</v>
      </c>
      <c r="E14" s="15" t="s">
        <v>9</v>
      </c>
      <c r="F14" s="16">
        <f>C14*D14</f>
        <v>1000</v>
      </c>
      <c r="G14" s="17">
        <v>4000</v>
      </c>
      <c r="H14" s="4"/>
      <c r="I14" s="6" t="s">
        <v>0</v>
      </c>
      <c r="J14" s="8" t="s">
        <v>10</v>
      </c>
      <c r="K14" s="8" t="s">
        <v>19</v>
      </c>
      <c r="L14" s="9" t="s">
        <v>24</v>
      </c>
    </row>
    <row r="15" spans="2:17" ht="15.75" thickBot="1" x14ac:dyDescent="0.3">
      <c r="B15" s="18" t="s">
        <v>14</v>
      </c>
      <c r="C15" s="19">
        <v>3</v>
      </c>
      <c r="D15" s="20">
        <v>50</v>
      </c>
      <c r="E15" s="19" t="s">
        <v>9</v>
      </c>
      <c r="F15" s="20">
        <f>C15*D15</f>
        <v>150</v>
      </c>
      <c r="G15" s="21">
        <f>F15</f>
        <v>150</v>
      </c>
      <c r="H15" s="4"/>
      <c r="I15" s="55" t="s">
        <v>20</v>
      </c>
      <c r="J15" s="58" t="s">
        <v>12</v>
      </c>
      <c r="K15" s="12">
        <v>10000</v>
      </c>
      <c r="L15" s="13">
        <f>K15</f>
        <v>10000</v>
      </c>
    </row>
    <row r="16" spans="2:17" ht="15.75" thickBot="1" x14ac:dyDescent="0.3">
      <c r="D16" s="3"/>
      <c r="E16" s="25" t="s">
        <v>2</v>
      </c>
      <c r="F16" s="26">
        <f>SUM(F8:F15)</f>
        <v>31894</v>
      </c>
      <c r="G16" s="27">
        <f>SUM(G8:G15)</f>
        <v>93682</v>
      </c>
      <c r="I16" s="56" t="s">
        <v>21</v>
      </c>
      <c r="J16" s="59" t="s">
        <v>12</v>
      </c>
      <c r="K16" s="47">
        <v>3000</v>
      </c>
      <c r="L16" s="53">
        <f>K16</f>
        <v>3000</v>
      </c>
    </row>
    <row r="17" spans="5:13" ht="15.75" thickBot="1" x14ac:dyDescent="0.3">
      <c r="I17" s="57" t="s">
        <v>34</v>
      </c>
      <c r="J17" s="60" t="s">
        <v>12</v>
      </c>
      <c r="K17" s="54">
        <v>5000</v>
      </c>
      <c r="L17" s="21">
        <v>5000</v>
      </c>
      <c r="M17" s="48"/>
    </row>
    <row r="18" spans="5:13" ht="15.75" thickBot="1" x14ac:dyDescent="0.3">
      <c r="I18" s="48"/>
      <c r="J18" s="25" t="s">
        <v>2</v>
      </c>
      <c r="K18" s="26">
        <f>SUM(K16:K17:K15)</f>
        <v>18000</v>
      </c>
      <c r="L18" s="27">
        <f>SUM(L16:L17:L15)</f>
        <v>18000</v>
      </c>
    </row>
    <row r="26" spans="5:13" x14ac:dyDescent="0.25">
      <c r="E26" s="49"/>
    </row>
  </sheetData>
  <mergeCells count="3">
    <mergeCell ref="I6:L6"/>
    <mergeCell ref="B6:G6"/>
    <mergeCell ref="I13:L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de 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Pazeanotti</dc:creator>
  <cp:lastModifiedBy>2102262819</cp:lastModifiedBy>
  <dcterms:created xsi:type="dcterms:W3CDTF">2018-06-03T19:33:04Z</dcterms:created>
  <dcterms:modified xsi:type="dcterms:W3CDTF">2018-11-07T11:33:42Z</dcterms:modified>
</cp:coreProperties>
</file>