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F5DD7F1E-18CF-4A64-B91A-F4C2E4517D73}" xr6:coauthVersionLast="47" xr6:coauthVersionMax="47" xr10:uidLastSave="{00000000-0000-0000-0000-000000000000}"/>
  <bookViews>
    <workbookView xWindow="2304" yWindow="2304" windowWidth="17280" windowHeight="8964" xr2:uid="{00000000-000D-0000-FFFF-FFFF00000000}"/>
  </bookViews>
  <sheets>
    <sheet name="calendarioproyecto" sheetId="11" r:id="rId1"/>
  </sheets>
  <externalReferences>
    <externalReference r:id="rId2"/>
    <externalReference r:id="rId3"/>
    <externalReference r:id="rId4"/>
  </externalReferences>
  <definedNames>
    <definedName name="CIQWBGuid" hidden="1">"2cd8126d-26c3-430c-b7fa-a069e3a1fc62"</definedName>
    <definedName name="CODIGO1">[1]DIARIO!$C$12:$C$501</definedName>
    <definedName name="CODIGO2">[2]BALANCE!$A1</definedName>
    <definedName name="DEBE">[1]DIARIO!$F$12:$F$501</definedName>
    <definedName name="Fecha_final" localSheetId="0">calendarioproyecto!$F1</definedName>
    <definedName name="Fecha_incio" localSheetId="0">calendarioproyecto!$E1</definedName>
    <definedName name="HABER">[1]DIARIO!$G$12:$G$501</definedName>
    <definedName name="hoy" localSheetId="0">TODAY()</definedName>
    <definedName name="InicioDelProyecto">calendarioproyecto!$E$3</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rogresos" localSheetId="0">calendarioproyecto!$D1</definedName>
    <definedName name="SemanaParaMostrar">calendarioproyecto!$E$4</definedName>
    <definedName name="_xlnm.Print_Titles" localSheetId="0">calendarioproyecto!$4:$6</definedName>
    <definedName name="Type">'[3]Maintenance Work Order'!#REF!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11" l="1"/>
  <c r="F12" i="11"/>
  <c r="H7" i="11"/>
  <c r="E9" i="11" l="1"/>
  <c r="F9" i="11" s="1"/>
  <c r="I5" i="11"/>
  <c r="H8" i="11"/>
  <c r="E10" i="11" l="1"/>
  <c r="H9" i="11"/>
  <c r="I6" i="11"/>
  <c r="E12" i="11" l="1"/>
  <c r="F10" i="11"/>
  <c r="J5" i="11"/>
  <c r="K5" i="11" s="1"/>
  <c r="L5" i="11" s="1"/>
  <c r="M5" i="11" s="1"/>
  <c r="N5" i="11" s="1"/>
  <c r="O5" i="11" s="1"/>
  <c r="P5" i="11" s="1"/>
  <c r="I4" i="11"/>
  <c r="H10" i="11" l="1"/>
  <c r="H23" i="11"/>
  <c r="H11" i="11"/>
  <c r="P4" i="11"/>
  <c r="Q5" i="11"/>
  <c r="R5" i="11" s="1"/>
  <c r="S5" i="11" s="1"/>
  <c r="T5" i="11" s="1"/>
  <c r="U5" i="11" s="1"/>
  <c r="V5" i="11" s="1"/>
  <c r="W5" i="11" s="1"/>
  <c r="J6" i="11"/>
  <c r="H12" i="11" l="1"/>
  <c r="E13" i="11"/>
  <c r="H31" i="11"/>
  <c r="W4" i="11"/>
  <c r="X5" i="11"/>
  <c r="Y5" i="11" s="1"/>
  <c r="Z5" i="11" s="1"/>
  <c r="AA5" i="11" s="1"/>
  <c r="AB5" i="11" s="1"/>
  <c r="AC5" i="11" s="1"/>
  <c r="AD5" i="11" s="1"/>
  <c r="K6" i="11"/>
  <c r="F13" i="11" l="1"/>
  <c r="E14" i="11" s="1"/>
  <c r="E16" i="11" s="1"/>
  <c r="F16" i="11" s="1"/>
  <c r="E17" i="11" s="1"/>
  <c r="F17" i="11" s="1"/>
  <c r="H14" i="11"/>
  <c r="H15" i="11"/>
  <c r="AE5" i="11"/>
  <c r="AF5" i="11" s="1"/>
  <c r="AG5" i="11" s="1"/>
  <c r="AH5" i="11" s="1"/>
  <c r="AI5" i="11" s="1"/>
  <c r="AJ5" i="11" s="1"/>
  <c r="AD4" i="11"/>
  <c r="L6" i="11"/>
  <c r="H13" i="11" l="1"/>
  <c r="E18" i="11"/>
  <c r="F18" i="11" s="1"/>
  <c r="H17" i="11"/>
  <c r="H16" i="11"/>
  <c r="H19" i="11"/>
  <c r="AK5" i="11"/>
  <c r="AL5" i="11" s="1"/>
  <c r="AM5" i="11" s="1"/>
  <c r="AN5" i="11" s="1"/>
  <c r="AO5" i="11" s="1"/>
  <c r="AP5" i="11" s="1"/>
  <c r="AQ5" i="11" s="1"/>
  <c r="M6" i="11"/>
  <c r="E20" i="11" l="1"/>
  <c r="F20" i="11" s="1"/>
  <c r="E21" i="11"/>
  <c r="F21" i="11" s="1"/>
  <c r="AR5" i="11"/>
  <c r="AK4" i="11"/>
  <c r="N6" i="11"/>
  <c r="AS5" i="11" l="1"/>
  <c r="AR4" i="11"/>
  <c r="H20" i="11"/>
  <c r="H18" i="11"/>
  <c r="E22" i="11"/>
  <c r="AT5" i="11"/>
  <c r="AS6" i="11"/>
  <c r="O6" i="11"/>
  <c r="F22" i="11" l="1"/>
  <c r="E24" i="11" s="1"/>
  <c r="F24" i="11" s="1"/>
  <c r="E25" i="11" s="1"/>
  <c r="H21" i="11"/>
  <c r="AU5" i="11"/>
  <c r="AT6" i="11"/>
  <c r="F25" i="11" l="1"/>
  <c r="E26" i="11" s="1"/>
  <c r="F26" i="11" s="1"/>
  <c r="E28" i="11" s="1"/>
  <c r="F28" i="11" s="1"/>
  <c r="E29" i="11" s="1"/>
  <c r="AV5" i="11"/>
  <c r="AU6" i="11"/>
  <c r="P6" i="11"/>
  <c r="Q6" i="11"/>
  <c r="F29" i="11" l="1"/>
  <c r="E30" i="11" s="1"/>
  <c r="F30" i="11" s="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M5" i="11" l="1"/>
  <c r="BL6" i="11"/>
  <c r="AG6" i="11"/>
  <c r="BN5" i="11" l="1"/>
  <c r="BM4" i="11"/>
  <c r="BM6" i="11"/>
  <c r="AH6" i="11"/>
  <c r="BO5" i="11" l="1"/>
  <c r="BN6" i="11"/>
  <c r="AI6" i="11"/>
  <c r="BP5" i="11" l="1"/>
  <c r="BO6" i="11"/>
  <c r="AJ6" i="11"/>
  <c r="BQ5" i="11" l="1"/>
  <c r="BP6" i="11"/>
  <c r="AK6" i="11"/>
  <c r="BR5" i="11" l="1"/>
  <c r="BQ6" i="11"/>
  <c r="AL6" i="11"/>
  <c r="BS5" i="11" l="1"/>
  <c r="BR6" i="11"/>
  <c r="AM6" i="11"/>
  <c r="BS6" i="11" l="1"/>
  <c r="BT5" i="11"/>
  <c r="AN6" i="11"/>
  <c r="BT4" i="11" l="1"/>
  <c r="BT6" i="11"/>
  <c r="BU5" i="11"/>
  <c r="AO6" i="11"/>
  <c r="BU6" i="11" l="1"/>
  <c r="BV5" i="11"/>
  <c r="AP6" i="11"/>
  <c r="BV6" i="11" l="1"/>
  <c r="BW5" i="11"/>
  <c r="AQ6" i="11"/>
  <c r="BX5" i="11" l="1"/>
  <c r="BW6" i="11"/>
  <c r="AR6" i="11"/>
  <c r="H22" i="11"/>
  <c r="BX6" i="11" l="1"/>
  <c r="BY5" i="11"/>
  <c r="BZ5" i="11" l="1"/>
  <c r="BY6" i="11"/>
  <c r="CA5" i="11" l="1"/>
  <c r="BZ6" i="11"/>
  <c r="CA6" i="11" l="1"/>
  <c r="CB5" i="11"/>
  <c r="CB6" i="11" l="1"/>
  <c r="CC5" i="11"/>
  <c r="CC6" i="11" l="1"/>
  <c r="CD5" i="11"/>
  <c r="CD6" i="11" l="1"/>
  <c r="CE5" i="11"/>
  <c r="CA4" i="11"/>
  <c r="CE6" i="11" l="1"/>
  <c r="CF5" i="11"/>
  <c r="CF6" i="11" s="1"/>
</calcChain>
</file>

<file path=xl/sharedStrings.xml><?xml version="1.0" encoding="utf-8"?>
<sst xmlns="http://schemas.openxmlformats.org/spreadsheetml/2006/main" count="67" uniqueCount="42">
  <si>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</si>
  <si>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</si>
  <si>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</si>
  <si>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</si>
  <si>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</si>
  <si>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</si>
  <si>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</si>
  <si>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</si>
  <si>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</si>
  <si>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</si>
  <si>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</si>
  <si>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</si>
  <si>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</si>
  <si>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</si>
  <si>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</si>
  <si>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</si>
  <si>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</si>
  <si>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</si>
  <si>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</si>
  <si>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</si>
  <si>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FIN</t>
  </si>
  <si>
    <t>DÍAS</t>
  </si>
  <si>
    <t>Configuración inicial</t>
  </si>
  <si>
    <t>Tonatiuh Tamayo</t>
  </si>
  <si>
    <t>Diseño de interfaz general</t>
  </si>
  <si>
    <t>Inicialización de proyecto en React</t>
  </si>
  <si>
    <t>Base de datos</t>
  </si>
  <si>
    <t>Diseño de la base de datos</t>
  </si>
  <si>
    <t>Inicialización de proyecto en Firebase</t>
  </si>
  <si>
    <t>Implementación de Base de datos</t>
  </si>
  <si>
    <t>Módulo de ingreso de productos</t>
  </si>
  <si>
    <t>Diseño de registro de productos</t>
  </si>
  <si>
    <t>Maquetación del módulo</t>
  </si>
  <si>
    <t>Codificación de módulo</t>
  </si>
  <si>
    <t>Módulo de registro e impresión de pedidos</t>
  </si>
  <si>
    <t>Diseño del módulo</t>
  </si>
  <si>
    <t>Módulo de historial de pedidos y clientes por fecha</t>
  </si>
  <si>
    <t>Módulo de registro de clientes frecuentes</t>
  </si>
  <si>
    <t xml:space="preserve">DIAGRAMA DE GANTT  </t>
  </si>
  <si>
    <t>PUNTO DE VENTA TORTAS AHOGADAS</t>
  </si>
  <si>
    <t>César Tonatiuh Tamayo Ávila</t>
  </si>
  <si>
    <t>Nombre del Responsable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</si>
</sst>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0"/>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B050"/>
        <bgColor theme="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165"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6"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11" applyNumberFormat="0" applyAlignment="0" applyProtection="0"/>
    <xf numFmtId="0" fontId="22" fillId="15" borderId="12" applyNumberFormat="0" applyAlignment="0" applyProtection="0"/>
    <xf numFmtId="0" fontId="23" fillId="15" borderId="11" applyNumberFormat="0" applyAlignment="0" applyProtection="0"/>
    <xf numFmtId="0" fontId="24" fillId="0" borderId="13" applyNumberFormat="0" applyFill="0" applyAlignment="0" applyProtection="0"/>
    <xf numFmtId="0" fontId="25" fillId="16" borderId="14" applyNumberFormat="0" applyAlignment="0" applyProtection="0"/>
    <xf numFmtId="0" fontId="26" fillId="0" borderId="0" applyNumberFormat="0" applyFill="0" applyBorder="0" applyAlignment="0" applyProtection="0"/>
    <xf numFmtId="0" fontId="9" fillId="17" borderId="15" applyNumberFormat="0" applyFont="0" applyAlignment="0" applyProtection="0"/>
    <xf numFmtId="0" fontId="27" fillId="0" borderId="0" applyNumberFormat="0" applyFill="0" applyBorder="0" applyAlignment="0" applyProtection="0"/>
    <xf numFmtId="0" fontId="6" fillId="0" borderId="16" applyNumberFormat="0" applyFill="0" applyAlignment="0" applyProtection="0"/>
    <xf numFmtId="0" fontId="1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15"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15"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0" borderId="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13" fillId="0" borderId="0" xfId="0" applyFont="1"/>
    <xf numFmtId="0" fontId="14"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169" fontId="0" fillId="7" borderId="2" xfId="0" applyNumberFormat="1" applyFill="1" applyBorder="1" applyAlignment="1">
      <alignment horizontal="center" vertical="center"/>
    </xf>
    <xf numFmtId="169" fontId="5" fillId="7"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0" fontId="0" fillId="0" borderId="0" xfId="0" applyFill="1"/>
    <xf numFmtId="0" fontId="7" fillId="43" borderId="1" xfId="0" applyFont="1" applyFill="1" applyBorder="1" applyAlignment="1">
      <alignment horizontal="left" vertical="center" indent="1"/>
    </xf>
    <xf numFmtId="0" fontId="7" fillId="43" borderId="1" xfId="0" applyFont="1" applyFill="1" applyBorder="1" applyAlignment="1">
      <alignment horizontal="center" vertical="center" wrapText="1"/>
    </xf>
    <xf numFmtId="0" fontId="11" fillId="42" borderId="8" xfId="0" applyFont="1" applyFill="1" applyBorder="1" applyAlignment="1">
      <alignment horizontal="center" vertical="center" shrinkToFit="1"/>
    </xf>
    <xf numFmtId="172" fontId="28" fillId="42" borderId="6" xfId="0" applyNumberFormat="1" applyFont="1" applyFill="1" applyBorder="1" applyAlignment="1">
      <alignment horizontal="center" vertical="center"/>
    </xf>
    <xf numFmtId="172" fontId="28" fillId="42" borderId="0" xfId="0" applyNumberFormat="1" applyFont="1" applyFill="1" applyAlignment="1">
      <alignment horizontal="center" vertical="center"/>
    </xf>
    <xf numFmtId="172" fontId="28" fillId="42" borderId="7" xfId="0" applyNumberFormat="1" applyFont="1" applyFill="1" applyBorder="1" applyAlignment="1">
      <alignment horizontal="center" vertical="center"/>
    </xf>
    <xf numFmtId="0" fontId="9" fillId="37" borderId="2" xfId="49" applyBorder="1" applyAlignment="1">
      <alignment horizontal="left" vertical="center" indent="1"/>
    </xf>
    <xf numFmtId="0" fontId="9" fillId="37" borderId="2" xfId="49" applyBorder="1" applyAlignment="1">
      <alignment horizontal="center" vertical="center"/>
    </xf>
    <xf numFmtId="9" fontId="9" fillId="37" borderId="2" xfId="49" applyNumberFormat="1" applyBorder="1" applyAlignment="1">
      <alignment horizontal="center" vertical="center"/>
    </xf>
    <xf numFmtId="169" fontId="9" fillId="37" borderId="2" xfId="49" applyNumberFormat="1" applyBorder="1" applyAlignment="1">
      <alignment horizontal="center" vertical="center"/>
    </xf>
    <xf numFmtId="0" fontId="9" fillId="35" borderId="2" xfId="47" applyBorder="1" applyAlignment="1">
      <alignment horizontal="left" vertical="center" indent="2"/>
    </xf>
    <xf numFmtId="0" fontId="9" fillId="35" borderId="2" xfId="47" applyBorder="1" applyAlignment="1">
      <alignment horizontal="center" vertical="center"/>
    </xf>
    <xf numFmtId="9" fontId="9" fillId="35" borderId="2" xfId="47" applyNumberFormat="1" applyBorder="1" applyAlignment="1">
      <alignment horizontal="center" vertical="center"/>
    </xf>
    <xf numFmtId="169" fontId="9" fillId="35" borderId="2" xfId="47" applyNumberFormat="1" applyBorder="1" applyAlignment="1">
      <alignment horizontal="center" vertical="center"/>
    </xf>
    <xf numFmtId="0" fontId="9" fillId="41" borderId="2" xfId="53" applyBorder="1" applyAlignment="1">
      <alignment horizontal="left" vertical="center" indent="1"/>
    </xf>
    <xf numFmtId="0" fontId="9" fillId="41" borderId="2" xfId="53" applyBorder="1" applyAlignment="1">
      <alignment horizontal="center" vertical="center"/>
    </xf>
    <xf numFmtId="9" fontId="9" fillId="41" borderId="2" xfId="53" applyNumberFormat="1" applyBorder="1" applyAlignment="1">
      <alignment horizontal="center" vertical="center"/>
    </xf>
    <xf numFmtId="169" fontId="9" fillId="41" borderId="2" xfId="53" applyNumberFormat="1" applyBorder="1" applyAlignment="1">
      <alignment horizontal="center" vertical="center"/>
    </xf>
    <xf numFmtId="0" fontId="9" fillId="39" borderId="2" xfId="51" applyBorder="1" applyAlignment="1">
      <alignment horizontal="left" vertical="center" indent="2"/>
    </xf>
    <xf numFmtId="0" fontId="9" fillId="39" borderId="2" xfId="51" applyBorder="1" applyAlignment="1">
      <alignment horizontal="center" vertical="center"/>
    </xf>
    <xf numFmtId="9" fontId="9" fillId="39" borderId="2" xfId="51" applyNumberFormat="1" applyBorder="1" applyAlignment="1">
      <alignment horizontal="center" vertical="center"/>
    </xf>
    <xf numFmtId="169" fontId="9" fillId="39" borderId="2" xfId="51" applyNumberFormat="1" applyBorder="1" applyAlignment="1">
      <alignment horizontal="center" vertical="center"/>
    </xf>
    <xf numFmtId="171" fontId="15" fillId="42" borderId="4" xfId="0" applyNumberFormat="1" applyFont="1" applyFill="1" applyBorder="1" applyAlignment="1">
      <alignment horizontal="left" vertical="center" wrapText="1" indent="1"/>
    </xf>
    <xf numFmtId="171" fontId="15" fillId="42" borderId="1" xfId="0" applyNumberFormat="1" applyFont="1" applyFill="1" applyBorder="1" applyAlignment="1">
      <alignment horizontal="left" vertical="center" wrapText="1" indent="1"/>
    </xf>
    <xf numFmtId="171" fontId="15" fillId="42" borderId="5" xfId="0" applyNumberFormat="1" applyFon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70" fontId="9" fillId="0" borderId="3" xfId="9" applyNumberFormat="1">
      <alignment horizontal="center" vertical="center"/>
    </xf>
  </cellXfs>
  <cellStyles count="55">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rmal 2 2 2" xfId="54" xr:uid="{951B45BF-94F6-492D-A7A8-2AA37DF577F4}"/>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8">
    <dxf>
      <fill>
        <patternFill>
          <bgColor rgb="FF00B0F0"/>
        </patternFill>
      </fill>
      <border>
        <left/>
        <right/>
      </border>
    </dxf>
    <dxf>
      <fill>
        <patternFill>
          <bgColor rgb="FF00B050"/>
        </patternFill>
      </fill>
    </dxf>
    <dxf>
      <border>
        <left style="thin">
          <color rgb="FFC00000"/>
        </left>
        <right style="thin">
          <color rgb="FFC00000"/>
        </right>
        <vertical/>
        <horizontal/>
      </border>
    </dxf>
    <dxf>
      <fill>
        <patternFill>
          <bgColor rgb="FF00B0F0"/>
        </patternFill>
      </fill>
      <border>
        <left/>
        <right/>
      </border>
    </dxf>
    <dxf>
      <fill>
        <patternFill>
          <bgColor rgb="FF00B050"/>
        </patternFill>
      </fill>
    </dxf>
    <dxf>
      <border>
        <left style="thin">
          <color rgb="FFC00000"/>
        </left>
        <right style="thin">
          <color rgb="FFC00000"/>
        </right>
        <vertical/>
        <horizontal/>
      </border>
    </dxf>
    <dxf>
      <fill>
        <patternFill>
          <bgColor rgb="FF00B0F0"/>
        </patternFill>
      </fill>
      <border>
        <left/>
        <right/>
      </border>
    </dxf>
    <dxf>
      <fill>
        <patternFill>
          <bgColor rgb="FF00B050"/>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imagenes\plantillas\Libro-diario-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eudy/Pictures/plantillas/Hoja%20de%20bal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sheetName val="MAYOR"/>
      <sheetName val="BALANCE"/>
      <sheetName val="RESULTADO"/>
    </sheetNames>
    <sheetDataSet>
      <sheetData sheetId="0">
        <row r="12">
          <cell r="C12" t="str">
            <v>1.1.1.01</v>
          </cell>
          <cell r="F12">
            <v>5000</v>
          </cell>
        </row>
        <row r="13">
          <cell r="C13" t="str">
            <v>4.1.1.01</v>
          </cell>
          <cell r="G13">
            <v>5000</v>
          </cell>
        </row>
        <row r="14">
          <cell r="C14" t="str">
            <v>5.1.1.1</v>
          </cell>
          <cell r="F14">
            <v>4000</v>
          </cell>
        </row>
        <row r="15">
          <cell r="C15" t="str">
            <v>1.1.4.01</v>
          </cell>
          <cell r="G15">
            <v>4000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DESCARGA DE RESPONSABILIDAD"/>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F41"/>
  <sheetViews>
    <sheetView showGridLines="0" tabSelected="1" showRuler="0" topLeftCell="B1" zoomScale="58" zoomScaleNormal="58" zoomScalePageLayoutView="70" workbookViewId="0">
      <pane ySplit="6" topLeftCell="A7" activePane="bottomLeft" state="frozen"/>
      <selection pane="bottomLeft" activeCell="F20" sqref="F20"/>
    </sheetView>
  </sheetViews>
  <sheetFormatPr baseColWidth="10" defaultColWidth="9.109375" defaultRowHeight="30" customHeight="1" x14ac:dyDescent="0.3"/>
  <cols>
    <col min="1" max="1" width="2.6640625" style="28" customWidth="1"/>
    <col min="2" max="2" width="32.5546875" customWidth="1"/>
    <col min="3" max="3" width="22.109375" customWidth="1"/>
    <col min="4" max="4" width="10.6640625" customWidth="1"/>
    <col min="5" max="5" width="10.44140625" style="5" customWidth="1"/>
    <col min="6" max="6" width="10.44140625" customWidth="1"/>
    <col min="7" max="7" width="2.6640625" customWidth="1"/>
    <col min="8" max="8" width="6.109375" hidden="1" customWidth="1"/>
    <col min="9" max="81" width="2.5546875" customWidth="1"/>
    <col min="82" max="82" width="2.109375" customWidth="1"/>
    <col min="83" max="83" width="2.44140625" customWidth="1"/>
    <col min="84" max="84" width="2.109375" customWidth="1"/>
  </cols>
  <sheetData>
    <row r="1" spans="1:84" ht="30" customHeight="1" x14ac:dyDescent="0.55000000000000004">
      <c r="A1" s="29" t="s">
        <v>0</v>
      </c>
      <c r="B1" s="32" t="s">
        <v>39</v>
      </c>
      <c r="C1" s="1"/>
      <c r="D1" s="2"/>
      <c r="E1" s="4"/>
      <c r="F1" s="27"/>
      <c r="H1" s="2"/>
      <c r="I1" s="61" t="s">
        <v>38</v>
      </c>
    </row>
    <row r="2" spans="1:84" ht="30" customHeight="1" x14ac:dyDescent="0.35">
      <c r="A2" s="28" t="s">
        <v>1</v>
      </c>
      <c r="B2" s="33" t="s">
        <v>41</v>
      </c>
      <c r="I2" s="30"/>
    </row>
    <row r="3" spans="1:84" ht="30" customHeight="1" x14ac:dyDescent="0.3">
      <c r="A3" s="28" t="s">
        <v>2</v>
      </c>
      <c r="B3" s="34" t="s">
        <v>40</v>
      </c>
      <c r="C3" s="87" t="s">
        <v>15</v>
      </c>
      <c r="D3" s="88"/>
      <c r="E3" s="90">
        <v>44463</v>
      </c>
      <c r="F3" s="90"/>
    </row>
    <row r="4" spans="1:84" ht="30" customHeight="1" x14ac:dyDescent="0.3">
      <c r="A4" s="29" t="s">
        <v>3</v>
      </c>
      <c r="C4" s="87" t="s">
        <v>16</v>
      </c>
      <c r="D4" s="88"/>
      <c r="E4" s="6">
        <v>1</v>
      </c>
      <c r="I4" s="84">
        <f>I5</f>
        <v>44459</v>
      </c>
      <c r="J4" s="85"/>
      <c r="K4" s="85"/>
      <c r="L4" s="85"/>
      <c r="M4" s="85"/>
      <c r="N4" s="85"/>
      <c r="O4" s="86"/>
      <c r="P4" s="84">
        <f>P5</f>
        <v>44466</v>
      </c>
      <c r="Q4" s="85"/>
      <c r="R4" s="85"/>
      <c r="S4" s="85"/>
      <c r="T4" s="85"/>
      <c r="U4" s="85"/>
      <c r="V4" s="86"/>
      <c r="W4" s="84">
        <f>W5</f>
        <v>44473</v>
      </c>
      <c r="X4" s="85"/>
      <c r="Y4" s="85"/>
      <c r="Z4" s="85"/>
      <c r="AA4" s="85"/>
      <c r="AB4" s="85"/>
      <c r="AC4" s="86"/>
      <c r="AD4" s="84">
        <f>AD5</f>
        <v>44480</v>
      </c>
      <c r="AE4" s="85"/>
      <c r="AF4" s="85"/>
      <c r="AG4" s="85"/>
      <c r="AH4" s="85"/>
      <c r="AI4" s="85"/>
      <c r="AJ4" s="86"/>
      <c r="AK4" s="84">
        <f>AK5</f>
        <v>44487</v>
      </c>
      <c r="AL4" s="85"/>
      <c r="AM4" s="85"/>
      <c r="AN4" s="85"/>
      <c r="AO4" s="85"/>
      <c r="AP4" s="85"/>
      <c r="AQ4" s="86"/>
      <c r="AR4" s="84">
        <f>AR5</f>
        <v>44494</v>
      </c>
      <c r="AS4" s="85"/>
      <c r="AT4" s="85"/>
      <c r="AU4" s="85"/>
      <c r="AV4" s="85"/>
      <c r="AW4" s="85"/>
      <c r="AX4" s="86"/>
      <c r="AY4" s="84">
        <f>AY5</f>
        <v>44501</v>
      </c>
      <c r="AZ4" s="85"/>
      <c r="BA4" s="85"/>
      <c r="BB4" s="85"/>
      <c r="BC4" s="85"/>
      <c r="BD4" s="85"/>
      <c r="BE4" s="86"/>
      <c r="BF4" s="84">
        <f>BF5</f>
        <v>44508</v>
      </c>
      <c r="BG4" s="85"/>
      <c r="BH4" s="85"/>
      <c r="BI4" s="85"/>
      <c r="BJ4" s="85"/>
      <c r="BK4" s="85"/>
      <c r="BL4" s="86"/>
      <c r="BM4" s="84">
        <f>BM5</f>
        <v>44515</v>
      </c>
      <c r="BN4" s="85"/>
      <c r="BO4" s="85"/>
      <c r="BP4" s="85"/>
      <c r="BQ4" s="85"/>
      <c r="BR4" s="85"/>
      <c r="BS4" s="86"/>
      <c r="BT4" s="84">
        <f>BT5</f>
        <v>44522</v>
      </c>
      <c r="BU4" s="85"/>
      <c r="BV4" s="85"/>
      <c r="BW4" s="85"/>
      <c r="BX4" s="85"/>
      <c r="BY4" s="85"/>
      <c r="BZ4" s="86"/>
      <c r="CA4" s="84">
        <f>CD5</f>
        <v>44532</v>
      </c>
      <c r="CB4" s="85"/>
      <c r="CC4" s="85"/>
      <c r="CD4" s="85"/>
      <c r="CE4" s="85"/>
      <c r="CF4" s="85"/>
    </row>
    <row r="5" spans="1:84" ht="15" customHeight="1" x14ac:dyDescent="0.3">
      <c r="A5" s="29" t="s">
        <v>4</v>
      </c>
      <c r="B5" s="89"/>
      <c r="C5" s="89"/>
      <c r="D5" s="89"/>
      <c r="E5" s="89"/>
      <c r="F5" s="89"/>
      <c r="G5" s="89"/>
      <c r="I5" s="65">
        <f>InicioDelProyecto-WEEKDAY(InicioDelProyecto,1)+2+7*(SemanaParaMostrar-1)</f>
        <v>44459</v>
      </c>
      <c r="J5" s="66">
        <f>I5+1</f>
        <v>44460</v>
      </c>
      <c r="K5" s="66">
        <f t="shared" ref="K5:AX5" si="0">J5+1</f>
        <v>44461</v>
      </c>
      <c r="L5" s="66">
        <f t="shared" si="0"/>
        <v>44462</v>
      </c>
      <c r="M5" s="66">
        <f t="shared" si="0"/>
        <v>44463</v>
      </c>
      <c r="N5" s="66">
        <f t="shared" si="0"/>
        <v>44464</v>
      </c>
      <c r="O5" s="67">
        <f t="shared" si="0"/>
        <v>44465</v>
      </c>
      <c r="P5" s="65">
        <f>O5+1</f>
        <v>44466</v>
      </c>
      <c r="Q5" s="66">
        <f>P5+1</f>
        <v>44467</v>
      </c>
      <c r="R5" s="66">
        <f t="shared" si="0"/>
        <v>44468</v>
      </c>
      <c r="S5" s="66">
        <f t="shared" si="0"/>
        <v>44469</v>
      </c>
      <c r="T5" s="66">
        <f t="shared" si="0"/>
        <v>44470</v>
      </c>
      <c r="U5" s="66">
        <f t="shared" si="0"/>
        <v>44471</v>
      </c>
      <c r="V5" s="67">
        <f t="shared" si="0"/>
        <v>44472</v>
      </c>
      <c r="W5" s="65">
        <f>V5+1</f>
        <v>44473</v>
      </c>
      <c r="X5" s="66">
        <f>W5+1</f>
        <v>44474</v>
      </c>
      <c r="Y5" s="66">
        <f t="shared" si="0"/>
        <v>44475</v>
      </c>
      <c r="Z5" s="66">
        <f t="shared" si="0"/>
        <v>44476</v>
      </c>
      <c r="AA5" s="66">
        <f t="shared" si="0"/>
        <v>44477</v>
      </c>
      <c r="AB5" s="66">
        <f t="shared" si="0"/>
        <v>44478</v>
      </c>
      <c r="AC5" s="67">
        <f t="shared" si="0"/>
        <v>44479</v>
      </c>
      <c r="AD5" s="65">
        <f>AC5+1</f>
        <v>44480</v>
      </c>
      <c r="AE5" s="66">
        <f>AD5+1</f>
        <v>44481</v>
      </c>
      <c r="AF5" s="66">
        <f t="shared" si="0"/>
        <v>44482</v>
      </c>
      <c r="AG5" s="66">
        <f t="shared" si="0"/>
        <v>44483</v>
      </c>
      <c r="AH5" s="66">
        <f t="shared" si="0"/>
        <v>44484</v>
      </c>
      <c r="AI5" s="66">
        <f t="shared" si="0"/>
        <v>44485</v>
      </c>
      <c r="AJ5" s="67">
        <f t="shared" si="0"/>
        <v>44486</v>
      </c>
      <c r="AK5" s="65">
        <f>AJ5+1</f>
        <v>44487</v>
      </c>
      <c r="AL5" s="66">
        <f>AK5+1</f>
        <v>44488</v>
      </c>
      <c r="AM5" s="66">
        <f t="shared" si="0"/>
        <v>44489</v>
      </c>
      <c r="AN5" s="66">
        <f t="shared" si="0"/>
        <v>44490</v>
      </c>
      <c r="AO5" s="66">
        <f t="shared" si="0"/>
        <v>44491</v>
      </c>
      <c r="AP5" s="66">
        <f t="shared" si="0"/>
        <v>44492</v>
      </c>
      <c r="AQ5" s="67">
        <f t="shared" si="0"/>
        <v>44493</v>
      </c>
      <c r="AR5" s="65">
        <f>AQ5+1</f>
        <v>44494</v>
      </c>
      <c r="AS5" s="66">
        <f>AR5+1</f>
        <v>44495</v>
      </c>
      <c r="AT5" s="66">
        <f t="shared" si="0"/>
        <v>44496</v>
      </c>
      <c r="AU5" s="66">
        <f t="shared" si="0"/>
        <v>44497</v>
      </c>
      <c r="AV5" s="66">
        <f t="shared" si="0"/>
        <v>44498</v>
      </c>
      <c r="AW5" s="66">
        <f t="shared" si="0"/>
        <v>44499</v>
      </c>
      <c r="AX5" s="67">
        <f t="shared" si="0"/>
        <v>44500</v>
      </c>
      <c r="AY5" s="65">
        <f>AX5+1</f>
        <v>44501</v>
      </c>
      <c r="AZ5" s="66">
        <f>AY5+1</f>
        <v>44502</v>
      </c>
      <c r="BA5" s="66">
        <f t="shared" ref="BA5:BE5" si="1">AZ5+1</f>
        <v>44503</v>
      </c>
      <c r="BB5" s="66">
        <f t="shared" si="1"/>
        <v>44504</v>
      </c>
      <c r="BC5" s="66">
        <f t="shared" si="1"/>
        <v>44505</v>
      </c>
      <c r="BD5" s="66">
        <f t="shared" si="1"/>
        <v>44506</v>
      </c>
      <c r="BE5" s="67">
        <f t="shared" si="1"/>
        <v>44507</v>
      </c>
      <c r="BF5" s="65">
        <f>BE5+1</f>
        <v>44508</v>
      </c>
      <c r="BG5" s="66">
        <f>BF5+1</f>
        <v>44509</v>
      </c>
      <c r="BH5" s="66">
        <f t="shared" ref="BH5:BL5" si="2">BG5+1</f>
        <v>44510</v>
      </c>
      <c r="BI5" s="66">
        <f t="shared" si="2"/>
        <v>44511</v>
      </c>
      <c r="BJ5" s="66">
        <f t="shared" si="2"/>
        <v>44512</v>
      </c>
      <c r="BK5" s="66">
        <f t="shared" si="2"/>
        <v>44513</v>
      </c>
      <c r="BL5" s="67">
        <f t="shared" si="2"/>
        <v>44514</v>
      </c>
      <c r="BM5" s="67">
        <f t="shared" ref="BM5" si="3">BL5+1</f>
        <v>44515</v>
      </c>
      <c r="BN5" s="67">
        <f t="shared" ref="BN5" si="4">BM5+1</f>
        <v>44516</v>
      </c>
      <c r="BO5" s="67">
        <f t="shared" ref="BO5" si="5">BN5+1</f>
        <v>44517</v>
      </c>
      <c r="BP5" s="67">
        <f t="shared" ref="BP5" si="6">BO5+1</f>
        <v>44518</v>
      </c>
      <c r="BQ5" s="67">
        <f t="shared" ref="BQ5" si="7">BP5+1</f>
        <v>44519</v>
      </c>
      <c r="BR5" s="67">
        <f t="shared" ref="BR5" si="8">BQ5+1</f>
        <v>44520</v>
      </c>
      <c r="BS5" s="67">
        <f t="shared" ref="BS5" si="9">BR5+1</f>
        <v>44521</v>
      </c>
      <c r="BT5" s="67">
        <f t="shared" ref="BT5" si="10">BS5+1</f>
        <v>44522</v>
      </c>
      <c r="BU5" s="67">
        <f t="shared" ref="BU5" si="11">BT5+1</f>
        <v>44523</v>
      </c>
      <c r="BV5" s="67">
        <f t="shared" ref="BV5" si="12">BU5+1</f>
        <v>44524</v>
      </c>
      <c r="BW5" s="67">
        <f t="shared" ref="BW5" si="13">BV5+1</f>
        <v>44525</v>
      </c>
      <c r="BX5" s="67">
        <f t="shared" ref="BX5" si="14">BW5+1</f>
        <v>44526</v>
      </c>
      <c r="BY5" s="67">
        <f t="shared" ref="BY5" si="15">BX5+1</f>
        <v>44527</v>
      </c>
      <c r="BZ5" s="67">
        <f t="shared" ref="BZ5" si="16">BY5+1</f>
        <v>44528</v>
      </c>
      <c r="CA5" s="67">
        <f t="shared" ref="CA5" si="17">BZ5+1</f>
        <v>44529</v>
      </c>
      <c r="CB5" s="67">
        <f t="shared" ref="CB5" si="18">CA5+1</f>
        <v>44530</v>
      </c>
      <c r="CC5" s="67">
        <f t="shared" ref="CC5" si="19">CB5+1</f>
        <v>44531</v>
      </c>
      <c r="CD5" s="67">
        <f t="shared" ref="CD5" si="20">CC5+1</f>
        <v>44532</v>
      </c>
      <c r="CE5" s="67">
        <f t="shared" ref="CE5" si="21">CD5+1</f>
        <v>44533</v>
      </c>
      <c r="CF5" s="67">
        <f t="shared" ref="CF5" si="22">CE5+1</f>
        <v>44534</v>
      </c>
    </row>
    <row r="6" spans="1:84" ht="30" customHeight="1" thickBot="1" x14ac:dyDescent="0.35">
      <c r="A6" s="29" t="s">
        <v>5</v>
      </c>
      <c r="B6" s="62" t="s">
        <v>14</v>
      </c>
      <c r="C6" s="63" t="s">
        <v>17</v>
      </c>
      <c r="D6" s="63" t="s">
        <v>18</v>
      </c>
      <c r="E6" s="63" t="s">
        <v>19</v>
      </c>
      <c r="F6" s="63" t="s">
        <v>20</v>
      </c>
      <c r="G6" s="63"/>
      <c r="H6" s="63" t="s">
        <v>21</v>
      </c>
      <c r="I6" s="64" t="str">
        <f t="shared" ref="I6" si="23">LEFT(TEXT(I5,"ddd"),1)</f>
        <v>l</v>
      </c>
      <c r="J6" s="64" t="str">
        <f t="shared" ref="J6:AR6" si="24">LEFT(TEXT(J5,"ddd"),1)</f>
        <v>m</v>
      </c>
      <c r="K6" s="64" t="str">
        <f t="shared" si="24"/>
        <v>m</v>
      </c>
      <c r="L6" s="64" t="str">
        <f t="shared" si="24"/>
        <v>j</v>
      </c>
      <c r="M6" s="64" t="str">
        <f t="shared" si="24"/>
        <v>v</v>
      </c>
      <c r="N6" s="64" t="str">
        <f t="shared" si="24"/>
        <v>s</v>
      </c>
      <c r="O6" s="64" t="str">
        <f t="shared" si="24"/>
        <v>d</v>
      </c>
      <c r="P6" s="64" t="str">
        <f t="shared" si="24"/>
        <v>l</v>
      </c>
      <c r="Q6" s="64" t="str">
        <f t="shared" si="24"/>
        <v>m</v>
      </c>
      <c r="R6" s="64" t="str">
        <f t="shared" si="24"/>
        <v>m</v>
      </c>
      <c r="S6" s="64" t="str">
        <f t="shared" si="24"/>
        <v>j</v>
      </c>
      <c r="T6" s="64" t="str">
        <f t="shared" si="24"/>
        <v>v</v>
      </c>
      <c r="U6" s="64" t="str">
        <f t="shared" si="24"/>
        <v>s</v>
      </c>
      <c r="V6" s="64" t="str">
        <f t="shared" si="24"/>
        <v>d</v>
      </c>
      <c r="W6" s="64" t="str">
        <f t="shared" si="24"/>
        <v>l</v>
      </c>
      <c r="X6" s="64" t="str">
        <f t="shared" si="24"/>
        <v>m</v>
      </c>
      <c r="Y6" s="64" t="str">
        <f t="shared" si="24"/>
        <v>m</v>
      </c>
      <c r="Z6" s="64" t="str">
        <f t="shared" si="24"/>
        <v>j</v>
      </c>
      <c r="AA6" s="64" t="str">
        <f t="shared" si="24"/>
        <v>v</v>
      </c>
      <c r="AB6" s="64" t="str">
        <f t="shared" si="24"/>
        <v>s</v>
      </c>
      <c r="AC6" s="64" t="str">
        <f t="shared" si="24"/>
        <v>d</v>
      </c>
      <c r="AD6" s="64" t="str">
        <f t="shared" si="24"/>
        <v>l</v>
      </c>
      <c r="AE6" s="64" t="str">
        <f t="shared" si="24"/>
        <v>m</v>
      </c>
      <c r="AF6" s="64" t="str">
        <f t="shared" si="24"/>
        <v>m</v>
      </c>
      <c r="AG6" s="64" t="str">
        <f t="shared" si="24"/>
        <v>j</v>
      </c>
      <c r="AH6" s="64" t="str">
        <f t="shared" si="24"/>
        <v>v</v>
      </c>
      <c r="AI6" s="64" t="str">
        <f t="shared" si="24"/>
        <v>s</v>
      </c>
      <c r="AJ6" s="64" t="str">
        <f t="shared" si="24"/>
        <v>d</v>
      </c>
      <c r="AK6" s="64" t="str">
        <f t="shared" si="24"/>
        <v>l</v>
      </c>
      <c r="AL6" s="64" t="str">
        <f t="shared" si="24"/>
        <v>m</v>
      </c>
      <c r="AM6" s="64" t="str">
        <f t="shared" si="24"/>
        <v>m</v>
      </c>
      <c r="AN6" s="64" t="str">
        <f t="shared" si="24"/>
        <v>j</v>
      </c>
      <c r="AO6" s="64" t="str">
        <f t="shared" si="24"/>
        <v>v</v>
      </c>
      <c r="AP6" s="64" t="str">
        <f t="shared" si="24"/>
        <v>s</v>
      </c>
      <c r="AQ6" s="64" t="str">
        <f t="shared" si="24"/>
        <v>d</v>
      </c>
      <c r="AR6" s="64" t="str">
        <f t="shared" si="24"/>
        <v>l</v>
      </c>
      <c r="AS6" s="64" t="str">
        <f t="shared" ref="AS6:BK6" si="25">LEFT(TEXT(AS5,"ddd"),1)</f>
        <v>m</v>
      </c>
      <c r="AT6" s="64" t="str">
        <f t="shared" si="25"/>
        <v>m</v>
      </c>
      <c r="AU6" s="64" t="str">
        <f t="shared" si="25"/>
        <v>j</v>
      </c>
      <c r="AV6" s="64" t="str">
        <f t="shared" si="25"/>
        <v>v</v>
      </c>
      <c r="AW6" s="64" t="str">
        <f t="shared" si="25"/>
        <v>s</v>
      </c>
      <c r="AX6" s="64" t="str">
        <f t="shared" si="25"/>
        <v>d</v>
      </c>
      <c r="AY6" s="64" t="str">
        <f t="shared" si="25"/>
        <v>l</v>
      </c>
      <c r="AZ6" s="64" t="str">
        <f t="shared" si="25"/>
        <v>m</v>
      </c>
      <c r="BA6" s="64" t="str">
        <f t="shared" si="25"/>
        <v>m</v>
      </c>
      <c r="BB6" s="64" t="str">
        <f t="shared" si="25"/>
        <v>j</v>
      </c>
      <c r="BC6" s="64" t="str">
        <f t="shared" si="25"/>
        <v>v</v>
      </c>
      <c r="BD6" s="64" t="str">
        <f t="shared" si="25"/>
        <v>s</v>
      </c>
      <c r="BE6" s="64" t="str">
        <f t="shared" si="25"/>
        <v>d</v>
      </c>
      <c r="BF6" s="64" t="str">
        <f t="shared" si="25"/>
        <v>l</v>
      </c>
      <c r="BG6" s="64" t="str">
        <f t="shared" si="25"/>
        <v>m</v>
      </c>
      <c r="BH6" s="64" t="str">
        <f t="shared" si="25"/>
        <v>m</v>
      </c>
      <c r="BI6" s="64" t="str">
        <f t="shared" si="25"/>
        <v>j</v>
      </c>
      <c r="BJ6" s="64" t="str">
        <f t="shared" si="25"/>
        <v>v</v>
      </c>
      <c r="BK6" s="64" t="str">
        <f t="shared" si="25"/>
        <v>s</v>
      </c>
      <c r="BL6" s="64" t="str">
        <f>LEFT(TEXT(BL5,"ddd"),1)</f>
        <v>d</v>
      </c>
      <c r="BM6" s="64" t="str">
        <f t="shared" ref="BM6:BQ6" si="26">LEFT(TEXT(BM5,"ddd"),1)</f>
        <v>l</v>
      </c>
      <c r="BN6" s="64" t="str">
        <f t="shared" si="26"/>
        <v>m</v>
      </c>
      <c r="BO6" s="64" t="str">
        <f t="shared" si="26"/>
        <v>m</v>
      </c>
      <c r="BP6" s="64" t="str">
        <f t="shared" si="26"/>
        <v>j</v>
      </c>
      <c r="BQ6" s="64" t="str">
        <f t="shared" si="26"/>
        <v>v</v>
      </c>
      <c r="BR6" s="64" t="str">
        <f>LEFT(TEXT(BR5,"ddd"),1)</f>
        <v>s</v>
      </c>
      <c r="BS6" s="64" t="str">
        <f t="shared" ref="BS6" si="27">LEFT(TEXT(BS5,"ddd"),1)</f>
        <v>d</v>
      </c>
      <c r="BT6" s="64" t="str">
        <f t="shared" ref="BT6" si="28">LEFT(TEXT(BT5,"ddd"),1)</f>
        <v>l</v>
      </c>
      <c r="BU6" s="64" t="str">
        <f t="shared" ref="BU6" si="29">LEFT(TEXT(BU5,"ddd"),1)</f>
        <v>m</v>
      </c>
      <c r="BV6" s="64" t="str">
        <f t="shared" ref="BV6" si="30">LEFT(TEXT(BV5,"ddd"),1)</f>
        <v>m</v>
      </c>
      <c r="BW6" s="64" t="str">
        <f t="shared" ref="BW6" si="31">LEFT(TEXT(BW5,"ddd"),1)</f>
        <v>j</v>
      </c>
      <c r="BX6" s="64" t="str">
        <f>LEFT(TEXT(BX5,"ddd"),1)</f>
        <v>v</v>
      </c>
      <c r="BY6" s="64" t="str">
        <f t="shared" ref="BY6" si="32">LEFT(TEXT(BY5,"ddd"),1)</f>
        <v>s</v>
      </c>
      <c r="BZ6" s="64" t="str">
        <f t="shared" ref="BZ6" si="33">LEFT(TEXT(BZ5,"ddd"),1)</f>
        <v>d</v>
      </c>
      <c r="CA6" s="64" t="str">
        <f t="shared" ref="CA6" si="34">LEFT(TEXT(CA5,"ddd"),1)</f>
        <v>l</v>
      </c>
      <c r="CB6" s="64" t="str">
        <f t="shared" ref="CB6" si="35">LEFT(TEXT(CB5,"ddd"),1)</f>
        <v>m</v>
      </c>
      <c r="CC6" s="64" t="str">
        <f t="shared" ref="CC6" si="36">LEFT(TEXT(CC5,"ddd"),1)</f>
        <v>m</v>
      </c>
      <c r="CD6" s="64" t="str">
        <f>LEFT(TEXT(CD5,"ddd"),1)</f>
        <v>j</v>
      </c>
      <c r="CE6" s="64" t="str">
        <f t="shared" ref="CE6:CF6" si="37">LEFT(TEXT(CE5,"ddd"),1)</f>
        <v>v</v>
      </c>
      <c r="CF6" s="64" t="str">
        <f t="shared" si="37"/>
        <v>s</v>
      </c>
    </row>
    <row r="7" spans="1:84" ht="30" hidden="1" customHeight="1" thickBot="1" x14ac:dyDescent="0.35">
      <c r="A7" s="28" t="s">
        <v>6</v>
      </c>
      <c r="C7" s="31"/>
      <c r="E7"/>
      <c r="H7" t="str">
        <f>IF(OR(ISBLANK(Fecha_incio),ISBLANK(Fecha_final)),"",Fecha_final-Fecha_incio+1)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row>
    <row r="8" spans="1:84" s="3" customFormat="1" ht="30" customHeight="1" thickBot="1" x14ac:dyDescent="0.35">
      <c r="A8" s="29" t="s">
        <v>7</v>
      </c>
      <c r="B8" s="10" t="s">
        <v>22</v>
      </c>
      <c r="C8" s="35"/>
      <c r="D8" s="11"/>
      <c r="E8" s="47"/>
      <c r="F8" s="48"/>
      <c r="G8" s="9"/>
      <c r="H8" s="9" t="str">
        <f t="shared" ref="H8:H31" si="38">IF(OR(ISBLANK(Fecha_incio),ISBLANK(Fecha_final)),"",Fecha_final-Fecha_incio+1)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row>
    <row r="9" spans="1:84" s="3" customFormat="1" ht="30" customHeight="1" thickBot="1" x14ac:dyDescent="0.35">
      <c r="A9" s="29" t="s">
        <v>8</v>
      </c>
      <c r="B9" s="43" t="s">
        <v>24</v>
      </c>
      <c r="C9" s="36" t="s">
        <v>23</v>
      </c>
      <c r="D9" s="12">
        <v>1</v>
      </c>
      <c r="E9" s="49">
        <f>InicioDelProyecto</f>
        <v>44463</v>
      </c>
      <c r="F9" s="49">
        <f>E9+6</f>
        <v>44469</v>
      </c>
      <c r="G9" s="9"/>
      <c r="H9" s="9">
        <f t="shared" si="38"/>
        <v>7</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row>
    <row r="10" spans="1:84" s="3" customFormat="1" ht="30" customHeight="1" thickBot="1" x14ac:dyDescent="0.35">
      <c r="A10" s="29" t="s">
        <v>9</v>
      </c>
      <c r="B10" s="43" t="s">
        <v>25</v>
      </c>
      <c r="C10" s="36" t="s">
        <v>23</v>
      </c>
      <c r="D10" s="12">
        <v>1</v>
      </c>
      <c r="E10" s="49">
        <f>F9</f>
        <v>44469</v>
      </c>
      <c r="F10" s="49">
        <f>E10+2</f>
        <v>44471</v>
      </c>
      <c r="G10" s="9"/>
      <c r="H10" s="9">
        <f t="shared" si="38"/>
        <v>3</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row>
    <row r="11" spans="1:84" s="3" customFormat="1" ht="30" customHeight="1" thickBot="1" x14ac:dyDescent="0.35">
      <c r="A11" s="28"/>
      <c r="B11" s="13" t="s">
        <v>26</v>
      </c>
      <c r="C11" s="37"/>
      <c r="D11" s="14"/>
      <c r="E11" s="50"/>
      <c r="F11" s="51"/>
      <c r="G11" s="9"/>
      <c r="H11" s="9" t="str">
        <f t="shared" si="38"/>
        <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row>
    <row r="12" spans="1:84" s="3" customFormat="1" ht="30" customHeight="1" thickBot="1" x14ac:dyDescent="0.35">
      <c r="A12" s="28"/>
      <c r="B12" s="44" t="s">
        <v>27</v>
      </c>
      <c r="C12" s="38" t="s">
        <v>23</v>
      </c>
      <c r="D12" s="15">
        <v>1</v>
      </c>
      <c r="E12" s="52">
        <f>E10+3</f>
        <v>44472</v>
      </c>
      <c r="F12" s="52">
        <f>E12+2</f>
        <v>44474</v>
      </c>
      <c r="G12" s="9"/>
      <c r="H12" s="9">
        <f t="shared" si="38"/>
        <v>3</v>
      </c>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row>
    <row r="13" spans="1:84" s="3" customFormat="1" ht="30" customHeight="1" thickBot="1" x14ac:dyDescent="0.35">
      <c r="A13" s="28"/>
      <c r="B13" s="44" t="s">
        <v>28</v>
      </c>
      <c r="C13" s="38" t="s">
        <v>23</v>
      </c>
      <c r="D13" s="15">
        <v>0.5</v>
      </c>
      <c r="E13" s="52">
        <f>F12+1</f>
        <v>44475</v>
      </c>
      <c r="F13" s="52">
        <f>E13+2</f>
        <v>44477</v>
      </c>
      <c r="G13" s="9"/>
      <c r="H13" s="9">
        <f t="shared" si="38"/>
        <v>3</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row>
    <row r="14" spans="1:84" s="3" customFormat="1" ht="30" customHeight="1" thickBot="1" x14ac:dyDescent="0.35">
      <c r="A14" s="29" t="s">
        <v>10</v>
      </c>
      <c r="B14" s="44" t="s">
        <v>29</v>
      </c>
      <c r="C14" s="38" t="s">
        <v>23</v>
      </c>
      <c r="D14" s="15">
        <v>0</v>
      </c>
      <c r="E14" s="52">
        <f>F13+1</f>
        <v>44478</v>
      </c>
      <c r="F14" s="52">
        <f>E14+3</f>
        <v>44481</v>
      </c>
      <c r="G14" s="9"/>
      <c r="H14" s="9">
        <f t="shared" si="38"/>
        <v>4</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row>
    <row r="15" spans="1:84" s="3" customFormat="1" ht="30" customHeight="1" thickBot="1" x14ac:dyDescent="0.35">
      <c r="A15" s="29"/>
      <c r="B15" s="16" t="s">
        <v>30</v>
      </c>
      <c r="C15" s="39"/>
      <c r="D15" s="17"/>
      <c r="E15" s="53"/>
      <c r="F15" s="54"/>
      <c r="G15" s="9"/>
      <c r="H15" s="9" t="str">
        <f t="shared" si="38"/>
        <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row>
    <row r="16" spans="1:84" s="3" customFormat="1" ht="30" customHeight="1" thickBot="1" x14ac:dyDescent="0.35">
      <c r="A16" s="28"/>
      <c r="B16" s="45" t="s">
        <v>31</v>
      </c>
      <c r="C16" s="40" t="s">
        <v>23</v>
      </c>
      <c r="D16" s="18">
        <v>0</v>
      </c>
      <c r="E16" s="55">
        <f>F14+1</f>
        <v>44482</v>
      </c>
      <c r="F16" s="55">
        <f>E16+3</f>
        <v>44485</v>
      </c>
      <c r="G16" s="9"/>
      <c r="H16" s="9">
        <f t="shared" si="38"/>
        <v>4</v>
      </c>
      <c r="I16" s="25"/>
      <c r="J16" s="25"/>
      <c r="K16" s="25"/>
      <c r="L16" s="25"/>
      <c r="M16" s="25"/>
      <c r="N16" s="25"/>
      <c r="O16" s="25"/>
      <c r="P16" s="25"/>
      <c r="Q16" s="25"/>
      <c r="R16" s="25"/>
      <c r="S16" s="25"/>
      <c r="T16" s="25"/>
      <c r="U16" s="26"/>
      <c r="V16" s="26"/>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row>
    <row r="17" spans="1:84" s="3" customFormat="1" ht="30" customHeight="1" thickBot="1" x14ac:dyDescent="0.35">
      <c r="A17" s="28"/>
      <c r="B17" s="45" t="s">
        <v>32</v>
      </c>
      <c r="C17" s="40" t="s">
        <v>23</v>
      </c>
      <c r="D17" s="18">
        <v>0</v>
      </c>
      <c r="E17" s="55">
        <f>F16+1</f>
        <v>44486</v>
      </c>
      <c r="F17" s="55">
        <f>E17+3</f>
        <v>44489</v>
      </c>
      <c r="G17" s="9"/>
      <c r="H17" s="9">
        <f t="shared" si="38"/>
        <v>4</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row>
    <row r="18" spans="1:84" s="3" customFormat="1" ht="30" customHeight="1" thickBot="1" x14ac:dyDescent="0.35">
      <c r="A18" s="28"/>
      <c r="B18" s="45" t="s">
        <v>33</v>
      </c>
      <c r="C18" s="40" t="s">
        <v>23</v>
      </c>
      <c r="D18" s="18">
        <v>0</v>
      </c>
      <c r="E18" s="55">
        <f>E17+5</f>
        <v>44491</v>
      </c>
      <c r="F18" s="55">
        <f>E18+4</f>
        <v>44495</v>
      </c>
      <c r="G18" s="9"/>
      <c r="H18" s="9">
        <f t="shared" si="38"/>
        <v>5</v>
      </c>
      <c r="I18" s="25"/>
      <c r="J18" s="25"/>
      <c r="K18" s="25"/>
      <c r="L18" s="25"/>
      <c r="M18" s="25"/>
      <c r="N18" s="25"/>
      <c r="O18" s="25"/>
      <c r="P18" s="25"/>
      <c r="Q18" s="25"/>
      <c r="R18" s="25"/>
      <c r="S18" s="25"/>
      <c r="T18" s="25"/>
      <c r="U18" s="25"/>
      <c r="V18" s="25"/>
      <c r="W18" s="25"/>
      <c r="X18" s="25"/>
      <c r="Y18" s="26"/>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row>
    <row r="19" spans="1:84" s="3" customFormat="1" ht="30" customHeight="1" thickBot="1" x14ac:dyDescent="0.35">
      <c r="A19" s="28"/>
      <c r="B19" s="19" t="s">
        <v>34</v>
      </c>
      <c r="C19" s="41"/>
      <c r="D19" s="20"/>
      <c r="E19" s="56"/>
      <c r="F19" s="57"/>
      <c r="G19" s="9"/>
      <c r="H19" s="9" t="str">
        <f t="shared" si="38"/>
        <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row>
    <row r="20" spans="1:84" s="3" customFormat="1" ht="30" customHeight="1" thickBot="1" x14ac:dyDescent="0.35">
      <c r="A20" s="28" t="s">
        <v>11</v>
      </c>
      <c r="B20" s="46" t="s">
        <v>35</v>
      </c>
      <c r="C20" s="42" t="s">
        <v>23</v>
      </c>
      <c r="D20" s="21">
        <v>0</v>
      </c>
      <c r="E20" s="58">
        <f>F18+1</f>
        <v>44496</v>
      </c>
      <c r="F20" s="58">
        <f>E20+2</f>
        <v>44498</v>
      </c>
      <c r="G20" s="9"/>
      <c r="H20" s="9">
        <f t="shared" si="38"/>
        <v>3</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row>
    <row r="21" spans="1:84" s="3" customFormat="1" ht="30" customHeight="1" thickBot="1" x14ac:dyDescent="0.35">
      <c r="A21" s="28"/>
      <c r="B21" s="46" t="s">
        <v>32</v>
      </c>
      <c r="C21" s="42" t="s">
        <v>23</v>
      </c>
      <c r="D21" s="21">
        <v>0</v>
      </c>
      <c r="E21" s="58">
        <f>F20 +1</f>
        <v>44499</v>
      </c>
      <c r="F21" s="58">
        <f>E21+3</f>
        <v>44502</v>
      </c>
      <c r="G21" s="9"/>
      <c r="H21" s="9">
        <f t="shared" si="38"/>
        <v>4</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row>
    <row r="22" spans="1:84" s="3" customFormat="1" ht="30" customHeight="1" thickBot="1" x14ac:dyDescent="0.35">
      <c r="A22" s="28"/>
      <c r="B22" s="46" t="s">
        <v>33</v>
      </c>
      <c r="C22" s="42" t="s">
        <v>23</v>
      </c>
      <c r="D22" s="21">
        <v>0</v>
      </c>
      <c r="E22" s="58">
        <f>F21+1</f>
        <v>44503</v>
      </c>
      <c r="F22" s="58">
        <f>E22+4</f>
        <v>44507</v>
      </c>
      <c r="G22" s="9"/>
      <c r="H22" s="9">
        <f t="shared" si="38"/>
        <v>5</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row>
    <row r="23" spans="1:84" s="3" customFormat="1" ht="30" customHeight="1" thickBot="1" x14ac:dyDescent="0.35">
      <c r="A23" s="28"/>
      <c r="B23" s="68" t="s">
        <v>36</v>
      </c>
      <c r="C23" s="69"/>
      <c r="D23" s="70"/>
      <c r="E23" s="71"/>
      <c r="F23" s="71"/>
      <c r="G23" s="9"/>
      <c r="H23" s="9" t="str">
        <f t="shared" si="38"/>
        <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row>
    <row r="24" spans="1:84" s="3" customFormat="1" ht="30" customHeight="1" thickBot="1" x14ac:dyDescent="0.35">
      <c r="A24" s="28"/>
      <c r="B24" s="72" t="s">
        <v>35</v>
      </c>
      <c r="C24" s="73" t="s">
        <v>23</v>
      </c>
      <c r="D24" s="74">
        <v>0</v>
      </c>
      <c r="E24" s="75">
        <f>F22+1</f>
        <v>44508</v>
      </c>
      <c r="F24" s="75">
        <f>E24+2</f>
        <v>44510</v>
      </c>
      <c r="G24" s="9"/>
      <c r="H24" s="9"/>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row>
    <row r="25" spans="1:84" s="3" customFormat="1" ht="30" customHeight="1" thickBot="1" x14ac:dyDescent="0.35">
      <c r="A25" s="28"/>
      <c r="B25" s="72" t="s">
        <v>32</v>
      </c>
      <c r="C25" s="73" t="s">
        <v>23</v>
      </c>
      <c r="D25" s="74">
        <v>0</v>
      </c>
      <c r="E25" s="75">
        <f>F24 +1</f>
        <v>44511</v>
      </c>
      <c r="F25" s="75">
        <f>E25+3</f>
        <v>44514</v>
      </c>
      <c r="G25" s="9"/>
      <c r="H25" s="9"/>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row>
    <row r="26" spans="1:84" s="3" customFormat="1" ht="30" customHeight="1" thickBot="1" x14ac:dyDescent="0.35">
      <c r="A26" s="28"/>
      <c r="B26" s="72" t="s">
        <v>33</v>
      </c>
      <c r="C26" s="73" t="s">
        <v>23</v>
      </c>
      <c r="D26" s="74">
        <v>0</v>
      </c>
      <c r="E26" s="75">
        <f>F25+1</f>
        <v>44515</v>
      </c>
      <c r="F26" s="75">
        <f>E26+4</f>
        <v>44519</v>
      </c>
      <c r="G26" s="9"/>
      <c r="H26" s="9"/>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row>
    <row r="27" spans="1:84" s="3" customFormat="1" ht="30" customHeight="1" thickBot="1" x14ac:dyDescent="0.35">
      <c r="A27" s="28"/>
      <c r="B27" s="76" t="s">
        <v>37</v>
      </c>
      <c r="C27" s="77"/>
      <c r="D27" s="78"/>
      <c r="E27" s="79"/>
      <c r="F27" s="79"/>
      <c r="G27" s="9"/>
      <c r="H27" s="9"/>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row>
    <row r="28" spans="1:84" s="3" customFormat="1" ht="30" customHeight="1" thickBot="1" x14ac:dyDescent="0.35">
      <c r="A28" s="28"/>
      <c r="B28" s="80" t="s">
        <v>35</v>
      </c>
      <c r="C28" s="81" t="s">
        <v>23</v>
      </c>
      <c r="D28" s="82">
        <v>0</v>
      </c>
      <c r="E28" s="83">
        <f>F26+1</f>
        <v>44520</v>
      </c>
      <c r="F28" s="83">
        <f>E28+2</f>
        <v>44522</v>
      </c>
      <c r="G28" s="9"/>
      <c r="H28" s="9"/>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row>
    <row r="29" spans="1:84" s="3" customFormat="1" ht="30" customHeight="1" thickBot="1" x14ac:dyDescent="0.35">
      <c r="A29" s="28"/>
      <c r="B29" s="80" t="s">
        <v>32</v>
      </c>
      <c r="C29" s="81" t="s">
        <v>23</v>
      </c>
      <c r="D29" s="82">
        <v>0</v>
      </c>
      <c r="E29" s="83">
        <f>F28 +1</f>
        <v>44523</v>
      </c>
      <c r="F29" s="83">
        <f>E29+3</f>
        <v>44526</v>
      </c>
      <c r="G29" s="9"/>
      <c r="H29" s="9"/>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row>
    <row r="30" spans="1:84" s="3" customFormat="1" ht="30" customHeight="1" thickBot="1" x14ac:dyDescent="0.35">
      <c r="A30" s="28"/>
      <c r="B30" s="80" t="s">
        <v>33</v>
      </c>
      <c r="C30" s="81" t="s">
        <v>23</v>
      </c>
      <c r="D30" s="82">
        <v>0</v>
      </c>
      <c r="E30" s="83">
        <f>F29+1</f>
        <v>44527</v>
      </c>
      <c r="F30" s="83">
        <f>E30+4</f>
        <v>44531</v>
      </c>
      <c r="G30" s="9"/>
      <c r="H30" s="9"/>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row>
    <row r="31" spans="1:84" s="3" customFormat="1" ht="30" customHeight="1" thickBot="1" x14ac:dyDescent="0.35">
      <c r="A31" s="28"/>
      <c r="B31" s="22"/>
      <c r="C31" s="23"/>
      <c r="D31" s="24"/>
      <c r="E31" s="59"/>
      <c r="F31" s="60"/>
      <c r="G31" s="9"/>
      <c r="H31" s="9" t="str">
        <f t="shared" si="38"/>
        <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row>
    <row r="32" spans="1:84" s="3" customFormat="1" ht="30" customHeight="1" x14ac:dyDescent="0.3">
      <c r="A32" s="28"/>
      <c r="B32"/>
      <c r="C32"/>
    </row>
    <row r="33" spans="1:5" s="3" customFormat="1" ht="30" customHeight="1" x14ac:dyDescent="0.3">
      <c r="A33" s="28" t="s">
        <v>11</v>
      </c>
      <c r="B33"/>
      <c r="C33" s="7"/>
    </row>
    <row r="34" spans="1:5" s="3" customFormat="1" ht="30" customHeight="1" x14ac:dyDescent="0.3">
      <c r="A34" s="28"/>
      <c r="B34"/>
      <c r="C34" s="8"/>
    </row>
    <row r="35" spans="1:5" s="3" customFormat="1" ht="30" customHeight="1" x14ac:dyDescent="0.3">
      <c r="A35" s="28"/>
      <c r="B35"/>
      <c r="C35"/>
    </row>
    <row r="36" spans="1:5" s="3" customFormat="1" ht="30" customHeight="1" x14ac:dyDescent="0.3">
      <c r="A36" s="28"/>
      <c r="B36"/>
      <c r="C36"/>
    </row>
    <row r="37" spans="1:5" s="3" customFormat="1" ht="30" customHeight="1" x14ac:dyDescent="0.3">
      <c r="A37" s="28"/>
      <c r="B37"/>
      <c r="C37"/>
    </row>
    <row r="38" spans="1:5" s="3" customFormat="1" ht="30" customHeight="1" x14ac:dyDescent="0.3">
      <c r="A38" s="28"/>
      <c r="B38"/>
      <c r="C38"/>
    </row>
    <row r="39" spans="1:5" s="3" customFormat="1" ht="30" customHeight="1" x14ac:dyDescent="0.3">
      <c r="A39" s="28" t="s">
        <v>12</v>
      </c>
      <c r="B39"/>
      <c r="C39"/>
    </row>
    <row r="40" spans="1:5" s="3" customFormat="1" ht="30" customHeight="1" x14ac:dyDescent="0.3">
      <c r="A40" s="29" t="s">
        <v>13</v>
      </c>
      <c r="B40"/>
      <c r="C40"/>
    </row>
    <row r="41" spans="1:5" ht="30" customHeight="1" x14ac:dyDescent="0.3">
      <c r="E41"/>
    </row>
  </sheetData>
  <mergeCells count="15">
    <mergeCell ref="B5:G5"/>
    <mergeCell ref="AK4:AQ4"/>
    <mergeCell ref="AR4:AX4"/>
    <mergeCell ref="AY4:BE4"/>
    <mergeCell ref="BF4:BL4"/>
    <mergeCell ref="I4:O4"/>
    <mergeCell ref="P4:V4"/>
    <mergeCell ref="W4:AC4"/>
    <mergeCell ref="AD4:AJ4"/>
    <mergeCell ref="BM4:BS4"/>
    <mergeCell ref="BT4:BZ4"/>
    <mergeCell ref="CA4:CF4"/>
    <mergeCell ref="C3:D3"/>
    <mergeCell ref="C4:D4"/>
    <mergeCell ref="E3:F3"/>
  </mergeCells>
  <conditionalFormatting sqref="D7:D22 D31">
    <cfRule type="dataBar" priority="24">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BL31">
    <cfRule type="expression" dxfId="8" priority="43">
      <formula>AND(TODAY()&gt;=I$5,TODAY()&lt;J$5)</formula>
    </cfRule>
  </conditionalFormatting>
  <conditionalFormatting sqref="I7:BL31">
    <cfRule type="expression" dxfId="7" priority="37">
      <formula>AND(Fecha_incio&lt;=I$5,ROUNDDOWN((Fecha_final-Fecha_incio+1)*Progresos,0)+Fecha_incio-1&gt;=I$5)</formula>
    </cfRule>
    <cfRule type="expression" dxfId="6" priority="38" stopIfTrue="1">
      <formula>AND(Fecha_final&gt;=I$5,Fecha_incio&lt;J$5)</formula>
    </cfRule>
  </conditionalFormatting>
  <conditionalFormatting sqref="D23">
    <cfRule type="dataBar" priority="10">
      <dataBar>
        <cfvo type="num" val="0"/>
        <cfvo type="num" val="1"/>
        <color rgb="FF00B050"/>
      </dataBar>
      <extLst>
        <ext xmlns:x14="http://schemas.microsoft.com/office/spreadsheetml/2009/9/main" uri="{B025F937-C7B1-47D3-B67F-A62EFF666E3E}">
          <x14:id>{C2F80B95-1E38-46CF-9AA2-0EB717ADC676}</x14:id>
        </ext>
      </extLst>
    </cfRule>
  </conditionalFormatting>
  <conditionalFormatting sqref="D24:D26">
    <cfRule type="dataBar" priority="9">
      <dataBar>
        <cfvo type="num" val="0"/>
        <cfvo type="num" val="1"/>
        <color rgb="FF00B050"/>
      </dataBar>
      <extLst>
        <ext xmlns:x14="http://schemas.microsoft.com/office/spreadsheetml/2009/9/main" uri="{B025F937-C7B1-47D3-B67F-A62EFF666E3E}">
          <x14:id>{96B7D4C0-AFBF-415F-A74C-61A4493355FC}</x14:id>
        </ext>
      </extLst>
    </cfRule>
  </conditionalFormatting>
  <conditionalFormatting sqref="D27">
    <cfRule type="dataBar" priority="8">
      <dataBar>
        <cfvo type="num" val="0"/>
        <cfvo type="num" val="1"/>
        <color rgb="FF00B050"/>
      </dataBar>
      <extLst>
        <ext xmlns:x14="http://schemas.microsoft.com/office/spreadsheetml/2009/9/main" uri="{B025F937-C7B1-47D3-B67F-A62EFF666E3E}">
          <x14:id>{75344BC0-C833-4D13-8EAA-19C7C6BE658A}</x14:id>
        </ext>
      </extLst>
    </cfRule>
  </conditionalFormatting>
  <conditionalFormatting sqref="D28:D30">
    <cfRule type="dataBar" priority="7">
      <dataBar>
        <cfvo type="num" val="0"/>
        <cfvo type="num" val="1"/>
        <color rgb="FF00B050"/>
      </dataBar>
      <extLst>
        <ext xmlns:x14="http://schemas.microsoft.com/office/spreadsheetml/2009/9/main" uri="{B025F937-C7B1-47D3-B67F-A62EFF666E3E}">
          <x14:id>{4824670B-082F-4B6D-B266-48D2E34076A4}</x14:id>
        </ext>
      </extLst>
    </cfRule>
  </conditionalFormatting>
  <conditionalFormatting sqref="BM5:BZ31">
    <cfRule type="expression" dxfId="5" priority="6">
      <formula>AND(TODAY()&gt;=BM$5,TODAY()&lt;BN$5)</formula>
    </cfRule>
  </conditionalFormatting>
  <conditionalFormatting sqref="BM7:BZ31">
    <cfRule type="expression" dxfId="4" priority="4">
      <formula>AND(Fecha_incio&lt;=BM$5,ROUNDDOWN((Fecha_final-Fecha_incio+1)*Progresos,0)+Fecha_incio-1&gt;=BM$5)</formula>
    </cfRule>
    <cfRule type="expression" dxfId="3" priority="5" stopIfTrue="1">
      <formula>AND(Fecha_final&gt;=BM$5,Fecha_incio&lt;BN$5)</formula>
    </cfRule>
  </conditionalFormatting>
  <conditionalFormatting sqref="CA5:CF31">
    <cfRule type="expression" dxfId="2" priority="3">
      <formula>AND(TODAY()&gt;=CA$5,TODAY()&lt;CB$5)</formula>
    </cfRule>
  </conditionalFormatting>
  <conditionalFormatting sqref="CA7:CF31">
    <cfRule type="expression" dxfId="1" priority="1">
      <formula>AND(Fecha_incio&lt;=CA$5,ROUNDDOWN((Fecha_final-Fecha_incio+1)*Progresos,0)+Fecha_incio-1&gt;=CA$5)</formula>
    </cfRule>
    <cfRule type="expression" dxfId="0" priority="2" stopIfTrue="1">
      <formula>AND(Fecha_final&gt;=CA$5,Fecha_incio&lt;CB$5)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7" fitToHeight="0" orientation="landscape" r:id="rId1"/>
  <headerFooter differentFirst="1" scaleWithDoc="0">
    <oddFooter>Page &amp;P of &amp;N</oddFooter>
  </headerFooter>
  <ignoredErrors>
    <ignoredError sqref="E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D31</xm:sqref>
        </x14:conditionalFormatting>
        <x14:conditionalFormatting xmlns:xm="http://schemas.microsoft.com/office/excel/2006/main">
          <x14:cfRule type="dataBar" id="{C2F80B95-1E38-46CF-9AA2-0EB717ADC676}">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96B7D4C0-AFBF-415F-A74C-61A4493355FC}">
            <x14:dataBar minLength="0" maxLength="100" gradient="0">
              <x14:cfvo type="num">
                <xm:f>0</xm:f>
              </x14:cfvo>
              <x14:cfvo type="num">
                <xm:f>1</xm:f>
              </x14:cfvo>
              <x14:negativeFillColor rgb="FFFF0000"/>
              <x14:axisColor rgb="FF000000"/>
            </x14:dataBar>
          </x14:cfRule>
          <xm:sqref>D24:D26</xm:sqref>
        </x14:conditionalFormatting>
        <x14:conditionalFormatting xmlns:xm="http://schemas.microsoft.com/office/excel/2006/main">
          <x14:cfRule type="dataBar" id="{75344BC0-C833-4D13-8EAA-19C7C6BE658A}">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4824670B-082F-4B6D-B266-48D2E34076A4}">
            <x14:dataBar minLength="0" maxLength="100" gradient="0">
              <x14:cfvo type="num">
                <xm:f>0</xm:f>
              </x14:cfvo>
              <x14:cfvo type="num">
                <xm:f>1</xm:f>
              </x14:cfvo>
              <x14:negativeFillColor rgb="FFFF0000"/>
              <x14:axisColor rgb="FF000000"/>
            </x14:dataBar>
          </x14:cfRule>
          <xm:sqref>D28:D30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calendarioproyecto</vt:lpstr>
      <vt:lpstr>calendarioproyecto!Fecha_final</vt:lpstr>
      <vt:lpstr>calendarioproyecto!Fecha_incio</vt:lpstr>
      <vt:lpstr>InicioDelProyecto</vt:lpstr>
      <vt:lpstr>calendarioproyecto!Progresos</vt:lpstr>
      <vt:lpstr>SemanaParaMostrar</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2021-10-11T02:31:33Z</dcterms:modified>
</cp:coreProperties>
</file>