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20" yWindow="0" windowWidth="20730" windowHeight="11760" tabRatio="500"/>
  </bookViews>
  <sheets>
    <sheet name="Correlation and P.I.G.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/>
  <c r="F15"/>
  <c r="E14"/>
  <c r="D14"/>
  <c r="D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G14"/>
  <c r="E47"/>
  <c r="G47"/>
  <c r="B14"/>
  <c r="C14"/>
  <c r="I58"/>
  <c r="I59"/>
  <c r="B15"/>
  <c r="C15"/>
  <c r="E15"/>
  <c r="B16"/>
  <c r="C16"/>
  <c r="D16"/>
  <c r="E16"/>
  <c r="G16"/>
  <c r="B17"/>
  <c r="C17"/>
  <c r="D17"/>
  <c r="E17"/>
  <c r="G17"/>
  <c r="B18"/>
  <c r="C18"/>
  <c r="D18"/>
  <c r="E18"/>
  <c r="G18"/>
  <c r="B19"/>
  <c r="C19"/>
  <c r="D19"/>
  <c r="E19"/>
  <c r="G19"/>
  <c r="B20"/>
  <c r="C20"/>
  <c r="D20"/>
  <c r="E20"/>
  <c r="G20"/>
  <c r="B21"/>
  <c r="C21"/>
  <c r="D21"/>
  <c r="E21"/>
  <c r="G21"/>
  <c r="B22"/>
  <c r="C22"/>
  <c r="D22"/>
  <c r="E22"/>
  <c r="G22"/>
  <c r="B23"/>
  <c r="C23"/>
  <c r="D23"/>
  <c r="E23"/>
  <c r="G23"/>
  <c r="B24"/>
  <c r="C24"/>
  <c r="D24"/>
  <c r="E24"/>
  <c r="G24"/>
  <c r="B25"/>
  <c r="C25"/>
  <c r="D25"/>
  <c r="E25"/>
  <c r="G25"/>
  <c r="B26"/>
  <c r="C26"/>
  <c r="D26"/>
  <c r="E26"/>
  <c r="G26"/>
  <c r="B27"/>
  <c r="C27"/>
  <c r="D27"/>
  <c r="E27"/>
  <c r="G27"/>
  <c r="B28"/>
  <c r="C28"/>
  <c r="D28"/>
  <c r="E28"/>
  <c r="G28"/>
  <c r="B29"/>
  <c r="C29"/>
  <c r="D29"/>
  <c r="E29"/>
  <c r="G29"/>
  <c r="B30"/>
  <c r="C30"/>
  <c r="D30"/>
  <c r="E30"/>
  <c r="G30"/>
  <c r="B31"/>
  <c r="C31"/>
  <c r="D31"/>
  <c r="E31"/>
  <c r="G31"/>
  <c r="B32"/>
  <c r="C32"/>
  <c r="D32"/>
  <c r="E32"/>
  <c r="G32"/>
  <c r="B33"/>
  <c r="C33"/>
  <c r="D33"/>
  <c r="E33"/>
  <c r="G33"/>
  <c r="B34"/>
  <c r="C34"/>
  <c r="D34"/>
  <c r="E34"/>
  <c r="G34"/>
  <c r="B35"/>
  <c r="C35"/>
  <c r="D35"/>
  <c r="E35"/>
  <c r="G35"/>
  <c r="B36"/>
  <c r="C36"/>
  <c r="D36"/>
  <c r="E36"/>
  <c r="G36"/>
  <c r="B37"/>
  <c r="C37"/>
  <c r="D37"/>
  <c r="E37"/>
  <c r="G37"/>
  <c r="B38"/>
  <c r="C38"/>
  <c r="D38"/>
  <c r="E38"/>
  <c r="G38"/>
  <c r="B39"/>
  <c r="C39"/>
  <c r="D39"/>
  <c r="E39"/>
  <c r="G39"/>
  <c r="B40"/>
  <c r="C40"/>
  <c r="D40"/>
  <c r="E40"/>
  <c r="G40"/>
  <c r="B41"/>
  <c r="C41"/>
  <c r="D41"/>
  <c r="E41"/>
  <c r="G41"/>
  <c r="B42"/>
  <c r="C42"/>
  <c r="D42"/>
  <c r="E42"/>
  <c r="G42"/>
  <c r="B43"/>
  <c r="C43"/>
  <c r="D43"/>
  <c r="E43"/>
  <c r="G43"/>
  <c r="B44"/>
  <c r="C44"/>
  <c r="D44"/>
  <c r="E44"/>
  <c r="G44"/>
  <c r="B45"/>
  <c r="C45"/>
  <c r="D45"/>
  <c r="E45"/>
  <c r="G45"/>
  <c r="B46"/>
  <c r="C46"/>
  <c r="D46"/>
  <c r="E46"/>
  <c r="G46"/>
  <c r="B47"/>
  <c r="C47"/>
  <c r="D47"/>
  <c r="B48"/>
  <c r="C48"/>
  <c r="D48"/>
  <c r="E48"/>
  <c r="G48"/>
  <c r="B49"/>
  <c r="C49"/>
  <c r="D49"/>
  <c r="E49"/>
  <c r="G49"/>
  <c r="B50"/>
  <c r="C50"/>
  <c r="D50"/>
  <c r="E50"/>
  <c r="G50"/>
  <c r="B51"/>
  <c r="C51"/>
  <c r="D51"/>
  <c r="E51"/>
  <c r="G51"/>
  <c r="B52"/>
  <c r="C52"/>
  <c r="D52"/>
  <c r="E52"/>
  <c r="G52"/>
  <c r="B53"/>
  <c r="C53"/>
</calcChain>
</file>

<file path=xl/sharedStrings.xml><?xml version="1.0" encoding="utf-8"?>
<sst xmlns="http://schemas.openxmlformats.org/spreadsheetml/2006/main" count="51" uniqueCount="47">
  <si>
    <r>
      <t xml:space="preserve"> constant +  log2(standard deviation of the Gaussian)</t>
    </r>
    <r>
      <rPr>
        <i/>
        <sz val="12"/>
        <color theme="1"/>
        <rFont val="Calibri"/>
        <family val="2"/>
        <scheme val="minor"/>
      </rPr>
      <t xml:space="preserve"> bits</t>
    </r>
  </si>
  <si>
    <t xml:space="preserve">using  change of base formula gives the equivalent as </t>
  </si>
  <si>
    <r>
      <t xml:space="preserve">+  ln(standard deviation of the Gaussian) </t>
    </r>
    <r>
      <rPr>
        <i/>
        <sz val="12"/>
        <color theme="1"/>
        <rFont val="Calibri"/>
        <family val="2"/>
        <scheme val="minor"/>
      </rPr>
      <t>nats</t>
    </r>
  </si>
  <si>
    <r>
      <t xml:space="preserve">Note that the Entropy of a Gaussian probability distribution is often given in </t>
    </r>
    <r>
      <rPr>
        <i/>
        <sz val="12"/>
        <color theme="1"/>
        <rFont val="Calibri"/>
        <family val="2"/>
        <scheme val="minor"/>
      </rPr>
      <t xml:space="preserve">nats </t>
    </r>
    <r>
      <rPr>
        <sz val="12"/>
        <color theme="1"/>
        <rFont val="Calibri"/>
        <family val="2"/>
        <scheme val="minor"/>
      </rPr>
      <t>(log to the base e) as</t>
    </r>
  </si>
  <si>
    <t>Mutual Information I(X;Y) for continuous distributions can exceed the original entropies H(X) and H(Y) and in fact goes to infinity as the model error goes to zero.</t>
  </si>
  <si>
    <t xml:space="preserve">Note that P.I.G. is only an approximate measure for continuous probability distributions as R-squared gets very close to 1. In contrast to discrete entropy, </t>
  </si>
  <si>
    <t>undefined</t>
  </si>
  <si>
    <t>*the model error can be larger on small samples and in certain other special circumstances</t>
  </si>
  <si>
    <t>= -log2(sqrt(1-R^2)) / 2.05</t>
  </si>
  <si>
    <t>or</t>
  </si>
  <si>
    <t>= 1 - (value in column D/2.05)</t>
  </si>
  <si>
    <t>= 1 - (H(Y|model)/2.05)</t>
  </si>
  <si>
    <t xml:space="preserve">equals H(Y) -H(Y|model) / H(Y)  </t>
  </si>
  <si>
    <t xml:space="preserve">PIG = Percent Information Gain = I(X;Y)/H(Y) </t>
  </si>
  <si>
    <t>Column G</t>
  </si>
  <si>
    <t>Column F</t>
  </si>
  <si>
    <t xml:space="preserve">The entropy of the model error, H(Y|model) is therefore equal to  2.05 + log2(sqrt(1-R^2)) </t>
  </si>
  <si>
    <t>For any linear correlation the standard deviation of the "model error" is approximately* equal to sqrt(1 - R^2).</t>
  </si>
  <si>
    <t>therefore H(Y|no model) = 2.05</t>
  </si>
  <si>
    <t xml:space="preserve">The"model error" when there is no model (R = 0) has standard deviation of 1 </t>
  </si>
  <si>
    <t>bits</t>
  </si>
  <si>
    <t>The Gaussian probability distribution with standard deviation of 1 therefore has an entropy of</t>
  </si>
  <si>
    <t xml:space="preserve">= 2.05 + log2 of the standard deviation of the Gaussian. Because log2(1) = 0, </t>
  </si>
  <si>
    <t>The formula for the entropy of any  Gaussian continuous probability distribution (in bits)</t>
  </si>
  <si>
    <t>How Percent Information Gain (P.I.G.) is Calculated from a linear Correlation R</t>
  </si>
  <si>
    <t xml:space="preserve">P.I.G. </t>
  </si>
  <si>
    <t>Mutual Information I(X;Y)</t>
  </si>
  <si>
    <t>SD of Error</t>
  </si>
  <si>
    <t>R-squared</t>
  </si>
  <si>
    <t>Correlation R</t>
  </si>
  <si>
    <t>in Light Blue</t>
  </si>
  <si>
    <t>P.I.G.</t>
  </si>
  <si>
    <t>in Red</t>
  </si>
  <si>
    <t>in Dark Blue</t>
  </si>
  <si>
    <t xml:space="preserve">R-squared </t>
  </si>
  <si>
    <t>Plotted on the X axis</t>
  </si>
  <si>
    <t xml:space="preserve">Correlation R </t>
  </si>
  <si>
    <t>for standardized variables - assuming continuous Gaussian probability distributions</t>
  </si>
  <si>
    <t xml:space="preserve">Relationship between Linear Correlation R and Percentage Information Gain (P.I.G.) </t>
  </si>
  <si>
    <t>I(X;Y), the Mutual Information (information Gain) Between X and  Y is equal to  [H(Y) - H(Y|model)]</t>
  </si>
  <si>
    <t>Column D</t>
  </si>
  <si>
    <t>Column E</t>
  </si>
  <si>
    <t>Entropy of Gaussian Error</t>
  </si>
  <si>
    <r>
      <t>-</t>
    </r>
    <r>
      <rPr>
        <sz val="12"/>
        <color indexed="205"/>
        <rFont val="Calibri"/>
        <family val="2"/>
      </rPr>
      <t>log2</t>
    </r>
    <r>
      <rPr>
        <sz val="12"/>
        <color theme="1"/>
        <rFont val="Calibri"/>
        <family val="2"/>
        <scheme val="minor"/>
      </rPr>
      <t>(sqrt(1-R^2)</t>
    </r>
  </si>
  <si>
    <r>
      <rPr>
        <sz val="12"/>
        <color theme="1"/>
        <rFont val="Calibri"/>
        <family val="2"/>
        <scheme val="minor"/>
      </rPr>
      <t>-</t>
    </r>
    <r>
      <rPr>
        <sz val="12"/>
        <color indexed="205"/>
        <rFont val="Calibri"/>
        <family val="2"/>
      </rPr>
      <t>log2</t>
    </r>
    <r>
      <rPr>
        <sz val="12"/>
        <color theme="1"/>
        <rFont val="Calibri"/>
        <family val="2"/>
        <scheme val="minor"/>
      </rPr>
      <t>(sqrt</t>
    </r>
    <r>
      <rPr>
        <sz val="12"/>
        <color indexed="206"/>
        <rFont val="Calibri"/>
        <family val="2"/>
      </rPr>
      <t>(</t>
    </r>
    <r>
      <rPr>
        <sz val="12"/>
        <color theme="1"/>
        <rFont val="Calibri"/>
        <family val="2"/>
        <scheme val="minor"/>
      </rPr>
      <t>1-R^2</t>
    </r>
    <r>
      <rPr>
        <sz val="12"/>
        <color indexed="206"/>
        <rFont val="Calibri"/>
        <family val="2"/>
      </rPr>
      <t>)</t>
    </r>
    <r>
      <rPr>
        <sz val="12"/>
        <color theme="1"/>
        <rFont val="Calibri"/>
        <family val="2"/>
        <scheme val="minor"/>
      </rPr>
      <t>/2.05</t>
    </r>
  </si>
  <si>
    <t>2.05 + log2(sqrt(1-R^2)</t>
  </si>
  <si>
    <t>Stdev of Model Error = Sqrt(1-R^2)</t>
  </si>
</sst>
</file>

<file path=xl/styles.xml><?xml version="1.0" encoding="utf-8"?>
<styleSheet xmlns="http://schemas.openxmlformats.org/spreadsheetml/2006/main">
  <numFmts count="1">
    <numFmt numFmtId="164" formatCode="0.0%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57E2DD"/>
      <name val="Calibri"/>
      <family val="2"/>
      <scheme val="minor"/>
    </font>
    <font>
      <sz val="12"/>
      <color rgb="FFD72B25"/>
      <name val="Calibri"/>
      <family val="2"/>
      <scheme val="minor"/>
    </font>
    <font>
      <sz val="12"/>
      <color rgb="FF1833D4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6"/>
      <color indexed="206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2"/>
      <color rgb="FF67E2C9"/>
      <name val="Calibri"/>
      <family val="2"/>
      <scheme val="minor"/>
    </font>
    <font>
      <sz val="18"/>
      <color rgb="FF6BFDF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12B3E"/>
      <name val="Calibri"/>
      <family val="2"/>
      <scheme val="minor"/>
    </font>
    <font>
      <sz val="18"/>
      <color rgb="FF1833D4"/>
      <name val="Calibri"/>
      <family val="2"/>
      <scheme val="minor"/>
    </font>
    <font>
      <sz val="12"/>
      <color indexed="205"/>
      <name val="Calibri"/>
      <family val="2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8">
    <xf numFmtId="0" fontId="0" fillId="0" borderId="0" xfId="0"/>
    <xf numFmtId="0" fontId="2" fillId="2" borderId="0" xfId="1"/>
    <xf numFmtId="0" fontId="2" fillId="2" borderId="0" xfId="1" applyBorder="1"/>
    <xf numFmtId="0" fontId="0" fillId="0" borderId="1" xfId="0" applyBorder="1"/>
    <xf numFmtId="0" fontId="0" fillId="0" borderId="2" xfId="0" applyBorder="1"/>
    <xf numFmtId="0" fontId="0" fillId="0" borderId="2" xfId="0" quotePrefix="1" applyBorder="1"/>
    <xf numFmtId="2" fontId="5" fillId="0" borderId="3" xfId="0" applyNumberFormat="1" applyFont="1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164" fontId="6" fillId="0" borderId="1" xfId="0" applyNumberFormat="1" applyFont="1" applyBorder="1"/>
    <xf numFmtId="2" fontId="0" fillId="0" borderId="2" xfId="0" applyNumberFormat="1" applyBorder="1"/>
    <xf numFmtId="2" fontId="2" fillId="2" borderId="0" xfId="1" applyNumberFormat="1"/>
    <xf numFmtId="164" fontId="6" fillId="0" borderId="4" xfId="0" applyNumberFormat="1" applyFont="1" applyBorder="1"/>
    <xf numFmtId="2" fontId="0" fillId="0" borderId="0" xfId="0" applyNumberFormat="1" applyBorder="1"/>
    <xf numFmtId="2" fontId="7" fillId="0" borderId="0" xfId="0" applyNumberFormat="1" applyFont="1" applyBorder="1"/>
    <xf numFmtId="2" fontId="8" fillId="0" borderId="0" xfId="0" applyNumberFormat="1" applyFont="1" applyBorder="1"/>
    <xf numFmtId="0" fontId="0" fillId="0" borderId="5" xfId="0" applyBorder="1"/>
    <xf numFmtId="0" fontId="9" fillId="0" borderId="1" xfId="0" applyFont="1" applyBorder="1"/>
    <xf numFmtId="0" fontId="9" fillId="0" borderId="2" xfId="0" applyFont="1" applyBorder="1"/>
    <xf numFmtId="0" fontId="10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0" xfId="0" quotePrefix="1" applyFont="1" applyBorder="1"/>
    <xf numFmtId="0" fontId="9" fillId="0" borderId="5" xfId="0" applyFont="1" applyBorder="1"/>
    <xf numFmtId="0" fontId="11" fillId="0" borderId="5" xfId="0" applyFont="1" applyBorder="1"/>
    <xf numFmtId="2" fontId="9" fillId="0" borderId="0" xfId="0" quotePrefix="1" applyNumberFormat="1" applyFont="1" applyBorder="1"/>
    <xf numFmtId="0" fontId="12" fillId="0" borderId="9" xfId="0" applyFont="1" applyBorder="1"/>
    <xf numFmtId="0" fontId="0" fillId="0" borderId="0" xfId="0" quotePrefix="1"/>
    <xf numFmtId="2" fontId="9" fillId="0" borderId="0" xfId="0" applyNumberFormat="1" applyFont="1" applyBorder="1"/>
    <xf numFmtId="0" fontId="3" fillId="0" borderId="0" xfId="0" applyFont="1" applyBorder="1"/>
    <xf numFmtId="0" fontId="3" fillId="0" borderId="7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2" fillId="2" borderId="0" xfId="1" quotePrefix="1"/>
    <xf numFmtId="0" fontId="14" fillId="0" borderId="0" xfId="0" applyFont="1"/>
    <xf numFmtId="0" fontId="15" fillId="0" borderId="1" xfId="0" applyFont="1" applyBorder="1"/>
    <xf numFmtId="0" fontId="16" fillId="0" borderId="3" xfId="0" applyFont="1" applyBorder="1"/>
    <xf numFmtId="0" fontId="17" fillId="0" borderId="4" xfId="0" applyFont="1" applyBorder="1"/>
    <xf numFmtId="0" fontId="16" fillId="0" borderId="5" xfId="0" applyFont="1" applyBorder="1"/>
    <xf numFmtId="2" fontId="2" fillId="2" borderId="0" xfId="1" applyNumberFormat="1" applyBorder="1"/>
    <xf numFmtId="0" fontId="18" fillId="0" borderId="4" xfId="0" applyFont="1" applyBorder="1"/>
    <xf numFmtId="0" fontId="16" fillId="0" borderId="6" xfId="0" applyFont="1" applyBorder="1"/>
    <xf numFmtId="0" fontId="16" fillId="0" borderId="8" xfId="0" applyFont="1" applyBorder="1"/>
    <xf numFmtId="0" fontId="3" fillId="0" borderId="6" xfId="0" applyFont="1" applyBorder="1"/>
    <xf numFmtId="0" fontId="13" fillId="0" borderId="8" xfId="0" applyFont="1" applyBorder="1"/>
    <xf numFmtId="0" fontId="2" fillId="2" borderId="2" xfId="1" applyBorder="1"/>
    <xf numFmtId="0" fontId="2" fillId="2" borderId="5" xfId="1" applyBorder="1"/>
    <xf numFmtId="0" fontId="0" fillId="0" borderId="11" xfId="0" quotePrefix="1" applyBorder="1"/>
    <xf numFmtId="0" fontId="0" fillId="0" borderId="12" xfId="0" applyBorder="1"/>
    <xf numFmtId="0" fontId="0" fillId="0" borderId="9" xfId="2" quotePrefix="1" applyFont="1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 Model</a:t>
            </a:r>
            <a:r>
              <a:rPr lang="en-US" baseline="0"/>
              <a:t> Error </a:t>
            </a:r>
            <a:r>
              <a:rPr lang="en-US"/>
              <a:t>and P.I.G.</a:t>
            </a:r>
            <a:r>
              <a:rPr lang="en-US" baseline="0"/>
              <a:t> as Functions of Linear Correlation 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3.4015814703941015E-2"/>
          <c:y val="0.11249319302376901"/>
          <c:w val="0.85414702607559323"/>
          <c:h val="0.83766833468246404"/>
        </c:manualLayout>
      </c:layout>
      <c:scatterChart>
        <c:scatterStyle val="smoothMarker"/>
        <c:ser>
          <c:idx val="0"/>
          <c:order val="0"/>
          <c:tx>
            <c:strRef>
              <c:f>'Correlation and P.I.G.'!$C$12:$C$13</c:f>
              <c:strCache>
                <c:ptCount val="1"/>
                <c:pt idx="0">
                  <c:v>R-squared</c:v>
                </c:pt>
              </c:strCache>
            </c:strRef>
          </c:tx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P.I.G.'!$C$14:$C$52</c:f>
              <c:numCache>
                <c:formatCode>0.00</c:formatCode>
                <c:ptCount val="39"/>
                <c:pt idx="0">
                  <c:v>0.90249999999999997</c:v>
                </c:pt>
                <c:pt idx="1">
                  <c:v>0.80999999999999983</c:v>
                </c:pt>
                <c:pt idx="2">
                  <c:v>0.72249999999999981</c:v>
                </c:pt>
                <c:pt idx="3">
                  <c:v>0.63999999999999968</c:v>
                </c:pt>
                <c:pt idx="4">
                  <c:v>0.56249999999999967</c:v>
                </c:pt>
                <c:pt idx="5">
                  <c:v>0.4899999999999996</c:v>
                </c:pt>
                <c:pt idx="6">
                  <c:v>0.4224999999999996</c:v>
                </c:pt>
                <c:pt idx="7">
                  <c:v>0.3599999999999996</c:v>
                </c:pt>
                <c:pt idx="8">
                  <c:v>0.30249999999999955</c:v>
                </c:pt>
                <c:pt idx="9">
                  <c:v>0.24999999999999961</c:v>
                </c:pt>
                <c:pt idx="10">
                  <c:v>0.20249999999999965</c:v>
                </c:pt>
                <c:pt idx="11">
                  <c:v>0.1599999999999997</c:v>
                </c:pt>
                <c:pt idx="12">
                  <c:v>0.12249999999999975</c:v>
                </c:pt>
                <c:pt idx="13">
                  <c:v>8.9999999999999789E-2</c:v>
                </c:pt>
                <c:pt idx="14">
                  <c:v>6.2499999999999833E-2</c:v>
                </c:pt>
                <c:pt idx="15">
                  <c:v>3.9999999999999869E-2</c:v>
                </c:pt>
                <c:pt idx="16">
                  <c:v>2.2499999999999905E-2</c:v>
                </c:pt>
                <c:pt idx="17">
                  <c:v>9.9999999999999378E-3</c:v>
                </c:pt>
                <c:pt idx="18">
                  <c:v>2.4999999999999684E-3</c:v>
                </c:pt>
                <c:pt idx="19">
                  <c:v>1.0188169405808478E-31</c:v>
                </c:pt>
                <c:pt idx="20">
                  <c:v>2.5000000000000321E-3</c:v>
                </c:pt>
                <c:pt idx="21">
                  <c:v>1.0000000000000064E-2</c:v>
                </c:pt>
                <c:pt idx="22">
                  <c:v>2.25000000000001E-2</c:v>
                </c:pt>
                <c:pt idx="23">
                  <c:v>4.000000000000014E-2</c:v>
                </c:pt>
                <c:pt idx="24">
                  <c:v>6.2500000000000167E-2</c:v>
                </c:pt>
                <c:pt idx="25">
                  <c:v>9.0000000000000191E-2</c:v>
                </c:pt>
                <c:pt idx="26">
                  <c:v>0.12250000000000022</c:v>
                </c:pt>
                <c:pt idx="27">
                  <c:v>0.16000000000000025</c:v>
                </c:pt>
                <c:pt idx="28">
                  <c:v>0.20250000000000026</c:v>
                </c:pt>
                <c:pt idx="29">
                  <c:v>0.25000000000000033</c:v>
                </c:pt>
                <c:pt idx="30">
                  <c:v>0.30250000000000044</c:v>
                </c:pt>
                <c:pt idx="31">
                  <c:v>0.36000000000000049</c:v>
                </c:pt>
                <c:pt idx="32">
                  <c:v>0.4225000000000006</c:v>
                </c:pt>
                <c:pt idx="33">
                  <c:v>0.49000000000000071</c:v>
                </c:pt>
                <c:pt idx="34">
                  <c:v>0.56250000000000089</c:v>
                </c:pt>
                <c:pt idx="35">
                  <c:v>0.64000000000000101</c:v>
                </c:pt>
                <c:pt idx="36">
                  <c:v>0.72250000000000114</c:v>
                </c:pt>
                <c:pt idx="37">
                  <c:v>0.81000000000000127</c:v>
                </c:pt>
                <c:pt idx="38">
                  <c:v>0.90250000000000141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'Correlation and P.I.G.'!$D$12:$D$13</c:f>
              <c:strCache>
                <c:ptCount val="1"/>
                <c:pt idx="0">
                  <c:v>Stdev of Model Error = Sqrt(1-R^2)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P.I.G.'!$D$14:$D$52</c:f>
              <c:numCache>
                <c:formatCode>0.00</c:formatCode>
                <c:ptCount val="39"/>
                <c:pt idx="0">
                  <c:v>0.31224989991991997</c:v>
                </c:pt>
                <c:pt idx="1">
                  <c:v>0.43588989435406755</c:v>
                </c:pt>
                <c:pt idx="2">
                  <c:v>0.52678268764263714</c:v>
                </c:pt>
                <c:pt idx="3">
                  <c:v>0.60000000000000031</c:v>
                </c:pt>
                <c:pt idx="4">
                  <c:v>0.6614378277661479</c:v>
                </c:pt>
                <c:pt idx="5">
                  <c:v>0.71414284285428531</c:v>
                </c:pt>
                <c:pt idx="6">
                  <c:v>0.75993420767853337</c:v>
                </c:pt>
                <c:pt idx="7">
                  <c:v>0.80000000000000027</c:v>
                </c:pt>
                <c:pt idx="8">
                  <c:v>0.83516465442450361</c:v>
                </c:pt>
                <c:pt idx="9">
                  <c:v>0.86602540378443893</c:v>
                </c:pt>
                <c:pt idx="10">
                  <c:v>0.89302855497458777</c:v>
                </c:pt>
                <c:pt idx="11">
                  <c:v>0.91651513899116821</c:v>
                </c:pt>
                <c:pt idx="12">
                  <c:v>0.93674969975975986</c:v>
                </c:pt>
                <c:pt idx="13">
                  <c:v>0.95393920141694577</c:v>
                </c:pt>
                <c:pt idx="14">
                  <c:v>0.96824583655185437</c:v>
                </c:pt>
                <c:pt idx="15">
                  <c:v>0.97979589711327131</c:v>
                </c:pt>
                <c:pt idx="16">
                  <c:v>0.98868599666425949</c:v>
                </c:pt>
                <c:pt idx="17">
                  <c:v>0.99498743710661997</c:v>
                </c:pt>
                <c:pt idx="18">
                  <c:v>0.99874921777190895</c:v>
                </c:pt>
                <c:pt idx="19">
                  <c:v>1</c:v>
                </c:pt>
                <c:pt idx="20">
                  <c:v>0.99874921777190895</c:v>
                </c:pt>
                <c:pt idx="21">
                  <c:v>0.99498743710661997</c:v>
                </c:pt>
                <c:pt idx="22">
                  <c:v>0.98868599666425938</c:v>
                </c:pt>
                <c:pt idx="23">
                  <c:v>0.9797958971132712</c:v>
                </c:pt>
                <c:pt idx="24">
                  <c:v>0.96824583655185414</c:v>
                </c:pt>
                <c:pt idx="25">
                  <c:v>0.95393920141694555</c:v>
                </c:pt>
                <c:pt idx="26">
                  <c:v>0.93674969975975964</c:v>
                </c:pt>
                <c:pt idx="27">
                  <c:v>0.91651513899116788</c:v>
                </c:pt>
                <c:pt idx="28">
                  <c:v>0.89302855497458744</c:v>
                </c:pt>
                <c:pt idx="29">
                  <c:v>0.86602540378443849</c:v>
                </c:pt>
                <c:pt idx="30">
                  <c:v>0.83516465442450305</c:v>
                </c:pt>
                <c:pt idx="31">
                  <c:v>0.79999999999999971</c:v>
                </c:pt>
                <c:pt idx="32">
                  <c:v>0.75993420767853281</c:v>
                </c:pt>
                <c:pt idx="33">
                  <c:v>0.71414284285428453</c:v>
                </c:pt>
                <c:pt idx="34">
                  <c:v>0.66143782776614701</c:v>
                </c:pt>
                <c:pt idx="35">
                  <c:v>0.5999999999999992</c:v>
                </c:pt>
                <c:pt idx="36">
                  <c:v>0.52678268764263581</c:v>
                </c:pt>
                <c:pt idx="37">
                  <c:v>0.43588989435406589</c:v>
                </c:pt>
                <c:pt idx="38">
                  <c:v>0.31224989991991764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'Correlation and P.I.G.'!$E$12:$E$13</c:f>
              <c:strCache>
                <c:ptCount val="1"/>
                <c:pt idx="0">
                  <c:v>Entropy of Gaussian Error undefined</c:v>
                </c:pt>
              </c:strCache>
            </c:strRef>
          </c:tx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P.I.G.'!$E$14:$E$52</c:f>
            </c:numRef>
          </c:yVal>
          <c:smooth val="1"/>
        </c:ser>
        <c:ser>
          <c:idx val="3"/>
          <c:order val="3"/>
          <c:tx>
            <c:strRef>
              <c:f>'Correlation and P.I.G.'!$F$5:$F$13</c:f>
              <c:strCache>
                <c:ptCount val="1"/>
                <c:pt idx="0">
                  <c:v>Plotted on the X axis in Dark Blue in Red in Light Blue -log2(sqrt(1-R^2) Mutual Information I(X;Y) undefined</c:v>
                </c:pt>
              </c:strCache>
            </c:strRef>
          </c:tx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P.I.G.'!$F$14:$F$52</c:f>
            </c:numRef>
          </c:yVal>
          <c:smooth val="1"/>
        </c:ser>
        <c:ser>
          <c:idx val="4"/>
          <c:order val="4"/>
          <c:tx>
            <c:strRef>
              <c:f>'Correlation and P.I.G.'!$G$12:$G$13</c:f>
              <c:strCache>
                <c:ptCount val="1"/>
                <c:pt idx="0">
                  <c:v>P.I.G. </c:v>
                </c:pt>
              </c:strCache>
            </c:strRef>
          </c:tx>
          <c:marker>
            <c:symbol val="circle"/>
            <c:size val="6"/>
          </c:marker>
          <c:xVal>
            <c:numRef>
              <c:f>'Correlation and P.I.G.'!$B$14:$B$52</c:f>
              <c:numCache>
                <c:formatCode>General</c:formatCode>
                <c:ptCount val="39"/>
                <c:pt idx="0">
                  <c:v>-0.95</c:v>
                </c:pt>
                <c:pt idx="1">
                  <c:v>-0.89999999999999991</c:v>
                </c:pt>
                <c:pt idx="2">
                  <c:v>-0.84999999999999987</c:v>
                </c:pt>
                <c:pt idx="3">
                  <c:v>-0.79999999999999982</c:v>
                </c:pt>
                <c:pt idx="4">
                  <c:v>-0.74999999999999978</c:v>
                </c:pt>
                <c:pt idx="5">
                  <c:v>-0.69999999999999973</c:v>
                </c:pt>
                <c:pt idx="6">
                  <c:v>-0.64999999999999969</c:v>
                </c:pt>
                <c:pt idx="7">
                  <c:v>-0.59999999999999964</c:v>
                </c:pt>
                <c:pt idx="8">
                  <c:v>-0.5499999999999996</c:v>
                </c:pt>
                <c:pt idx="9">
                  <c:v>-0.49999999999999961</c:v>
                </c:pt>
                <c:pt idx="10">
                  <c:v>-0.44999999999999962</c:v>
                </c:pt>
                <c:pt idx="11">
                  <c:v>-0.39999999999999963</c:v>
                </c:pt>
                <c:pt idx="12">
                  <c:v>-0.34999999999999964</c:v>
                </c:pt>
                <c:pt idx="13">
                  <c:v>-0.29999999999999966</c:v>
                </c:pt>
                <c:pt idx="14">
                  <c:v>-0.24999999999999967</c:v>
                </c:pt>
                <c:pt idx="15">
                  <c:v>-0.19999999999999968</c:v>
                </c:pt>
                <c:pt idx="16">
                  <c:v>-0.14999999999999969</c:v>
                </c:pt>
                <c:pt idx="17">
                  <c:v>-9.9999999999999686E-2</c:v>
                </c:pt>
                <c:pt idx="18">
                  <c:v>-4.9999999999999684E-2</c:v>
                </c:pt>
                <c:pt idx="19" formatCode="0.00">
                  <c:v>3.1918911957973251E-16</c:v>
                </c:pt>
                <c:pt idx="20">
                  <c:v>5.0000000000000322E-2</c:v>
                </c:pt>
                <c:pt idx="21">
                  <c:v>0.10000000000000032</c:v>
                </c:pt>
                <c:pt idx="22">
                  <c:v>0.15000000000000033</c:v>
                </c:pt>
                <c:pt idx="23">
                  <c:v>0.20000000000000034</c:v>
                </c:pt>
                <c:pt idx="24">
                  <c:v>0.25000000000000033</c:v>
                </c:pt>
                <c:pt idx="25">
                  <c:v>0.30000000000000032</c:v>
                </c:pt>
                <c:pt idx="26">
                  <c:v>0.35000000000000031</c:v>
                </c:pt>
                <c:pt idx="27">
                  <c:v>0.4000000000000003</c:v>
                </c:pt>
                <c:pt idx="28">
                  <c:v>0.45000000000000029</c:v>
                </c:pt>
                <c:pt idx="29">
                  <c:v>0.50000000000000033</c:v>
                </c:pt>
                <c:pt idx="30">
                  <c:v>0.55000000000000038</c:v>
                </c:pt>
                <c:pt idx="31">
                  <c:v>0.60000000000000042</c:v>
                </c:pt>
                <c:pt idx="32">
                  <c:v>0.65000000000000047</c:v>
                </c:pt>
                <c:pt idx="33">
                  <c:v>0.70000000000000051</c:v>
                </c:pt>
                <c:pt idx="34">
                  <c:v>0.75000000000000056</c:v>
                </c:pt>
                <c:pt idx="35">
                  <c:v>0.8000000000000006</c:v>
                </c:pt>
                <c:pt idx="36">
                  <c:v>0.85000000000000064</c:v>
                </c:pt>
                <c:pt idx="37">
                  <c:v>0.90000000000000069</c:v>
                </c:pt>
                <c:pt idx="38">
                  <c:v>0.95000000000000073</c:v>
                </c:pt>
              </c:numCache>
            </c:numRef>
          </c:xVal>
          <c:yVal>
            <c:numRef>
              <c:f>'Correlation and P.I.G.'!$G$14:$G$52</c:f>
              <c:numCache>
                <c:formatCode>0.0%</c:formatCode>
                <c:ptCount val="39"/>
                <c:pt idx="0">
                  <c:v>0.8205790204579938</c:v>
                </c:pt>
                <c:pt idx="1">
                  <c:v>0.58581675348693585</c:v>
                </c:pt>
                <c:pt idx="2">
                  <c:v>0.45252691131461387</c:v>
                </c:pt>
                <c:pt idx="3">
                  <c:v>0.36093931738968532</c:v>
                </c:pt>
                <c:pt idx="4">
                  <c:v>0.29233294900187645</c:v>
                </c:pt>
                <c:pt idx="5">
                  <c:v>0.23837825872403096</c:v>
                </c:pt>
                <c:pt idx="6">
                  <c:v>0.19464077105462563</c:v>
                </c:pt>
                <c:pt idx="7">
                  <c:v>0.15848200066829821</c:v>
                </c:pt>
                <c:pt idx="8">
                  <c:v>0.12820850997825239</c:v>
                </c:pt>
                <c:pt idx="9">
                  <c:v>0.10267256396198576</c:v>
                </c:pt>
                <c:pt idx="10">
                  <c:v>8.1064289993939886E-2</c:v>
                </c:pt>
                <c:pt idx="11">
                  <c:v>6.2794824380795755E-2</c:v>
                </c:pt>
                <c:pt idx="12">
                  <c:v>4.7426581081820074E-2</c:v>
                </c:pt>
                <c:pt idx="13">
                  <c:v>3.4629649400323648E-2</c:v>
                </c:pt>
                <c:pt idx="14">
                  <c:v>2.4153516428482957E-2</c:v>
                </c:pt>
                <c:pt idx="15">
                  <c:v>1.5808220004601692E-2</c:v>
                </c:pt>
                <c:pt idx="16">
                  <c:v>9.4515623006514726E-3</c:v>
                </c:pt>
                <c:pt idx="17">
                  <c:v>4.9803860147350498E-3</c:v>
                </c:pt>
                <c:pt idx="18">
                  <c:v>2.3246991506531423E-3</c:v>
                </c:pt>
                <c:pt idx="19">
                  <c:v>1.4439056012923723E-3</c:v>
                </c:pt>
                <c:pt idx="20">
                  <c:v>2.3246991506531423E-3</c:v>
                </c:pt>
                <c:pt idx="21">
                  <c:v>4.9803860147350498E-3</c:v>
                </c:pt>
                <c:pt idx="22">
                  <c:v>9.4515623006514726E-3</c:v>
                </c:pt>
                <c:pt idx="23">
                  <c:v>1.5808220004601692E-2</c:v>
                </c:pt>
                <c:pt idx="24">
                  <c:v>2.4153516428482957E-2</c:v>
                </c:pt>
                <c:pt idx="25">
                  <c:v>3.462964940032387E-2</c:v>
                </c:pt>
                <c:pt idx="26">
                  <c:v>4.7426581081820296E-2</c:v>
                </c:pt>
                <c:pt idx="27">
                  <c:v>6.2794824380795977E-2</c:v>
                </c:pt>
                <c:pt idx="28">
                  <c:v>8.1064289993940108E-2</c:v>
                </c:pt>
                <c:pt idx="29">
                  <c:v>0.1026725639619861</c:v>
                </c:pt>
                <c:pt idx="30">
                  <c:v>0.12820850997825295</c:v>
                </c:pt>
                <c:pt idx="31">
                  <c:v>0.15848200066829865</c:v>
                </c:pt>
                <c:pt idx="32">
                  <c:v>0.19464077105462618</c:v>
                </c:pt>
                <c:pt idx="33">
                  <c:v>0.23837825872403162</c:v>
                </c:pt>
                <c:pt idx="34">
                  <c:v>0.29233294900187756</c:v>
                </c:pt>
                <c:pt idx="35">
                  <c:v>0.36093931738968676</c:v>
                </c:pt>
                <c:pt idx="36">
                  <c:v>0.45252691131461564</c:v>
                </c:pt>
                <c:pt idx="37">
                  <c:v>0.58581675348693851</c:v>
                </c:pt>
                <c:pt idx="38">
                  <c:v>0.82057902045799913</c:v>
                </c:pt>
              </c:numCache>
            </c:numRef>
          </c:yVal>
          <c:smooth val="1"/>
        </c:ser>
        <c:dLbls/>
        <c:axId val="164079872"/>
        <c:axId val="92344320"/>
      </c:scatterChart>
      <c:valAx>
        <c:axId val="164079872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92344320"/>
        <c:crosses val="autoZero"/>
        <c:crossBetween val="midCat"/>
        <c:majorUnit val="0.1"/>
        <c:minorUnit val="1.0000000000000002E-2"/>
      </c:valAx>
      <c:valAx>
        <c:axId val="92344320"/>
        <c:scaling>
          <c:orientation val="minMax"/>
          <c:max val="1"/>
        </c:scaling>
        <c:axPos val="l"/>
        <c:majorGridlines/>
        <c:numFmt formatCode="0.00" sourceLinked="1"/>
        <c:tickLblPos val="nextTo"/>
        <c:crossAx val="164079872"/>
        <c:crosses val="autoZero"/>
        <c:crossBetween val="midCat"/>
        <c:minorUnit val="1.0000000000000002E-2"/>
      </c:valAx>
    </c:plotArea>
    <c:legend>
      <c:legendPos val="r"/>
      <c:layout/>
    </c:legend>
    <c:plotVisOnly val="1"/>
    <c:dispBlanksAs val="gap"/>
  </c:chart>
  <c:spPr>
    <a:pattFill prst="lgGrid">
      <a:fgClr>
        <a:schemeClr val="bg1"/>
      </a:fgClr>
      <a:bgClr>
        <a:prstClr val="white"/>
      </a:bgClr>
    </a:pattFill>
  </c:sp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203200</xdr:rowOff>
    </xdr:from>
    <xdr:to>
      <xdr:col>19</xdr:col>
      <xdr:colOff>215900</xdr:colOff>
      <xdr:row>28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0"/>
  <sheetViews>
    <sheetView tabSelected="1" topLeftCell="G1" workbookViewId="0">
      <selection activeCell="G50" sqref="G50"/>
    </sheetView>
  </sheetViews>
  <sheetFormatPr defaultColWidth="11" defaultRowHeight="15.75"/>
  <cols>
    <col min="2" max="2" width="18.625" customWidth="1"/>
    <col min="3" max="3" width="27.375" customWidth="1"/>
    <col min="4" max="4" width="50.625" customWidth="1"/>
    <col min="5" max="5" width="43.5" hidden="1" customWidth="1"/>
    <col min="6" max="6" width="34.125" hidden="1" customWidth="1"/>
    <col min="7" max="7" width="27" customWidth="1"/>
    <col min="9" max="9" width="15" customWidth="1"/>
    <col min="12" max="12" width="13.875" customWidth="1"/>
    <col min="13" max="13" width="28.375" customWidth="1"/>
    <col min="14" max="14" width="23" customWidth="1"/>
    <col min="15" max="15" width="34.375" customWidth="1"/>
    <col min="17" max="17" width="32.5" customWidth="1"/>
    <col min="18" max="18" width="17.625" customWidth="1"/>
  </cols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3.25">
      <c r="A2" s="1"/>
      <c r="B2" s="1"/>
      <c r="C2" s="1"/>
      <c r="D2" s="52" t="s">
        <v>38</v>
      </c>
      <c r="E2" s="37"/>
      <c r="F2" s="37"/>
      <c r="G2" s="37"/>
      <c r="H2" s="37"/>
      <c r="I2" s="37"/>
      <c r="J2" s="37"/>
      <c r="K2" s="37"/>
      <c r="L2" s="51"/>
      <c r="M2" s="1"/>
      <c r="N2" s="1"/>
      <c r="O2" s="1"/>
      <c r="P2" s="1"/>
      <c r="Q2" s="1"/>
      <c r="R2" s="1"/>
    </row>
    <row r="3" spans="1:18" ht="23.25">
      <c r="A3" s="1"/>
      <c r="B3" s="1"/>
      <c r="C3" s="1"/>
      <c r="D3" s="44" t="s">
        <v>37</v>
      </c>
      <c r="E3" s="4"/>
      <c r="F3" s="4"/>
      <c r="G3" s="4"/>
      <c r="H3" s="4"/>
      <c r="I3" s="4"/>
      <c r="J3" s="4"/>
      <c r="K3" s="4"/>
      <c r="L3" s="3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3.25">
      <c r="A5" s="1"/>
      <c r="B5" s="50" t="s">
        <v>36</v>
      </c>
      <c r="C5" s="49" t="s">
        <v>35</v>
      </c>
      <c r="D5" s="2"/>
      <c r="E5" s="1"/>
      <c r="F5" s="1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</row>
    <row r="6" spans="1:18" ht="23.25">
      <c r="A6" s="1"/>
      <c r="B6" s="46" t="s">
        <v>34</v>
      </c>
      <c r="C6" s="48" t="s">
        <v>33</v>
      </c>
      <c r="D6" s="2"/>
      <c r="E6" s="1"/>
      <c r="F6" s="1"/>
      <c r="G6" s="47"/>
      <c r="H6" s="2"/>
      <c r="I6" s="8"/>
      <c r="J6" s="8"/>
      <c r="R6" s="1"/>
    </row>
    <row r="7" spans="1:18" ht="23.25">
      <c r="A7" s="1"/>
      <c r="B7" s="46" t="s">
        <v>27</v>
      </c>
      <c r="C7" s="45" t="s">
        <v>32</v>
      </c>
      <c r="D7" s="2"/>
      <c r="E7" s="1"/>
      <c r="F7" s="1"/>
      <c r="G7" s="2"/>
      <c r="H7" s="2"/>
      <c r="I7" s="8"/>
      <c r="J7" s="8"/>
      <c r="R7" s="1"/>
    </row>
    <row r="8" spans="1:18" ht="23.25">
      <c r="A8" s="1"/>
      <c r="B8" s="44" t="s">
        <v>31</v>
      </c>
      <c r="C8" s="43" t="s">
        <v>30</v>
      </c>
      <c r="D8" s="2"/>
      <c r="E8" s="1"/>
      <c r="F8" s="1"/>
      <c r="G8" s="1"/>
      <c r="H8" s="1"/>
      <c r="K8" s="42"/>
      <c r="R8" s="1"/>
    </row>
    <row r="9" spans="1:18">
      <c r="A9" s="1"/>
      <c r="B9" s="2"/>
      <c r="C9" s="2"/>
      <c r="D9" s="2"/>
      <c r="E9" s="1"/>
      <c r="F9" s="1"/>
      <c r="G9" s="1"/>
      <c r="H9" s="1"/>
      <c r="R9" s="1"/>
    </row>
    <row r="10" spans="1:18">
      <c r="A10" s="1"/>
      <c r="B10" s="1"/>
      <c r="C10" s="1"/>
      <c r="D10" s="1"/>
      <c r="E10" s="1"/>
      <c r="F10" s="1"/>
      <c r="G10" s="53"/>
      <c r="H10" s="1"/>
      <c r="R10" s="1"/>
    </row>
    <row r="11" spans="1:18">
      <c r="A11" s="1"/>
      <c r="B11" s="1"/>
      <c r="C11" s="41"/>
      <c r="D11" s="41"/>
      <c r="E11" s="56" t="s">
        <v>45</v>
      </c>
      <c r="F11" s="55" t="s">
        <v>43</v>
      </c>
      <c r="G11" s="57" t="s">
        <v>44</v>
      </c>
      <c r="H11" s="54"/>
      <c r="R11" s="1"/>
    </row>
    <row r="12" spans="1:18" ht="23.25">
      <c r="A12" s="1"/>
      <c r="B12" s="40" t="s">
        <v>29</v>
      </c>
      <c r="C12" s="39" t="s">
        <v>28</v>
      </c>
      <c r="D12" s="39" t="s">
        <v>46</v>
      </c>
      <c r="E12" s="39" t="s">
        <v>42</v>
      </c>
      <c r="F12" s="39" t="s">
        <v>26</v>
      </c>
      <c r="G12" s="38" t="s">
        <v>25</v>
      </c>
      <c r="H12" s="1"/>
      <c r="R12" s="1"/>
    </row>
    <row r="13" spans="1:18">
      <c r="A13" s="1"/>
      <c r="B13" s="22">
        <v>-1</v>
      </c>
      <c r="C13" s="8"/>
      <c r="D13" s="19"/>
      <c r="E13" s="8" t="s">
        <v>6</v>
      </c>
      <c r="F13" s="8" t="s">
        <v>6</v>
      </c>
      <c r="G13" s="7"/>
      <c r="H13" s="1"/>
      <c r="R13" s="1"/>
    </row>
    <row r="14" spans="1:18">
      <c r="A14" s="1"/>
      <c r="B14" s="22">
        <f t="shared" ref="B14:B53" si="0">B13+0.05</f>
        <v>-0.95</v>
      </c>
      <c r="C14" s="21">
        <f t="shared" ref="C14:C53" si="1">B14^2</f>
        <v>0.90249999999999997</v>
      </c>
      <c r="D14" s="20">
        <f>SQRT(1-C14)</f>
        <v>0.31224989991991997</v>
      </c>
      <c r="E14" s="19">
        <f>I$59+(LOG(D14,2))</f>
        <v>0.36781300806111261</v>
      </c>
      <c r="F14" s="19"/>
      <c r="G14" s="18">
        <f>1 - (E14/$P$37)</f>
        <v>0.8205790204579938</v>
      </c>
      <c r="H14" s="1"/>
      <c r="R14" s="1"/>
    </row>
    <row r="15" spans="1:18">
      <c r="A15" s="1"/>
      <c r="B15" s="22">
        <f t="shared" si="0"/>
        <v>-0.89999999999999991</v>
      </c>
      <c r="C15" s="21">
        <f t="shared" si="1"/>
        <v>0.80999999999999983</v>
      </c>
      <c r="D15" s="20">
        <f>SQRT(1-C15)</f>
        <v>0.43588989435406755</v>
      </c>
      <c r="E15" s="19">
        <f t="shared" ref="E15:E52" si="2">I$59+(LOG(D15,2))</f>
        <v>0.84907565535178153</v>
      </c>
      <c r="F15" s="19">
        <f>-LOG(D14,2)</f>
        <v>1.6792269854562378</v>
      </c>
      <c r="G15" s="18">
        <f>1 - (E15/$P$37)</f>
        <v>0.58581675348693585</v>
      </c>
      <c r="H15" s="1"/>
      <c r="R15" s="1"/>
    </row>
    <row r="16" spans="1:18">
      <c r="A16" s="1"/>
      <c r="B16" s="22">
        <f t="shared" si="0"/>
        <v>-0.84999999999999987</v>
      </c>
      <c r="C16" s="21">
        <f t="shared" si="1"/>
        <v>0.72249999999999981</v>
      </c>
      <c r="D16" s="20">
        <f t="shared" ref="D16:D52" si="3">SQRT(1-C16)</f>
        <v>0.52678268764263714</v>
      </c>
      <c r="E16" s="19">
        <f t="shared" si="2"/>
        <v>1.1223198318050416</v>
      </c>
      <c r="F16" s="19">
        <f t="shared" ref="F16:F53" si="4">-LOG(D15,2)</f>
        <v>1.1979643381655689</v>
      </c>
      <c r="G16" s="18">
        <f t="shared" ref="G16:G52" si="5">1 - (E16/$P$37)</f>
        <v>0.45252691131461387</v>
      </c>
      <c r="H16" s="1"/>
      <c r="R16" s="1"/>
    </row>
    <row r="17" spans="1:18">
      <c r="A17" s="1"/>
      <c r="B17" s="22">
        <f t="shared" si="0"/>
        <v>-0.79999999999999982</v>
      </c>
      <c r="C17" s="21">
        <f t="shared" si="1"/>
        <v>0.63999999999999968</v>
      </c>
      <c r="D17" s="20">
        <f t="shared" si="3"/>
        <v>0.60000000000000031</v>
      </c>
      <c r="E17" s="19">
        <f t="shared" si="2"/>
        <v>1.310074399351145</v>
      </c>
      <c r="F17" s="19">
        <f t="shared" si="4"/>
        <v>0.92472016171230886</v>
      </c>
      <c r="G17" s="18">
        <f t="shared" si="5"/>
        <v>0.36093931738968532</v>
      </c>
      <c r="H17" s="1"/>
      <c r="R17" s="1"/>
    </row>
    <row r="18" spans="1:18">
      <c r="A18" s="1"/>
      <c r="B18" s="22">
        <f t="shared" si="0"/>
        <v>-0.74999999999999978</v>
      </c>
      <c r="C18" s="21">
        <f t="shared" si="1"/>
        <v>0.56249999999999967</v>
      </c>
      <c r="D18" s="20">
        <f t="shared" si="3"/>
        <v>0.6614378277661479</v>
      </c>
      <c r="E18" s="19">
        <f t="shared" si="2"/>
        <v>1.4507174545461532</v>
      </c>
      <c r="F18" s="19">
        <f t="shared" si="4"/>
        <v>0.73696559416620544</v>
      </c>
      <c r="G18" s="18">
        <f t="shared" si="5"/>
        <v>0.29233294900187645</v>
      </c>
      <c r="H18" s="1"/>
      <c r="R18" s="1"/>
    </row>
    <row r="19" spans="1:18">
      <c r="A19" s="1"/>
      <c r="B19" s="22">
        <f t="shared" si="0"/>
        <v>-0.69999999999999973</v>
      </c>
      <c r="C19" s="21">
        <f t="shared" si="1"/>
        <v>0.4899999999999996</v>
      </c>
      <c r="D19" s="20">
        <f t="shared" si="3"/>
        <v>0.71414284285428531</v>
      </c>
      <c r="E19" s="19">
        <f t="shared" si="2"/>
        <v>1.5613245696157365</v>
      </c>
      <c r="F19" s="19">
        <f t="shared" si="4"/>
        <v>0.59632253897119736</v>
      </c>
      <c r="G19" s="18">
        <f t="shared" si="5"/>
        <v>0.23837825872403096</v>
      </c>
      <c r="H19" s="1"/>
      <c r="R19" s="1"/>
    </row>
    <row r="20" spans="1:18">
      <c r="A20" s="1"/>
      <c r="B20" s="22">
        <f t="shared" si="0"/>
        <v>-0.64999999999999969</v>
      </c>
      <c r="C20" s="21">
        <f t="shared" si="1"/>
        <v>0.4224999999999996</v>
      </c>
      <c r="D20" s="20">
        <f t="shared" si="3"/>
        <v>0.75993420767853337</v>
      </c>
      <c r="E20" s="19">
        <f t="shared" si="2"/>
        <v>1.6509864193380173</v>
      </c>
      <c r="F20" s="19">
        <f t="shared" si="4"/>
        <v>0.48571542390161393</v>
      </c>
      <c r="G20" s="18">
        <f t="shared" si="5"/>
        <v>0.19464077105462563</v>
      </c>
      <c r="H20" s="1"/>
      <c r="R20" s="1"/>
    </row>
    <row r="21" spans="1:18">
      <c r="A21" s="1"/>
      <c r="B21" s="22">
        <f t="shared" si="0"/>
        <v>-0.59999999999999964</v>
      </c>
      <c r="C21" s="21">
        <f t="shared" si="1"/>
        <v>0.3599999999999996</v>
      </c>
      <c r="D21" s="20">
        <f t="shared" si="3"/>
        <v>0.80000000000000027</v>
      </c>
      <c r="E21" s="19">
        <f t="shared" si="2"/>
        <v>1.7251118986299885</v>
      </c>
      <c r="F21" s="19">
        <f t="shared" si="4"/>
        <v>0.39605357417933318</v>
      </c>
      <c r="G21" s="18">
        <f t="shared" si="5"/>
        <v>0.15848200066829821</v>
      </c>
      <c r="H21" s="1"/>
      <c r="R21" s="1"/>
    </row>
    <row r="22" spans="1:18">
      <c r="A22" s="1"/>
      <c r="B22" s="22">
        <f t="shared" si="0"/>
        <v>-0.5499999999999996</v>
      </c>
      <c r="C22" s="21">
        <f t="shared" si="1"/>
        <v>0.30249999999999955</v>
      </c>
      <c r="D22" s="20">
        <f t="shared" si="3"/>
        <v>0.83516465442450361</v>
      </c>
      <c r="E22" s="19">
        <f t="shared" si="2"/>
        <v>1.7871725545445825</v>
      </c>
      <c r="F22" s="19">
        <f t="shared" si="4"/>
        <v>0.3219280948873619</v>
      </c>
      <c r="G22" s="18">
        <f t="shared" si="5"/>
        <v>0.12820850997825239</v>
      </c>
      <c r="H22" s="1"/>
      <c r="R22" s="1"/>
    </row>
    <row r="23" spans="1:18">
      <c r="A23" s="1"/>
      <c r="B23" s="22">
        <f t="shared" si="0"/>
        <v>-0.49999999999999961</v>
      </c>
      <c r="C23" s="21">
        <f t="shared" si="1"/>
        <v>0.24999999999999961</v>
      </c>
      <c r="D23" s="20">
        <f t="shared" si="3"/>
        <v>0.86602540378443893</v>
      </c>
      <c r="E23" s="19">
        <f t="shared" si="2"/>
        <v>1.8395212438779289</v>
      </c>
      <c r="F23" s="19">
        <f t="shared" si="4"/>
        <v>0.25986743897276804</v>
      </c>
      <c r="G23" s="18">
        <f t="shared" si="5"/>
        <v>0.10267256396198576</v>
      </c>
      <c r="H23" s="1"/>
      <c r="R23" s="1"/>
    </row>
    <row r="24" spans="1:18">
      <c r="A24" s="1"/>
      <c r="B24" s="22">
        <f t="shared" si="0"/>
        <v>-0.44999999999999962</v>
      </c>
      <c r="C24" s="21">
        <f t="shared" si="1"/>
        <v>0.20249999999999965</v>
      </c>
      <c r="D24" s="20">
        <f t="shared" si="3"/>
        <v>0.89302855497458777</v>
      </c>
      <c r="E24" s="19">
        <f t="shared" si="2"/>
        <v>1.8838182055124231</v>
      </c>
      <c r="F24" s="19">
        <f t="shared" si="4"/>
        <v>0.20751874963942146</v>
      </c>
      <c r="G24" s="18">
        <f t="shared" si="5"/>
        <v>8.1064289993939886E-2</v>
      </c>
      <c r="H24" s="1"/>
      <c r="R24" s="1"/>
    </row>
    <row r="25" spans="1:18">
      <c r="A25" s="1"/>
      <c r="B25" s="22">
        <f t="shared" si="0"/>
        <v>-0.39999999999999963</v>
      </c>
      <c r="C25" s="21">
        <f t="shared" si="1"/>
        <v>0.1599999999999997</v>
      </c>
      <c r="D25" s="20">
        <f t="shared" si="3"/>
        <v>0.91651513899116821</v>
      </c>
      <c r="E25" s="19">
        <f t="shared" si="2"/>
        <v>1.9212706100193686</v>
      </c>
      <c r="F25" s="19">
        <f t="shared" si="4"/>
        <v>0.16322178800492734</v>
      </c>
      <c r="G25" s="18">
        <f t="shared" si="5"/>
        <v>6.2794824380795755E-2</v>
      </c>
      <c r="H25" s="1"/>
      <c r="R25" s="1"/>
    </row>
    <row r="26" spans="1:18">
      <c r="A26" s="1"/>
      <c r="B26" s="22">
        <f t="shared" si="0"/>
        <v>-0.34999999999999964</v>
      </c>
      <c r="C26" s="21">
        <f t="shared" si="1"/>
        <v>0.12249999999999975</v>
      </c>
      <c r="D26" s="20">
        <f t="shared" si="3"/>
        <v>0.93674969975975986</v>
      </c>
      <c r="E26" s="19">
        <f t="shared" si="2"/>
        <v>1.9527755087822687</v>
      </c>
      <c r="F26" s="19">
        <f t="shared" si="4"/>
        <v>0.12576938349798189</v>
      </c>
      <c r="G26" s="18">
        <f t="shared" si="5"/>
        <v>4.7426581081820074E-2</v>
      </c>
      <c r="H26" s="1"/>
      <c r="R26" s="1"/>
    </row>
    <row r="27" spans="1:18">
      <c r="A27" s="1"/>
      <c r="B27" s="22">
        <f t="shared" si="0"/>
        <v>-0.29999999999999966</v>
      </c>
      <c r="C27" s="21">
        <f t="shared" si="1"/>
        <v>8.9999999999999789E-2</v>
      </c>
      <c r="D27" s="20">
        <f t="shared" si="3"/>
        <v>0.95393920141694577</v>
      </c>
      <c r="E27" s="19">
        <f t="shared" si="2"/>
        <v>1.9790092187293364</v>
      </c>
      <c r="F27" s="19">
        <f t="shared" si="4"/>
        <v>9.4264484735081797E-2</v>
      </c>
      <c r="G27" s="18">
        <f t="shared" si="5"/>
        <v>3.4629649400323648E-2</v>
      </c>
      <c r="H27" s="1"/>
      <c r="R27" s="1"/>
    </row>
    <row r="28" spans="1:18">
      <c r="A28" s="1"/>
      <c r="B28" s="22">
        <f t="shared" si="0"/>
        <v>-0.24999999999999967</v>
      </c>
      <c r="C28" s="21">
        <f t="shared" si="1"/>
        <v>6.2499999999999833E-2</v>
      </c>
      <c r="D28" s="20">
        <f t="shared" si="3"/>
        <v>0.96824583655185437</v>
      </c>
      <c r="E28" s="19">
        <f t="shared" si="2"/>
        <v>2.0004852913216098</v>
      </c>
      <c r="F28" s="19">
        <f t="shared" si="4"/>
        <v>6.8030774788014031E-2</v>
      </c>
      <c r="G28" s="18">
        <f t="shared" si="5"/>
        <v>2.4153516428482957E-2</v>
      </c>
      <c r="H28" s="1"/>
      <c r="R28" s="1"/>
    </row>
    <row r="29" spans="1:18">
      <c r="A29" s="1"/>
      <c r="B29" s="22">
        <f t="shared" si="0"/>
        <v>-0.19999999999999968</v>
      </c>
      <c r="C29" s="21">
        <f t="shared" si="1"/>
        <v>3.9999999999999869E-2</v>
      </c>
      <c r="D29" s="20">
        <f t="shared" si="3"/>
        <v>0.97979589711327131</v>
      </c>
      <c r="E29" s="19">
        <f t="shared" si="2"/>
        <v>2.0175931489905663</v>
      </c>
      <c r="F29" s="19">
        <f t="shared" si="4"/>
        <v>4.6554702195740524E-2</v>
      </c>
      <c r="G29" s="18">
        <f t="shared" si="5"/>
        <v>1.5808220004601692E-2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22">
        <f t="shared" si="0"/>
        <v>-0.14999999999999969</v>
      </c>
      <c r="C30" s="21">
        <f t="shared" si="1"/>
        <v>2.2499999999999905E-2</v>
      </c>
      <c r="D30" s="20">
        <f t="shared" si="3"/>
        <v>0.98868599666425949</v>
      </c>
      <c r="E30" s="19">
        <f t="shared" si="2"/>
        <v>2.0306242972836643</v>
      </c>
      <c r="F30" s="19">
        <f t="shared" si="4"/>
        <v>2.9446844526784158E-2</v>
      </c>
      <c r="G30" s="18">
        <f t="shared" si="5"/>
        <v>9.4515623006514726E-3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22">
        <f t="shared" si="0"/>
        <v>-9.9999999999999686E-2</v>
      </c>
      <c r="C31" s="21">
        <f t="shared" si="1"/>
        <v>9.9999999999999378E-3</v>
      </c>
      <c r="D31" s="20">
        <f t="shared" si="3"/>
        <v>0.99498743710661997</v>
      </c>
      <c r="E31" s="19">
        <f t="shared" si="2"/>
        <v>2.039790208669793</v>
      </c>
      <c r="F31" s="19">
        <f t="shared" si="4"/>
        <v>1.6415696233686109E-2</v>
      </c>
      <c r="G31" s="18">
        <f t="shared" si="5"/>
        <v>4.9803860147350498E-3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1"/>
      <c r="B32" s="22">
        <f t="shared" si="0"/>
        <v>-4.9999999999999684E-2</v>
      </c>
      <c r="C32" s="21">
        <f t="shared" si="1"/>
        <v>2.4999999999999684E-3</v>
      </c>
      <c r="D32" s="20">
        <f t="shared" si="3"/>
        <v>0.99874921777190895</v>
      </c>
      <c r="E32" s="19">
        <f t="shared" si="2"/>
        <v>2.0452343667411608</v>
      </c>
      <c r="F32" s="19">
        <f t="shared" si="4"/>
        <v>7.2497848475575229E-3</v>
      </c>
      <c r="G32" s="18">
        <f t="shared" si="5"/>
        <v>2.3246991506531423E-3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25">
      <c r="A33" s="1"/>
      <c r="B33" s="9">
        <f t="shared" si="0"/>
        <v>3.1918911957973251E-16</v>
      </c>
      <c r="C33" s="21">
        <f t="shared" si="1"/>
        <v>1.0188169405808478E-31</v>
      </c>
      <c r="D33" s="20">
        <f t="shared" si="3"/>
        <v>1</v>
      </c>
      <c r="E33" s="19">
        <f t="shared" si="2"/>
        <v>2.0470399935173504</v>
      </c>
      <c r="F33" s="19">
        <f t="shared" si="4"/>
        <v>1.8056267761894531E-3</v>
      </c>
      <c r="G33" s="18">
        <f t="shared" si="5"/>
        <v>1.4439056012923723E-3</v>
      </c>
      <c r="H33" s="1"/>
      <c r="I33" s="13"/>
      <c r="J33" s="37" t="s">
        <v>24</v>
      </c>
      <c r="K33" s="12"/>
      <c r="L33" s="12"/>
      <c r="M33" s="12"/>
      <c r="N33" s="12"/>
      <c r="O33" s="12"/>
      <c r="P33" s="12"/>
      <c r="Q33" s="11"/>
      <c r="R33" s="1"/>
    </row>
    <row r="34" spans="1:25">
      <c r="A34" s="1"/>
      <c r="B34" s="22">
        <f t="shared" si="0"/>
        <v>5.0000000000000322E-2</v>
      </c>
      <c r="C34" s="21">
        <f t="shared" si="1"/>
        <v>2.5000000000000321E-3</v>
      </c>
      <c r="D34" s="20">
        <f t="shared" si="3"/>
        <v>0.99874921777190895</v>
      </c>
      <c r="E34" s="19">
        <f t="shared" si="2"/>
        <v>2.0452343667411608</v>
      </c>
      <c r="F34" s="19">
        <f t="shared" si="4"/>
        <v>0</v>
      </c>
      <c r="G34" s="18">
        <f t="shared" si="5"/>
        <v>2.3246991506531423E-3</v>
      </c>
      <c r="H34" s="1"/>
      <c r="I34" s="22"/>
      <c r="J34" s="8"/>
      <c r="K34" s="36"/>
      <c r="L34" s="36"/>
      <c r="M34" s="36"/>
      <c r="N34" s="8"/>
      <c r="O34" s="8"/>
      <c r="P34" s="8"/>
      <c r="Q34" s="7"/>
      <c r="R34" s="1"/>
    </row>
    <row r="35" spans="1:25" ht="21">
      <c r="A35" s="1"/>
      <c r="B35" s="22">
        <f t="shared" si="0"/>
        <v>0.10000000000000032</v>
      </c>
      <c r="C35" s="21">
        <f t="shared" si="1"/>
        <v>1.0000000000000064E-2</v>
      </c>
      <c r="D35" s="20">
        <f t="shared" si="3"/>
        <v>0.99498743710661997</v>
      </c>
      <c r="E35" s="19">
        <f t="shared" si="2"/>
        <v>2.039790208669793</v>
      </c>
      <c r="F35" s="19">
        <f t="shared" si="4"/>
        <v>1.8056267761894531E-3</v>
      </c>
      <c r="G35" s="18">
        <f t="shared" si="5"/>
        <v>4.9803860147350498E-3</v>
      </c>
      <c r="H35" s="1"/>
      <c r="I35" s="30"/>
      <c r="J35" s="28" t="s">
        <v>23</v>
      </c>
      <c r="K35" s="28"/>
      <c r="L35" s="28"/>
      <c r="M35" s="28"/>
      <c r="N35" s="28"/>
      <c r="O35" s="35"/>
      <c r="P35" s="28"/>
      <c r="Q35" s="27"/>
      <c r="R35" s="1"/>
    </row>
    <row r="36" spans="1:25" ht="21">
      <c r="A36" s="1"/>
      <c r="B36" s="22">
        <f t="shared" si="0"/>
        <v>0.15000000000000033</v>
      </c>
      <c r="C36" s="21">
        <f t="shared" si="1"/>
        <v>2.25000000000001E-2</v>
      </c>
      <c r="D36" s="20">
        <f t="shared" si="3"/>
        <v>0.98868599666425938</v>
      </c>
      <c r="E36" s="19">
        <f t="shared" si="2"/>
        <v>2.0306242972836643</v>
      </c>
      <c r="F36" s="19">
        <f t="shared" si="4"/>
        <v>7.2497848475575229E-3</v>
      </c>
      <c r="G36" s="18">
        <f t="shared" si="5"/>
        <v>9.4515623006514726E-3</v>
      </c>
      <c r="H36" s="1"/>
      <c r="I36" s="30"/>
      <c r="J36" s="29" t="s">
        <v>22</v>
      </c>
      <c r="K36" s="28"/>
      <c r="L36" s="28"/>
      <c r="M36" s="28"/>
      <c r="N36" s="28"/>
      <c r="O36" s="28"/>
      <c r="P36" s="28"/>
      <c r="Q36" s="27"/>
      <c r="R36" s="1"/>
      <c r="X36" s="34"/>
      <c r="Y36" s="34"/>
    </row>
    <row r="37" spans="1:25" ht="21">
      <c r="A37" s="1"/>
      <c r="B37" s="22">
        <f t="shared" si="0"/>
        <v>0.20000000000000034</v>
      </c>
      <c r="C37" s="21">
        <f t="shared" si="1"/>
        <v>4.000000000000014E-2</v>
      </c>
      <c r="D37" s="20">
        <f t="shared" si="3"/>
        <v>0.9797958971132712</v>
      </c>
      <c r="E37" s="19">
        <f t="shared" si="2"/>
        <v>2.0175931489905663</v>
      </c>
      <c r="F37" s="19">
        <f t="shared" si="4"/>
        <v>1.6415696233686272E-2</v>
      </c>
      <c r="G37" s="18">
        <f t="shared" si="5"/>
        <v>1.5808220004601692E-2</v>
      </c>
      <c r="H37" s="1"/>
      <c r="I37" s="30"/>
      <c r="J37" s="28" t="s">
        <v>21</v>
      </c>
      <c r="K37" s="28"/>
      <c r="L37" s="28"/>
      <c r="M37" s="28"/>
      <c r="N37" s="28"/>
      <c r="O37" s="28"/>
      <c r="P37" s="33">
        <v>2.0499999999999998</v>
      </c>
      <c r="Q37" s="27" t="s">
        <v>20</v>
      </c>
      <c r="R37" s="1"/>
    </row>
    <row r="38" spans="1:25" ht="21">
      <c r="A38" s="1"/>
      <c r="B38" s="22">
        <f t="shared" si="0"/>
        <v>0.25000000000000033</v>
      </c>
      <c r="C38" s="21">
        <f t="shared" si="1"/>
        <v>6.2500000000000167E-2</v>
      </c>
      <c r="D38" s="20">
        <f t="shared" si="3"/>
        <v>0.96824583655185414</v>
      </c>
      <c r="E38" s="19">
        <f t="shared" si="2"/>
        <v>2.0004852913216098</v>
      </c>
      <c r="F38" s="19">
        <f t="shared" si="4"/>
        <v>2.9446844526784321E-2</v>
      </c>
      <c r="G38" s="18">
        <f t="shared" si="5"/>
        <v>2.4153516428482957E-2</v>
      </c>
      <c r="H38" s="1"/>
      <c r="I38" s="30"/>
      <c r="J38" s="28" t="s">
        <v>19</v>
      </c>
      <c r="K38" s="28"/>
      <c r="L38" s="28"/>
      <c r="M38" s="28"/>
      <c r="N38" s="28"/>
      <c r="O38" s="32" t="s">
        <v>18</v>
      </c>
      <c r="P38" s="29"/>
      <c r="Q38" s="27"/>
      <c r="R38" s="1"/>
    </row>
    <row r="39" spans="1:25" ht="21">
      <c r="A39" s="1"/>
      <c r="B39" s="22">
        <f t="shared" si="0"/>
        <v>0.30000000000000032</v>
      </c>
      <c r="C39" s="21">
        <f t="shared" si="1"/>
        <v>9.0000000000000191E-2</v>
      </c>
      <c r="D39" s="20">
        <f t="shared" si="3"/>
        <v>0.95393920141694555</v>
      </c>
      <c r="E39" s="19">
        <f t="shared" si="2"/>
        <v>1.979009218729336</v>
      </c>
      <c r="F39" s="19">
        <f t="shared" si="4"/>
        <v>4.6554702195740851E-2</v>
      </c>
      <c r="G39" s="18">
        <f t="shared" si="5"/>
        <v>3.462964940032387E-2</v>
      </c>
      <c r="H39" s="1"/>
      <c r="I39" s="30" t="s">
        <v>40</v>
      </c>
      <c r="J39" s="28" t="s">
        <v>17</v>
      </c>
      <c r="K39" s="28"/>
      <c r="L39" s="28"/>
      <c r="M39" s="28"/>
      <c r="N39" s="28"/>
      <c r="O39" s="28"/>
      <c r="P39" s="28"/>
      <c r="Q39" s="27"/>
      <c r="R39" s="1"/>
    </row>
    <row r="40" spans="1:25" ht="21">
      <c r="A40" s="1"/>
      <c r="B40" s="22">
        <f t="shared" si="0"/>
        <v>0.35000000000000031</v>
      </c>
      <c r="C40" s="21">
        <f t="shared" si="1"/>
        <v>0.12250000000000022</v>
      </c>
      <c r="D40" s="20">
        <f t="shared" si="3"/>
        <v>0.93674969975975964</v>
      </c>
      <c r="E40" s="19">
        <f t="shared" si="2"/>
        <v>1.9527755087822682</v>
      </c>
      <c r="F40" s="19">
        <f t="shared" si="4"/>
        <v>6.8030774788014364E-2</v>
      </c>
      <c r="G40" s="18">
        <f t="shared" si="5"/>
        <v>4.7426581081820296E-2</v>
      </c>
      <c r="H40" s="1"/>
      <c r="I40" s="30"/>
      <c r="J40" s="28"/>
      <c r="K40" s="28"/>
      <c r="L40" s="28"/>
      <c r="M40" s="28"/>
      <c r="N40" s="28"/>
      <c r="O40" s="28"/>
      <c r="P40" s="28"/>
      <c r="Q40" s="27"/>
      <c r="R40" s="1"/>
    </row>
    <row r="41" spans="1:25" ht="21">
      <c r="A41" s="1"/>
      <c r="B41" s="22">
        <f t="shared" si="0"/>
        <v>0.4000000000000003</v>
      </c>
      <c r="C41" s="21">
        <f t="shared" si="1"/>
        <v>0.16000000000000025</v>
      </c>
      <c r="D41" s="20">
        <f t="shared" si="3"/>
        <v>0.91651513899116788</v>
      </c>
      <c r="E41" s="19">
        <f t="shared" si="2"/>
        <v>1.9212706100193682</v>
      </c>
      <c r="F41" s="19">
        <f t="shared" si="4"/>
        <v>9.4264484735082144E-2</v>
      </c>
      <c r="G41" s="18">
        <f t="shared" si="5"/>
        <v>6.2794824380795977E-2</v>
      </c>
      <c r="H41" s="1"/>
      <c r="I41" s="30" t="s">
        <v>41</v>
      </c>
      <c r="J41" s="28" t="s">
        <v>16</v>
      </c>
      <c r="K41" s="28"/>
      <c r="L41" s="28"/>
      <c r="M41" s="28"/>
      <c r="N41" s="28"/>
      <c r="O41" s="28"/>
      <c r="P41" s="28"/>
      <c r="Q41" s="27"/>
      <c r="R41" s="1"/>
    </row>
    <row r="42" spans="1:25" ht="21">
      <c r="A42" s="1"/>
      <c r="B42" s="22">
        <f t="shared" si="0"/>
        <v>0.45000000000000029</v>
      </c>
      <c r="C42" s="21">
        <f t="shared" si="1"/>
        <v>0.20250000000000026</v>
      </c>
      <c r="D42" s="20">
        <f t="shared" si="3"/>
        <v>0.89302855497458744</v>
      </c>
      <c r="E42" s="19">
        <f t="shared" si="2"/>
        <v>1.8838182055124226</v>
      </c>
      <c r="F42" s="19">
        <f t="shared" si="4"/>
        <v>0.12576938349798239</v>
      </c>
      <c r="G42" s="18">
        <f t="shared" si="5"/>
        <v>8.1064289993940108E-2</v>
      </c>
      <c r="H42" s="1"/>
      <c r="I42" s="30"/>
      <c r="J42" s="28"/>
      <c r="K42" s="28"/>
      <c r="L42" s="28"/>
      <c r="M42" s="28"/>
      <c r="N42" s="28"/>
      <c r="O42" s="28"/>
      <c r="P42" s="28"/>
      <c r="Q42" s="27"/>
      <c r="R42" s="1"/>
    </row>
    <row r="43" spans="1:25" ht="21">
      <c r="A43" s="1"/>
      <c r="B43" s="22">
        <f t="shared" si="0"/>
        <v>0.50000000000000033</v>
      </c>
      <c r="C43" s="21">
        <f t="shared" si="1"/>
        <v>0.25000000000000033</v>
      </c>
      <c r="D43" s="20">
        <f t="shared" si="3"/>
        <v>0.86602540378443849</v>
      </c>
      <c r="E43" s="19">
        <f t="shared" si="2"/>
        <v>1.8395212438779283</v>
      </c>
      <c r="F43" s="19">
        <f t="shared" si="4"/>
        <v>0.1632217880049279</v>
      </c>
      <c r="G43" s="18">
        <f t="shared" si="5"/>
        <v>0.1026725639619861</v>
      </c>
      <c r="H43" s="1"/>
      <c r="I43" s="30" t="s">
        <v>15</v>
      </c>
      <c r="J43" s="28" t="s">
        <v>39</v>
      </c>
      <c r="K43" s="28"/>
      <c r="L43" s="28"/>
      <c r="M43" s="28"/>
      <c r="N43" s="28"/>
      <c r="O43" s="28"/>
      <c r="P43" s="28"/>
      <c r="Q43" s="27"/>
      <c r="R43" s="1"/>
    </row>
    <row r="44" spans="1:25" ht="21">
      <c r="A44" s="1"/>
      <c r="B44" s="22">
        <f t="shared" si="0"/>
        <v>0.55000000000000038</v>
      </c>
      <c r="C44" s="21">
        <f t="shared" si="1"/>
        <v>0.30250000000000044</v>
      </c>
      <c r="D44" s="20">
        <f t="shared" si="3"/>
        <v>0.83516465442450305</v>
      </c>
      <c r="E44" s="19">
        <f t="shared" si="2"/>
        <v>1.7871725545445813</v>
      </c>
      <c r="F44" s="19">
        <f t="shared" si="4"/>
        <v>0.20751874963942218</v>
      </c>
      <c r="G44" s="18">
        <f t="shared" si="5"/>
        <v>0.12820850997825295</v>
      </c>
      <c r="H44" s="1"/>
      <c r="I44" s="30"/>
      <c r="J44" s="28"/>
      <c r="K44" s="28"/>
      <c r="L44" s="28"/>
      <c r="M44" s="28"/>
      <c r="N44" s="29"/>
      <c r="O44" s="28"/>
      <c r="P44" s="28"/>
      <c r="Q44" s="27"/>
      <c r="R44" s="1"/>
    </row>
    <row r="45" spans="1:25" ht="21">
      <c r="A45" s="1"/>
      <c r="B45" s="22">
        <f t="shared" si="0"/>
        <v>0.60000000000000042</v>
      </c>
      <c r="C45" s="21">
        <f t="shared" si="1"/>
        <v>0.36000000000000049</v>
      </c>
      <c r="D45" s="20">
        <f t="shared" si="3"/>
        <v>0.79999999999999971</v>
      </c>
      <c r="E45" s="19">
        <f t="shared" si="2"/>
        <v>1.7251118986299876</v>
      </c>
      <c r="F45" s="19">
        <f t="shared" si="4"/>
        <v>0.25986743897276898</v>
      </c>
      <c r="G45" s="18">
        <f t="shared" si="5"/>
        <v>0.15848200066829865</v>
      </c>
      <c r="H45" s="17"/>
      <c r="I45" s="30" t="s">
        <v>14</v>
      </c>
      <c r="J45" s="28" t="s">
        <v>13</v>
      </c>
      <c r="K45" s="28"/>
      <c r="L45" s="28"/>
      <c r="M45" s="28"/>
      <c r="N45" s="28"/>
      <c r="O45" s="28"/>
      <c r="P45" s="28"/>
      <c r="Q45" s="27"/>
      <c r="R45" s="1"/>
    </row>
    <row r="46" spans="1:25" ht="21">
      <c r="A46" s="1"/>
      <c r="B46" s="22">
        <f t="shared" si="0"/>
        <v>0.65000000000000047</v>
      </c>
      <c r="C46" s="21">
        <f t="shared" si="1"/>
        <v>0.4225000000000006</v>
      </c>
      <c r="D46" s="20">
        <f t="shared" si="3"/>
        <v>0.75993420767853281</v>
      </c>
      <c r="E46" s="19">
        <f t="shared" si="2"/>
        <v>1.6509864193380162</v>
      </c>
      <c r="F46" s="19">
        <f t="shared" si="4"/>
        <v>0.3219280948873629</v>
      </c>
      <c r="G46" s="18">
        <f t="shared" si="5"/>
        <v>0.19464077105462618</v>
      </c>
      <c r="H46" s="17"/>
      <c r="I46" s="30"/>
      <c r="J46" s="28" t="s">
        <v>12</v>
      </c>
      <c r="K46" s="28"/>
      <c r="L46" s="28"/>
      <c r="M46" s="28"/>
      <c r="N46" s="28"/>
      <c r="O46" s="28"/>
      <c r="P46" s="28"/>
      <c r="Q46" s="27"/>
      <c r="R46" s="1"/>
    </row>
    <row r="47" spans="1:25" ht="21">
      <c r="A47" s="1"/>
      <c r="B47" s="22">
        <f t="shared" si="0"/>
        <v>0.70000000000000051</v>
      </c>
      <c r="C47" s="21">
        <f t="shared" si="1"/>
        <v>0.49000000000000071</v>
      </c>
      <c r="D47" s="20">
        <f t="shared" si="3"/>
        <v>0.71414284285428453</v>
      </c>
      <c r="E47" s="19">
        <f>I$59+(LOG(D47,2))</f>
        <v>1.561324569615735</v>
      </c>
      <c r="F47" s="19">
        <f t="shared" si="4"/>
        <v>0.39605357417933434</v>
      </c>
      <c r="G47" s="18">
        <f>1 - (E47/$P$37)</f>
        <v>0.23837825872403162</v>
      </c>
      <c r="H47" s="17"/>
      <c r="I47" s="30"/>
      <c r="J47" s="29" t="s">
        <v>11</v>
      </c>
      <c r="K47" s="28"/>
      <c r="L47" s="28"/>
      <c r="M47" s="28"/>
      <c r="N47" s="28"/>
      <c r="O47" s="28"/>
      <c r="P47" s="28"/>
      <c r="Q47" s="27"/>
      <c r="R47" s="1"/>
    </row>
    <row r="48" spans="1:25" ht="21">
      <c r="A48" s="1"/>
      <c r="B48" s="22">
        <f t="shared" si="0"/>
        <v>0.75000000000000056</v>
      </c>
      <c r="C48" s="21">
        <f t="shared" si="1"/>
        <v>0.56250000000000089</v>
      </c>
      <c r="D48" s="20">
        <f t="shared" si="3"/>
        <v>0.66143782776614701</v>
      </c>
      <c r="E48" s="19">
        <f t="shared" si="2"/>
        <v>1.450717454546151</v>
      </c>
      <c r="F48" s="19">
        <f t="shared" si="4"/>
        <v>0.48571542390161548</v>
      </c>
      <c r="G48" s="18">
        <f t="shared" si="5"/>
        <v>0.29233294900187756</v>
      </c>
      <c r="H48" s="17"/>
      <c r="I48" s="30"/>
      <c r="J48" s="29" t="s">
        <v>10</v>
      </c>
      <c r="K48" s="28"/>
      <c r="L48" s="28"/>
      <c r="M48" s="28"/>
      <c r="N48" s="28"/>
      <c r="O48" s="28"/>
      <c r="P48" s="28"/>
      <c r="Q48" s="27"/>
      <c r="R48" s="1"/>
    </row>
    <row r="49" spans="1:18" ht="21">
      <c r="A49" s="1"/>
      <c r="B49" s="22">
        <f t="shared" si="0"/>
        <v>0.8000000000000006</v>
      </c>
      <c r="C49" s="21">
        <f t="shared" si="1"/>
        <v>0.64000000000000101</v>
      </c>
      <c r="D49" s="20">
        <f t="shared" si="3"/>
        <v>0.5999999999999992</v>
      </c>
      <c r="E49" s="19">
        <f t="shared" si="2"/>
        <v>1.3100743993511421</v>
      </c>
      <c r="F49" s="19">
        <f t="shared" si="4"/>
        <v>0.59632253897119936</v>
      </c>
      <c r="G49" s="18">
        <f t="shared" si="5"/>
        <v>0.36093931738968676</v>
      </c>
      <c r="H49" s="17"/>
      <c r="I49" s="31"/>
      <c r="J49" s="28" t="s">
        <v>9</v>
      </c>
      <c r="K49" s="28"/>
      <c r="L49" s="28"/>
      <c r="M49" s="28"/>
      <c r="N49" s="28"/>
      <c r="O49" s="28"/>
      <c r="P49" s="28"/>
      <c r="Q49" s="27"/>
      <c r="R49" s="1"/>
    </row>
    <row r="50" spans="1:18" ht="21">
      <c r="A50" s="1"/>
      <c r="B50" s="22">
        <f t="shared" si="0"/>
        <v>0.85000000000000064</v>
      </c>
      <c r="C50" s="21">
        <f t="shared" si="1"/>
        <v>0.72250000000000114</v>
      </c>
      <c r="D50" s="20">
        <f t="shared" si="3"/>
        <v>0.52678268764263581</v>
      </c>
      <c r="E50" s="19">
        <f t="shared" si="2"/>
        <v>1.1223198318050378</v>
      </c>
      <c r="F50" s="19">
        <f t="shared" si="4"/>
        <v>0.73696559416620822</v>
      </c>
      <c r="G50" s="18">
        <f t="shared" si="5"/>
        <v>0.45252691131461564</v>
      </c>
      <c r="H50" s="17"/>
      <c r="I50" s="30"/>
      <c r="J50" s="29" t="s">
        <v>8</v>
      </c>
      <c r="K50" s="28"/>
      <c r="L50" s="28"/>
      <c r="M50" s="28"/>
      <c r="N50" s="28"/>
      <c r="O50" s="28"/>
      <c r="P50" s="28"/>
      <c r="Q50" s="27"/>
      <c r="R50" s="1"/>
    </row>
    <row r="51" spans="1:18" ht="21">
      <c r="A51" s="1"/>
      <c r="B51" s="22">
        <f t="shared" si="0"/>
        <v>0.90000000000000069</v>
      </c>
      <c r="C51" s="21">
        <f t="shared" si="1"/>
        <v>0.81000000000000127</v>
      </c>
      <c r="D51" s="20">
        <f t="shared" si="3"/>
        <v>0.43588989435406589</v>
      </c>
      <c r="E51" s="19">
        <f t="shared" si="2"/>
        <v>0.84907565535177598</v>
      </c>
      <c r="F51" s="19">
        <f t="shared" si="4"/>
        <v>0.92472016171231253</v>
      </c>
      <c r="G51" s="18">
        <f t="shared" si="5"/>
        <v>0.58581675348693851</v>
      </c>
      <c r="H51" s="17"/>
      <c r="I51" s="26"/>
      <c r="J51" s="24"/>
      <c r="K51" s="24"/>
      <c r="L51" s="24"/>
      <c r="M51" s="25" t="s">
        <v>7</v>
      </c>
      <c r="N51" s="24"/>
      <c r="O51" s="24"/>
      <c r="P51" s="24"/>
      <c r="Q51" s="23"/>
      <c r="R51" s="1"/>
    </row>
    <row r="52" spans="1:18">
      <c r="A52" s="1"/>
      <c r="B52" s="22">
        <f t="shared" si="0"/>
        <v>0.95000000000000073</v>
      </c>
      <c r="C52" s="21">
        <f t="shared" si="1"/>
        <v>0.90250000000000141</v>
      </c>
      <c r="D52" s="20">
        <f t="shared" si="3"/>
        <v>0.31224989991991764</v>
      </c>
      <c r="E52" s="19">
        <f t="shared" si="2"/>
        <v>0.36781300806110173</v>
      </c>
      <c r="F52" s="19">
        <f t="shared" si="4"/>
        <v>1.1979643381655745</v>
      </c>
      <c r="G52" s="18">
        <f t="shared" si="5"/>
        <v>0.82057902045799913</v>
      </c>
      <c r="H52" s="17"/>
      <c r="I52" s="1"/>
      <c r="J52" s="1"/>
      <c r="K52" s="1"/>
      <c r="L52" s="1"/>
      <c r="M52" s="1"/>
      <c r="N52" s="1"/>
      <c r="O52" s="1"/>
      <c r="P52" s="1"/>
      <c r="Q52" s="1"/>
      <c r="R52" s="2"/>
    </row>
    <row r="53" spans="1:18">
      <c r="A53" s="1"/>
      <c r="B53" s="14">
        <f t="shared" si="0"/>
        <v>1.0000000000000007</v>
      </c>
      <c r="C53" s="4">
        <f t="shared" si="1"/>
        <v>1.0000000000000013</v>
      </c>
      <c r="D53" s="16" t="s">
        <v>6</v>
      </c>
      <c r="E53" s="16" t="s">
        <v>6</v>
      </c>
      <c r="F53" s="19">
        <f t="shared" si="4"/>
        <v>1.6792269854562487</v>
      </c>
      <c r="G53" s="15" t="s">
        <v>6</v>
      </c>
      <c r="H53" s="1"/>
      <c r="I53" s="13" t="s">
        <v>5</v>
      </c>
      <c r="J53" s="12"/>
      <c r="K53" s="12"/>
      <c r="L53" s="12"/>
      <c r="M53" s="12"/>
      <c r="N53" s="12"/>
      <c r="O53" s="11"/>
      <c r="P53" s="2"/>
      <c r="Q53" s="2"/>
      <c r="R53" s="2"/>
    </row>
    <row r="54" spans="1:18">
      <c r="A54" s="1"/>
      <c r="B54" s="1"/>
      <c r="C54" s="1"/>
      <c r="D54" s="1"/>
      <c r="E54" s="1"/>
      <c r="F54" s="1"/>
      <c r="G54" s="1"/>
      <c r="H54" s="1"/>
      <c r="I54" s="14" t="s">
        <v>4</v>
      </c>
      <c r="J54" s="4"/>
      <c r="K54" s="4"/>
      <c r="L54" s="4"/>
      <c r="M54" s="4"/>
      <c r="N54" s="4"/>
      <c r="O54" s="3"/>
      <c r="P54" s="2"/>
      <c r="Q54" s="2"/>
      <c r="R54" s="2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</row>
    <row r="56" spans="1:18">
      <c r="A56" s="1"/>
      <c r="B56" s="1"/>
      <c r="C56" s="1"/>
      <c r="D56" s="1"/>
      <c r="E56" s="1"/>
      <c r="F56" s="1"/>
      <c r="G56" s="1"/>
      <c r="H56" s="1"/>
      <c r="I56" s="13" t="s">
        <v>3</v>
      </c>
      <c r="J56" s="12"/>
      <c r="K56" s="12"/>
      <c r="L56" s="12"/>
      <c r="M56" s="12"/>
      <c r="N56" s="11"/>
      <c r="O56" s="2"/>
      <c r="P56" s="2"/>
      <c r="Q56" s="1"/>
      <c r="R56" s="2"/>
    </row>
    <row r="57" spans="1:18">
      <c r="A57" s="1"/>
      <c r="B57" s="1"/>
      <c r="C57" s="1"/>
      <c r="D57" s="1"/>
      <c r="E57" s="1"/>
      <c r="F57" s="1"/>
      <c r="G57" s="1"/>
      <c r="H57" s="1"/>
      <c r="I57" s="9">
        <v>1.4189000000000001</v>
      </c>
      <c r="J57" s="10" t="s">
        <v>2</v>
      </c>
      <c r="K57" s="8"/>
      <c r="L57" s="8"/>
      <c r="M57" s="8"/>
      <c r="N57" s="7"/>
      <c r="O57" s="2"/>
      <c r="P57" s="2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9">
        <f>LOG(EXP(1),2)</f>
        <v>1.4426950408889634</v>
      </c>
      <c r="J58" s="8" t="s">
        <v>1</v>
      </c>
      <c r="K58" s="8"/>
      <c r="L58" s="8"/>
      <c r="M58" s="8"/>
      <c r="N58" s="7"/>
      <c r="O58" s="2"/>
      <c r="P58" s="2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6">
        <f>I57*I58</f>
        <v>2.0470399935173504</v>
      </c>
      <c r="J59" s="5" t="s">
        <v>0</v>
      </c>
      <c r="K59" s="4"/>
      <c r="L59" s="4"/>
      <c r="M59" s="4"/>
      <c r="N59" s="3"/>
      <c r="O59" s="2"/>
      <c r="P59" s="2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P.I.G.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draksha</cp:lastModifiedBy>
  <dcterms:created xsi:type="dcterms:W3CDTF">2016-06-23T14:56:02Z</dcterms:created>
  <dcterms:modified xsi:type="dcterms:W3CDTF">2020-05-29T09:01:56Z</dcterms:modified>
</cp:coreProperties>
</file>