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855" yWindow="3075" windowWidth="20730" windowHeight="11760" tabRatio="500"/>
  </bookViews>
  <sheets>
    <sheet name="Standardization 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/>
  <c r="H13"/>
  <c r="H5"/>
  <c r="H6"/>
  <c r="H7"/>
  <c r="H8"/>
  <c r="H9"/>
  <c r="H10"/>
  <c r="H11"/>
  <c r="H12"/>
  <c r="H16"/>
  <c r="I13"/>
  <c r="C52"/>
  <c r="B15"/>
  <c r="C13"/>
  <c r="C5"/>
  <c r="C6"/>
  <c r="C7"/>
  <c r="C8"/>
  <c r="C9"/>
  <c r="C10"/>
  <c r="C11"/>
  <c r="C12"/>
  <c r="C16"/>
  <c r="D13"/>
  <c r="B52"/>
  <c r="I12"/>
  <c r="C51"/>
  <c r="D12"/>
  <c r="B51"/>
  <c r="D5"/>
  <c r="B44"/>
  <c r="I5"/>
  <c r="C44"/>
  <c r="D6"/>
  <c r="B45"/>
  <c r="I6"/>
  <c r="C45"/>
  <c r="D7"/>
  <c r="B46"/>
  <c r="D8"/>
  <c r="B47"/>
  <c r="D9"/>
  <c r="B48"/>
  <c r="D10"/>
  <c r="B49"/>
  <c r="D11"/>
  <c r="B50"/>
  <c r="I7"/>
  <c r="C46"/>
  <c r="I8"/>
  <c r="C47"/>
  <c r="I9"/>
  <c r="C48"/>
  <c r="I10"/>
  <c r="C49"/>
  <c r="I11"/>
  <c r="C50"/>
  <c r="G49"/>
  <c r="G50"/>
  <c r="G48"/>
  <c r="G47"/>
  <c r="G46"/>
  <c r="H45"/>
  <c r="G45"/>
  <c r="H44"/>
  <c r="G44"/>
  <c r="C36"/>
  <c r="B36"/>
  <c r="C35"/>
  <c r="B35"/>
  <c r="B28"/>
  <c r="C28"/>
  <c r="B29"/>
  <c r="C29"/>
  <c r="B30"/>
  <c r="B31"/>
  <c r="B32"/>
  <c r="B33"/>
  <c r="B34"/>
  <c r="C30"/>
  <c r="C31"/>
  <c r="C32"/>
  <c r="C33"/>
  <c r="C34"/>
  <c r="G33"/>
  <c r="G34"/>
  <c r="G32"/>
  <c r="G31"/>
  <c r="G30"/>
  <c r="H29"/>
  <c r="G29"/>
  <c r="H28"/>
  <c r="G28"/>
  <c r="I16"/>
  <c r="G16"/>
  <c r="D16"/>
  <c r="B16"/>
  <c r="I15"/>
  <c r="H15"/>
  <c r="D15"/>
  <c r="C15"/>
</calcChain>
</file>

<file path=xl/sharedStrings.xml><?xml version="1.0" encoding="utf-8"?>
<sst xmlns="http://schemas.openxmlformats.org/spreadsheetml/2006/main" count="44" uniqueCount="34">
  <si>
    <t>Standardization Procedure for the set of ordered pairs {(10, 1.5), (90,10), (75, 8.3), (35,4), (20,1.4), (21, 1.8) ,(33,2.2), (58,4), (60,3)}</t>
  </si>
  <si>
    <t>Original X values</t>
  </si>
  <si>
    <t>Original Y values</t>
  </si>
  <si>
    <t>Step one - calculate mean and standard deviation of set of numbers.</t>
  </si>
  <si>
    <t xml:space="preserve">Step two - subtract mean of set from each number: </t>
  </si>
  <si>
    <t>Step three -  divide each resulting number by standard deviation (stdev) of set</t>
  </si>
  <si>
    <t>original x values mean and standard deviation</t>
  </si>
  <si>
    <t>modified values mean and standard deviation</t>
  </si>
  <si>
    <t>Z-scores: mean and standard deviation</t>
  </si>
  <si>
    <t>original y values mean and standard deviation</t>
  </si>
  <si>
    <t>Note that the mean of this new set is now 0</t>
  </si>
  <si>
    <t xml:space="preserve">mean remains 0 </t>
  </si>
  <si>
    <t>Standard deviation remains unchanged</t>
  </si>
  <si>
    <t>stdev is now 1</t>
  </si>
  <si>
    <t>Standardization applied to set of x and set of y</t>
  </si>
  <si>
    <t xml:space="preserve">Then compare descriptive statistics about linear regression line </t>
  </si>
  <si>
    <t>Original x values</t>
  </si>
  <si>
    <t>Original y values</t>
  </si>
  <si>
    <t>Descriptive Statistics for Original (x,y) ordered pairs</t>
  </si>
  <si>
    <t xml:space="preserve">variance (x,y) </t>
  </si>
  <si>
    <t>standard deviation (x,y)</t>
  </si>
  <si>
    <t>covariance</t>
  </si>
  <si>
    <t xml:space="preserve">slope (beta) </t>
  </si>
  <si>
    <t xml:space="preserve">Y-intercept (alpha) </t>
  </si>
  <si>
    <t>Correlation:</t>
  </si>
  <si>
    <t>Coefficient of Determination R^2</t>
  </si>
  <si>
    <t>Z-Scores for x values</t>
  </si>
  <si>
    <t>Z-Scores for y values</t>
  </si>
  <si>
    <t>Descriptive Statistics for ordered pairs of Z-scores</t>
  </si>
  <si>
    <t>variance</t>
  </si>
  <si>
    <t xml:space="preserve">standard deviation </t>
  </si>
  <si>
    <t>Note: Correlation is unchanged with standardization.</t>
  </si>
  <si>
    <t>The slope of the standardized regression line equals the correlation.</t>
  </si>
  <si>
    <t>The covariance equals the correlation.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</si>
</sst>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3366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78">
    <xf numFmtId="0" fontId="0" fillId="0" borderId="0" xfId="0"/>
    <xf numFmtId="0" fontId="2" fillId="2" borderId="0" xfId="1" applyBorder="1"/>
    <xf numFmtId="0" fontId="2" fillId="2" borderId="1" xfId="1" applyBorder="1"/>
    <xf numFmtId="0" fontId="2" fillId="2" borderId="0" xfId="1"/>
    <xf numFmtId="0" fontId="0" fillId="0" borderId="1" xfId="0" applyBorder="1"/>
    <xf numFmtId="0" fontId="1" fillId="0" borderId="0" xfId="2"/>
    <xf numFmtId="0" fontId="0" fillId="0" borderId="0" xfId="0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0" xfId="2" applyBorder="1"/>
    <xf numFmtId="0" fontId="4" fillId="0" borderId="5" xfId="0" applyFont="1" applyBorder="1"/>
    <xf numFmtId="0" fontId="4" fillId="0" borderId="5" xfId="2" applyFont="1" applyBorder="1"/>
    <xf numFmtId="0" fontId="5" fillId="0" borderId="5" xfId="0" applyFont="1" applyBorder="1"/>
    <xf numFmtId="0" fontId="5" fillId="0" borderId="4" xfId="0" applyFont="1" applyBorder="1"/>
    <xf numFmtId="0" fontId="5" fillId="0" borderId="2" xfId="0" applyFont="1" applyBorder="1"/>
    <xf numFmtId="0" fontId="2" fillId="2" borderId="6" xfId="1" applyBorder="1"/>
    <xf numFmtId="0" fontId="5" fillId="0" borderId="7" xfId="0" applyFont="1" applyBorder="1"/>
    <xf numFmtId="0" fontId="5" fillId="0" borderId="8" xfId="0" applyFont="1" applyBorder="1"/>
    <xf numFmtId="1" fontId="3" fillId="0" borderId="9" xfId="0" applyNumberFormat="1" applyFont="1" applyBorder="1"/>
    <xf numFmtId="2" fontId="0" fillId="0" borderId="10" xfId="0" applyNumberFormat="1" applyBorder="1"/>
    <xf numFmtId="2" fontId="0" fillId="0" borderId="6" xfId="0" applyNumberFormat="1" applyBorder="1"/>
    <xf numFmtId="2" fontId="2" fillId="2" borderId="9" xfId="1" applyNumberFormat="1" applyBorder="1"/>
    <xf numFmtId="0" fontId="2" fillId="2" borderId="10" xfId="1" applyBorder="1"/>
    <xf numFmtId="0" fontId="3" fillId="0" borderId="8" xfId="0" applyFont="1" applyBorder="1"/>
    <xf numFmtId="2" fontId="0" fillId="0" borderId="7" xfId="0" applyNumberFormat="1" applyBorder="1"/>
    <xf numFmtId="2" fontId="0" fillId="0" borderId="8" xfId="0" applyNumberFormat="1" applyBorder="1"/>
    <xf numFmtId="2" fontId="2" fillId="2" borderId="6" xfId="1" applyNumberFormat="1" applyBorder="1"/>
    <xf numFmtId="0" fontId="3" fillId="0" borderId="9" xfId="0" applyFont="1" applyBorder="1"/>
    <xf numFmtId="2" fontId="0" fillId="0" borderId="9" xfId="0" applyNumberFormat="1" applyBorder="1"/>
    <xf numFmtId="1" fontId="3" fillId="0" borderId="11" xfId="0" applyNumberFormat="1" applyFont="1" applyBorder="1"/>
    <xf numFmtId="2" fontId="0" fillId="0" borderId="11" xfId="0" applyNumberFormat="1" applyBorder="1"/>
    <xf numFmtId="2" fontId="0" fillId="0" borderId="12" xfId="0" applyNumberFormat="1" applyBorder="1"/>
    <xf numFmtId="0" fontId="3" fillId="0" borderId="11" xfId="0" applyFon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5" xfId="0" applyBorder="1"/>
    <xf numFmtId="2" fontId="6" fillId="0" borderId="5" xfId="0" applyNumberFormat="1" applyFont="1" applyBorder="1"/>
    <xf numFmtId="1" fontId="7" fillId="0" borderId="5" xfId="0" applyNumberFormat="1" applyFont="1" applyBorder="1"/>
    <xf numFmtId="1" fontId="7" fillId="0" borderId="3" xfId="0" applyNumberFormat="1" applyFont="1" applyBorder="1"/>
    <xf numFmtId="1" fontId="2" fillId="2" borderId="6" xfId="1" applyNumberFormat="1" applyBorder="1"/>
    <xf numFmtId="2" fontId="6" fillId="0" borderId="11" xfId="0" applyNumberFormat="1" applyFont="1" applyBorder="1"/>
    <xf numFmtId="1" fontId="7" fillId="0" borderId="14" xfId="0" applyNumberFormat="1" applyFont="1" applyBorder="1"/>
    <xf numFmtId="1" fontId="7" fillId="0" borderId="13" xfId="0" applyNumberFormat="1" applyFont="1" applyBorder="1"/>
    <xf numFmtId="0" fontId="0" fillId="0" borderId="1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4" fillId="0" borderId="0" xfId="0" applyFont="1" applyBorder="1"/>
    <xf numFmtId="0" fontId="0" fillId="0" borderId="8" xfId="0" applyBorder="1"/>
    <xf numFmtId="0" fontId="0" fillId="0" borderId="2" xfId="0" applyBorder="1"/>
    <xf numFmtId="1" fontId="0" fillId="0" borderId="15" xfId="0" applyNumberFormat="1" applyBorder="1"/>
    <xf numFmtId="2" fontId="0" fillId="0" borderId="1" xfId="0" applyNumberFormat="1" applyBorder="1"/>
    <xf numFmtId="2" fontId="2" fillId="2" borderId="0" xfId="1" applyNumberFormat="1" applyBorder="1"/>
    <xf numFmtId="1" fontId="0" fillId="0" borderId="6" xfId="0" applyNumberFormat="1" applyBorder="1"/>
    <xf numFmtId="0" fontId="0" fillId="0" borderId="9" xfId="0" applyBorder="1"/>
    <xf numFmtId="0" fontId="0" fillId="0" borderId="6" xfId="0" applyBorder="1"/>
    <xf numFmtId="164" fontId="0" fillId="0" borderId="0" xfId="0" applyNumberFormat="1" applyBorder="1"/>
    <xf numFmtId="0" fontId="0" fillId="0" borderId="6" xfId="0" applyFill="1" applyBorder="1"/>
    <xf numFmtId="2" fontId="8" fillId="0" borderId="0" xfId="0" applyNumberFormat="1" applyFont="1" applyBorder="1"/>
    <xf numFmtId="0" fontId="0" fillId="0" borderId="12" xfId="0" applyFill="1" applyBorder="1"/>
    <xf numFmtId="164" fontId="0" fillId="0" borderId="14" xfId="0" applyNumberFormat="1" applyBorder="1"/>
    <xf numFmtId="0" fontId="0" fillId="0" borderId="11" xfId="0" applyBorder="1"/>
    <xf numFmtId="1" fontId="0" fillId="0" borderId="12" xfId="0" applyNumberFormat="1" applyBorder="1"/>
    <xf numFmtId="1" fontId="2" fillId="2" borderId="0" xfId="1" applyNumberFormat="1" applyBorder="1"/>
    <xf numFmtId="0" fontId="1" fillId="0" borderId="15" xfId="2" applyBorder="1"/>
    <xf numFmtId="0" fontId="1" fillId="0" borderId="7" xfId="2" applyBorder="1"/>
    <xf numFmtId="0" fontId="1" fillId="0" borderId="8" xfId="2" applyBorder="1"/>
    <xf numFmtId="0" fontId="1" fillId="0" borderId="6" xfId="2" applyBorder="1"/>
    <xf numFmtId="0" fontId="1" fillId="0" borderId="10" xfId="2" applyBorder="1"/>
    <xf numFmtId="0" fontId="1" fillId="0" borderId="9" xfId="2" applyBorder="1"/>
    <xf numFmtId="2" fontId="8" fillId="0" borderId="10" xfId="2" applyNumberFormat="1" applyFont="1" applyBorder="1"/>
    <xf numFmtId="2" fontId="1" fillId="0" borderId="10" xfId="2" applyNumberFormat="1" applyBorder="1"/>
    <xf numFmtId="0" fontId="1" fillId="0" borderId="12" xfId="2" applyBorder="1"/>
    <xf numFmtId="2" fontId="1" fillId="0" borderId="13" xfId="2" applyNumberFormat="1" applyBorder="1"/>
    <xf numFmtId="0" fontId="1" fillId="0" borderId="11" xfId="2" applyBorder="1"/>
    <xf numFmtId="0" fontId="1" fillId="0" borderId="13" xfId="2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for Z-scores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8299587551556099E-2"/>
          <c:y val="0.17485714285714304"/>
          <c:w val="0.883246719160105"/>
          <c:h val="0.77085714285714302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</c:trendline>
          <c:trendline>
            <c:trendlineType val="linear"/>
          </c:trendline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'!$B$44:$B$52</c:f>
              <c:numCache>
                <c:formatCode>0.00</c:formatCode>
                <c:ptCount val="9"/>
                <c:pt idx="0">
                  <c:v>-1.3439788782257331</c:v>
                </c:pt>
                <c:pt idx="1">
                  <c:v>1.7575108407567281</c:v>
                </c:pt>
                <c:pt idx="2">
                  <c:v>1.1759815184475166</c:v>
                </c:pt>
                <c:pt idx="3">
                  <c:v>-0.374763341043714</c:v>
                </c:pt>
                <c:pt idx="4">
                  <c:v>-0.95629266335292551</c:v>
                </c:pt>
                <c:pt idx="5">
                  <c:v>-0.91752404186564473</c:v>
                </c:pt>
                <c:pt idx="6">
                  <c:v>-0.4523005840182755</c:v>
                </c:pt>
                <c:pt idx="7">
                  <c:v>0.51691495316374358</c:v>
                </c:pt>
                <c:pt idx="8">
                  <c:v>0.59445219613830513</c:v>
                </c:pt>
              </c:numCache>
            </c:numRef>
          </c:xVal>
          <c:yVal>
            <c:numRef>
              <c:f>'Standardization '!$C$44:$C$52</c:f>
              <c:numCache>
                <c:formatCode>0.00</c:formatCode>
                <c:ptCount val="9"/>
                <c:pt idx="0">
                  <c:v>-0.86468818392330415</c:v>
                </c:pt>
                <c:pt idx="1">
                  <c:v>2.0493490878887122</c:v>
                </c:pt>
                <c:pt idx="2">
                  <c:v>1.4665416335263091</c:v>
                </c:pt>
                <c:pt idx="3">
                  <c:v>-7.6183980962405383E-3</c:v>
                </c:pt>
                <c:pt idx="4">
                  <c:v>-0.8989709753563867</c:v>
                </c:pt>
                <c:pt idx="5">
                  <c:v>-0.76183980962405662</c:v>
                </c:pt>
                <c:pt idx="6">
                  <c:v>-0.62470864389172631</c:v>
                </c:pt>
                <c:pt idx="7">
                  <c:v>-7.6183980962405383E-3</c:v>
                </c:pt>
                <c:pt idx="8">
                  <c:v>-0.35044631242706598</c:v>
                </c:pt>
              </c:numCache>
            </c:numRef>
          </c:yVal>
        </c:ser>
        <c:dLbls/>
        <c:axId val="150682624"/>
        <c:axId val="150696704"/>
      </c:scatterChart>
      <c:valAx>
        <c:axId val="150682624"/>
        <c:scaling>
          <c:orientation val="minMax"/>
        </c:scaling>
        <c:axPos val="b"/>
        <c:numFmt formatCode="0.00" sourceLinked="1"/>
        <c:tickLblPos val="nextTo"/>
        <c:crossAx val="150696704"/>
        <c:crosses val="autoZero"/>
        <c:crossBetween val="midCat"/>
      </c:valAx>
      <c:valAx>
        <c:axId val="150696704"/>
        <c:scaling>
          <c:orientation val="minMax"/>
        </c:scaling>
        <c:axPos val="l"/>
        <c:numFmt formatCode="0.00" sourceLinked="1"/>
        <c:tickLblPos val="nextTo"/>
        <c:crossAx val="150682624"/>
        <c:crosses val="autoZero"/>
        <c:crossBetween val="midCat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 for x,y unmodified</a:t>
            </a:r>
          </a:p>
        </c:rich>
      </c:tx>
      <c:layout>
        <c:manualLayout>
          <c:xMode val="edge"/>
          <c:yMode val="edge"/>
          <c:x val="0.36151913643991201"/>
          <c:y val="2.3148163416745696E-2"/>
        </c:manualLayout>
      </c:layout>
    </c:title>
    <c:plotArea>
      <c:layout>
        <c:manualLayout>
          <c:layoutTarget val="inner"/>
          <c:xMode val="edge"/>
          <c:yMode val="edge"/>
          <c:x val="5.5245093816226991E-2"/>
          <c:y val="2.2669456527724213E-2"/>
          <c:w val="0.91192128972493192"/>
          <c:h val="0.77537229569604804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'!$B$28:$B$36</c:f>
              <c:numCache>
                <c:formatCode>0</c:formatCode>
                <c:ptCount val="9"/>
                <c:pt idx="0">
                  <c:v>10</c:v>
                </c:pt>
                <c:pt idx="1">
                  <c:v>90</c:v>
                </c:pt>
                <c:pt idx="2">
                  <c:v>75</c:v>
                </c:pt>
                <c:pt idx="3">
                  <c:v>35</c:v>
                </c:pt>
                <c:pt idx="4">
                  <c:v>20</c:v>
                </c:pt>
                <c:pt idx="5">
                  <c:v>21</c:v>
                </c:pt>
                <c:pt idx="6">
                  <c:v>33</c:v>
                </c:pt>
                <c:pt idx="7">
                  <c:v>58</c:v>
                </c:pt>
                <c:pt idx="8">
                  <c:v>60</c:v>
                </c:pt>
              </c:numCache>
            </c:numRef>
          </c:xVal>
          <c:yVal>
            <c:numRef>
              <c:f>'Standardization '!$C$28:$C$36</c:f>
              <c:numCache>
                <c:formatCode>General</c:formatCode>
                <c:ptCount val="9"/>
                <c:pt idx="0">
                  <c:v>1.5</c:v>
                </c:pt>
                <c:pt idx="1">
                  <c:v>10</c:v>
                </c:pt>
                <c:pt idx="2">
                  <c:v>8.3000000000000007</c:v>
                </c:pt>
                <c:pt idx="3">
                  <c:v>4</c:v>
                </c:pt>
                <c:pt idx="4">
                  <c:v>1.4</c:v>
                </c:pt>
                <c:pt idx="5">
                  <c:v>1.8</c:v>
                </c:pt>
                <c:pt idx="6">
                  <c:v>2.2000000000000002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</c:ser>
        <c:dLbls/>
        <c:axId val="150706048"/>
        <c:axId val="150707584"/>
      </c:scatterChart>
      <c:valAx>
        <c:axId val="150706048"/>
        <c:scaling>
          <c:orientation val="minMax"/>
        </c:scaling>
        <c:axPos val="b"/>
        <c:numFmt formatCode="0" sourceLinked="1"/>
        <c:tickLblPos val="nextTo"/>
        <c:crossAx val="150707584"/>
        <c:crosses val="autoZero"/>
        <c:crossBetween val="midCat"/>
      </c:valAx>
      <c:valAx>
        <c:axId val="150707584"/>
        <c:scaling>
          <c:orientation val="minMax"/>
        </c:scaling>
        <c:axPos val="l"/>
        <c:numFmt formatCode="General" sourceLinked="1"/>
        <c:tickLblPos val="nextTo"/>
        <c:crossAx val="150706048"/>
        <c:crosses val="autoZero"/>
        <c:crossBetween val="midCat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40</xdr:row>
      <xdr:rowOff>139700</xdr:rowOff>
    </xdr:from>
    <xdr:to>
      <xdr:col>4</xdr:col>
      <xdr:colOff>4470400</xdr:colOff>
      <xdr:row>64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20</xdr:row>
      <xdr:rowOff>76200</xdr:rowOff>
    </xdr:from>
    <xdr:to>
      <xdr:col>4</xdr:col>
      <xdr:colOff>4559300</xdr:colOff>
      <xdr:row>39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2"/>
  <sheetViews>
    <sheetView tabSelected="1" zoomScale="68" zoomScaleNormal="68" workbookViewId="0">
      <selection activeCell="F53" sqref="F53:G55"/>
    </sheetView>
  </sheetViews>
  <sheetFormatPr defaultColWidth="11" defaultRowHeight="15.75"/>
  <cols>
    <col min="2" max="2" width="59" customWidth="1"/>
    <col min="3" max="3" width="57.625" customWidth="1"/>
    <col min="4" max="5" width="66.125" customWidth="1"/>
    <col min="6" max="6" width="30.5" customWidth="1"/>
    <col min="7" max="7" width="61.5" customWidth="1"/>
    <col min="8" max="8" width="50.125" customWidth="1"/>
    <col min="9" max="9" width="69.375" customWidth="1"/>
    <col min="10" max="10" width="42.375" customWidth="1"/>
    <col min="11" max="11" width="49.375" customWidth="1"/>
    <col min="12" max="12" width="18.375" customWidth="1"/>
    <col min="15" max="15" width="10.875" style="5"/>
  </cols>
  <sheetData>
    <row r="1" spans="1:22">
      <c r="A1" s="1"/>
      <c r="B1" s="2"/>
      <c r="C1" s="3"/>
      <c r="D1" s="2"/>
      <c r="E1" s="2"/>
      <c r="F1" s="2"/>
      <c r="G1" s="1"/>
      <c r="H1" s="3"/>
      <c r="I1" s="2"/>
      <c r="J1" s="2"/>
      <c r="K1" s="4"/>
      <c r="L1" s="4"/>
      <c r="M1" s="4"/>
      <c r="N1" s="4"/>
      <c r="P1" s="6"/>
      <c r="Q1" s="5"/>
      <c r="R1" s="5"/>
      <c r="S1" s="5"/>
      <c r="T1" s="5"/>
      <c r="U1" s="5"/>
    </row>
    <row r="2" spans="1:22" ht="21">
      <c r="A2" s="1"/>
      <c r="B2" s="7" t="s">
        <v>0</v>
      </c>
      <c r="C2" s="8"/>
      <c r="D2" s="9"/>
      <c r="E2" s="1"/>
      <c r="F2" s="1"/>
      <c r="G2" s="1"/>
      <c r="H2" s="3"/>
      <c r="I2" s="1"/>
      <c r="J2" s="1"/>
      <c r="K2" s="6"/>
      <c r="L2" s="6"/>
      <c r="M2" s="6"/>
      <c r="N2" s="6"/>
      <c r="O2" s="10"/>
      <c r="P2" s="6"/>
      <c r="Q2" s="5"/>
      <c r="R2" s="5"/>
      <c r="S2" s="5"/>
      <c r="T2" s="5"/>
      <c r="U2" s="5"/>
    </row>
    <row r="3" spans="1:22" ht="21">
      <c r="A3" s="1"/>
      <c r="B3" s="11" t="s">
        <v>1</v>
      </c>
      <c r="C3" s="1"/>
      <c r="D3" s="1"/>
      <c r="E3" s="1"/>
      <c r="F3" s="1"/>
      <c r="G3" s="12" t="s">
        <v>2</v>
      </c>
      <c r="H3" s="1"/>
      <c r="I3" s="1"/>
      <c r="J3" s="3"/>
      <c r="M3" s="6"/>
      <c r="N3" s="6"/>
      <c r="O3" s="10"/>
      <c r="P3" s="6"/>
      <c r="Q3" s="5"/>
      <c r="R3" s="5"/>
      <c r="S3" s="5"/>
      <c r="T3" s="5"/>
      <c r="U3" s="5"/>
    </row>
    <row r="4" spans="1:22">
      <c r="A4" s="1"/>
      <c r="B4" s="13" t="s">
        <v>3</v>
      </c>
      <c r="C4" s="14" t="s">
        <v>4</v>
      </c>
      <c r="D4" s="15" t="s">
        <v>5</v>
      </c>
      <c r="E4" s="16"/>
      <c r="F4" s="1"/>
      <c r="G4" s="13" t="s">
        <v>3</v>
      </c>
      <c r="H4" s="17" t="s">
        <v>4</v>
      </c>
      <c r="I4" s="18" t="s">
        <v>5</v>
      </c>
      <c r="J4" s="1"/>
      <c r="K4" s="6"/>
      <c r="L4" s="5"/>
      <c r="M4" s="6"/>
      <c r="N4" s="6"/>
      <c r="O4" s="10"/>
      <c r="P4" s="6"/>
      <c r="Q4" s="5"/>
      <c r="R4" s="5"/>
      <c r="S4" s="5"/>
      <c r="T4" s="5"/>
      <c r="U4" s="5"/>
    </row>
    <row r="5" spans="1:22">
      <c r="A5" s="1"/>
      <c r="B5" s="19">
        <v>10</v>
      </c>
      <c r="C5" s="20">
        <f>B5-$B$15</f>
        <v>-34.666666666666664</v>
      </c>
      <c r="D5" s="21">
        <f>C5/$C$16</f>
        <v>-1.3439788782257331</v>
      </c>
      <c r="E5" s="22"/>
      <c r="F5" s="23"/>
      <c r="G5" s="24">
        <v>1.5</v>
      </c>
      <c r="H5" s="25">
        <f t="shared" ref="H5:H13" si="0">G5-G$15</f>
        <v>-2.5222222222222221</v>
      </c>
      <c r="I5" s="26">
        <f t="shared" ref="I5:I13" si="1">H5/H$16</f>
        <v>-0.86468818392330415</v>
      </c>
      <c r="J5" s="1"/>
      <c r="K5" s="6"/>
      <c r="L5" s="5"/>
      <c r="M5" s="6"/>
      <c r="N5" s="6"/>
      <c r="O5" s="10"/>
      <c r="P5" s="6"/>
      <c r="Q5" s="5"/>
      <c r="R5" s="5"/>
      <c r="S5" s="5"/>
      <c r="T5" s="5"/>
      <c r="U5" s="5"/>
    </row>
    <row r="6" spans="1:22">
      <c r="A6" s="1"/>
      <c r="B6" s="19">
        <v>90</v>
      </c>
      <c r="C6" s="20">
        <f t="shared" ref="C6:C13" si="2">B6-$B$15</f>
        <v>45.333333333333336</v>
      </c>
      <c r="D6" s="21">
        <f t="shared" ref="D6:D13" si="3">C6/$C$16</f>
        <v>1.7575108407567281</v>
      </c>
      <c r="E6" s="27"/>
      <c r="F6" s="23"/>
      <c r="G6" s="28">
        <v>10</v>
      </c>
      <c r="H6" s="20">
        <f t="shared" si="0"/>
        <v>5.9777777777777779</v>
      </c>
      <c r="I6" s="29">
        <f t="shared" si="1"/>
        <v>2.0493490878887122</v>
      </c>
      <c r="J6" s="1"/>
      <c r="K6" s="6"/>
      <c r="L6" s="5"/>
      <c r="M6" s="6"/>
      <c r="N6" s="6"/>
      <c r="O6" s="10"/>
      <c r="P6" s="6"/>
      <c r="Q6" s="5"/>
      <c r="R6" s="5"/>
      <c r="S6" s="5"/>
      <c r="T6" s="5"/>
      <c r="U6" s="5"/>
    </row>
    <row r="7" spans="1:22">
      <c r="A7" s="1"/>
      <c r="B7" s="19">
        <v>75</v>
      </c>
      <c r="C7" s="20">
        <f t="shared" si="2"/>
        <v>30.333333333333336</v>
      </c>
      <c r="D7" s="21">
        <f t="shared" si="3"/>
        <v>1.1759815184475166</v>
      </c>
      <c r="E7" s="27"/>
      <c r="F7" s="23"/>
      <c r="G7" s="28">
        <v>8.3000000000000007</v>
      </c>
      <c r="H7" s="20">
        <f t="shared" si="0"/>
        <v>4.2777777777777786</v>
      </c>
      <c r="I7" s="29">
        <f t="shared" si="1"/>
        <v>1.4665416335263091</v>
      </c>
      <c r="J7" s="1"/>
      <c r="K7" s="6"/>
      <c r="L7" s="5"/>
      <c r="M7" s="6"/>
      <c r="N7" s="6"/>
      <c r="O7" s="10"/>
      <c r="P7" s="6"/>
      <c r="Q7" s="5"/>
      <c r="R7" s="5"/>
      <c r="S7" s="5"/>
      <c r="T7" s="5"/>
      <c r="U7" s="5"/>
      <c r="V7" s="5"/>
    </row>
    <row r="8" spans="1:22">
      <c r="A8" s="1"/>
      <c r="B8" s="19">
        <v>35</v>
      </c>
      <c r="C8" s="20">
        <f t="shared" si="2"/>
        <v>-9.6666666666666643</v>
      </c>
      <c r="D8" s="21">
        <f t="shared" si="3"/>
        <v>-0.374763341043714</v>
      </c>
      <c r="E8" s="27"/>
      <c r="F8" s="23"/>
      <c r="G8" s="28">
        <v>4</v>
      </c>
      <c r="H8" s="20">
        <f t="shared" si="0"/>
        <v>-2.2222222222222143E-2</v>
      </c>
      <c r="I8" s="29">
        <f t="shared" si="1"/>
        <v>-7.6183980962405383E-3</v>
      </c>
      <c r="J8" s="1"/>
      <c r="K8" s="6"/>
      <c r="L8" s="5"/>
      <c r="M8" s="6"/>
      <c r="N8" s="6"/>
      <c r="O8" s="10"/>
      <c r="P8" s="6"/>
      <c r="Q8" s="5"/>
      <c r="R8" s="5"/>
      <c r="S8" s="5"/>
      <c r="T8" s="5"/>
      <c r="U8" s="5"/>
      <c r="V8" s="5"/>
    </row>
    <row r="9" spans="1:22">
      <c r="A9" s="1"/>
      <c r="B9" s="19">
        <v>20</v>
      </c>
      <c r="C9" s="20">
        <f t="shared" si="2"/>
        <v>-24.666666666666664</v>
      </c>
      <c r="D9" s="21">
        <f t="shared" si="3"/>
        <v>-0.95629266335292551</v>
      </c>
      <c r="E9" s="27"/>
      <c r="F9" s="23"/>
      <c r="G9" s="28">
        <v>1.4</v>
      </c>
      <c r="H9" s="20">
        <f t="shared" si="0"/>
        <v>-2.6222222222222222</v>
      </c>
      <c r="I9" s="29">
        <f t="shared" si="1"/>
        <v>-0.8989709753563867</v>
      </c>
      <c r="J9" s="1"/>
      <c r="K9" s="6"/>
      <c r="L9" s="5"/>
      <c r="M9" s="6"/>
      <c r="N9" s="6"/>
      <c r="O9" s="10"/>
      <c r="P9" s="6"/>
      <c r="Q9" s="5"/>
      <c r="R9" s="5"/>
      <c r="S9" s="5"/>
      <c r="T9" s="5"/>
      <c r="U9" s="5"/>
      <c r="V9" s="5"/>
    </row>
    <row r="10" spans="1:22">
      <c r="A10" s="1"/>
      <c r="B10" s="19">
        <v>21</v>
      </c>
      <c r="C10" s="20">
        <f t="shared" si="2"/>
        <v>-23.666666666666664</v>
      </c>
      <c r="D10" s="21">
        <f t="shared" si="3"/>
        <v>-0.91752404186564473</v>
      </c>
      <c r="E10" s="27"/>
      <c r="F10" s="23"/>
      <c r="G10" s="28">
        <v>1.8</v>
      </c>
      <c r="H10" s="20">
        <f t="shared" si="0"/>
        <v>-2.2222222222222223</v>
      </c>
      <c r="I10" s="29">
        <f t="shared" si="1"/>
        <v>-0.76183980962405662</v>
      </c>
      <c r="J10" s="1"/>
      <c r="K10" s="6"/>
      <c r="L10" s="5"/>
      <c r="M10" s="6"/>
      <c r="N10" s="6"/>
      <c r="O10" s="10"/>
      <c r="P10" s="6"/>
      <c r="Q10" s="5"/>
      <c r="R10" s="5"/>
      <c r="S10" s="5"/>
      <c r="T10" s="5"/>
      <c r="U10" s="5"/>
      <c r="V10" s="5"/>
    </row>
    <row r="11" spans="1:22">
      <c r="A11" s="1"/>
      <c r="B11" s="19">
        <v>33</v>
      </c>
      <c r="C11" s="20">
        <f t="shared" si="2"/>
        <v>-11.666666666666664</v>
      </c>
      <c r="D11" s="21">
        <f t="shared" si="3"/>
        <v>-0.4523005840182755</v>
      </c>
      <c r="E11" s="27"/>
      <c r="F11" s="23"/>
      <c r="G11" s="28">
        <v>2.2000000000000002</v>
      </c>
      <c r="H11" s="20">
        <f t="shared" si="0"/>
        <v>-1.822222222222222</v>
      </c>
      <c r="I11" s="29">
        <f t="shared" si="1"/>
        <v>-0.62470864389172631</v>
      </c>
      <c r="J11" s="1"/>
      <c r="K11" s="6"/>
      <c r="L11" s="5"/>
      <c r="M11" s="6"/>
      <c r="N11" s="6"/>
      <c r="O11" s="10"/>
      <c r="P11" s="6"/>
      <c r="Q11" s="5"/>
      <c r="R11" s="5"/>
      <c r="S11" s="5"/>
      <c r="T11" s="5"/>
      <c r="U11" s="5"/>
      <c r="V11" s="5"/>
    </row>
    <row r="12" spans="1:22">
      <c r="A12" s="1"/>
      <c r="B12" s="19">
        <v>58</v>
      </c>
      <c r="C12" s="20">
        <f t="shared" si="2"/>
        <v>13.333333333333336</v>
      </c>
      <c r="D12" s="21">
        <f t="shared" si="3"/>
        <v>0.51691495316374358</v>
      </c>
      <c r="E12" s="27"/>
      <c r="F12" s="23"/>
      <c r="G12" s="28">
        <v>4</v>
      </c>
      <c r="H12" s="20">
        <f t="shared" si="0"/>
        <v>-2.2222222222222143E-2</v>
      </c>
      <c r="I12" s="29">
        <f t="shared" si="1"/>
        <v>-7.6183980962405383E-3</v>
      </c>
      <c r="J12" s="1"/>
      <c r="K12" s="6"/>
      <c r="L12" s="5"/>
      <c r="M12" s="6"/>
      <c r="N12" s="6"/>
      <c r="O12" s="10"/>
      <c r="P12" s="6"/>
      <c r="Q12" s="5"/>
      <c r="R12" s="5"/>
      <c r="S12" s="5"/>
      <c r="T12" s="5"/>
      <c r="U12" s="5"/>
      <c r="V12" s="5"/>
    </row>
    <row r="13" spans="1:22">
      <c r="A13" s="1"/>
      <c r="B13" s="30">
        <v>60</v>
      </c>
      <c r="C13" s="31">
        <f t="shared" si="2"/>
        <v>15.333333333333336</v>
      </c>
      <c r="D13" s="32">
        <f t="shared" si="3"/>
        <v>0.59445219613830513</v>
      </c>
      <c r="E13" s="27"/>
      <c r="F13" s="23"/>
      <c r="G13" s="33">
        <v>3</v>
      </c>
      <c r="H13" s="34">
        <f t="shared" si="0"/>
        <v>-1.0222222222222221</v>
      </c>
      <c r="I13" s="31">
        <f t="shared" si="1"/>
        <v>-0.35044631242706598</v>
      </c>
      <c r="J13" s="1"/>
      <c r="K13" s="6"/>
      <c r="L13" s="5"/>
      <c r="M13" s="6"/>
      <c r="N13" s="6"/>
      <c r="O13" s="10"/>
      <c r="P13" s="6"/>
      <c r="Q13" s="5"/>
      <c r="R13" s="5"/>
      <c r="S13" s="5"/>
      <c r="T13" s="5"/>
      <c r="U13" s="5"/>
      <c r="V13" s="5"/>
    </row>
    <row r="14" spans="1:22">
      <c r="A14" s="1"/>
      <c r="B14" s="35" t="s">
        <v>6</v>
      </c>
      <c r="C14" s="36" t="s">
        <v>7</v>
      </c>
      <c r="D14" s="6" t="s">
        <v>8</v>
      </c>
      <c r="E14" s="16"/>
      <c r="F14" s="1"/>
      <c r="G14" s="35" t="s">
        <v>9</v>
      </c>
      <c r="H14" s="36" t="s">
        <v>7</v>
      </c>
      <c r="I14" s="37" t="s">
        <v>8</v>
      </c>
      <c r="J14" s="1"/>
      <c r="K14" s="6"/>
      <c r="L14" s="5"/>
      <c r="M14" s="6"/>
      <c r="N14" s="6"/>
      <c r="O14" s="10"/>
      <c r="P14" s="6"/>
      <c r="Q14" s="5"/>
      <c r="R14" s="5"/>
      <c r="S14" s="5"/>
      <c r="T14" s="5"/>
      <c r="U14" s="5"/>
      <c r="V14" s="5"/>
    </row>
    <row r="15" spans="1:22">
      <c r="A15" s="1"/>
      <c r="B15" s="38">
        <f>AVERAGE(B5:B13)</f>
        <v>44.666666666666664</v>
      </c>
      <c r="C15" s="39">
        <f>AVERAGE(C5:C13)</f>
        <v>2.3684757858670005E-15</v>
      </c>
      <c r="D15" s="40">
        <f>AVERAGE(D5:D13)</f>
        <v>0</v>
      </c>
      <c r="E15" s="41"/>
      <c r="F15" s="23"/>
      <c r="G15" s="42">
        <f>AVERAGE(G5:G13)</f>
        <v>4.0222222222222221</v>
      </c>
      <c r="H15" s="35">
        <f>AVERAGE(H5:H13)</f>
        <v>1.9737298215558337E-16</v>
      </c>
      <c r="I15" s="39">
        <f>AVERAGE(I5:I13)</f>
        <v>6.7846962615981794E-17</v>
      </c>
      <c r="J15" s="1"/>
      <c r="K15" s="6"/>
      <c r="L15" s="5"/>
      <c r="M15" s="6"/>
      <c r="N15" s="6"/>
      <c r="O15" s="10"/>
      <c r="P15" s="6"/>
      <c r="Q15" s="5"/>
      <c r="R15" s="5"/>
      <c r="S15" s="5"/>
      <c r="T15" s="5"/>
      <c r="U15" s="5"/>
      <c r="V15" s="5"/>
    </row>
    <row r="16" spans="1:22">
      <c r="A16" s="1"/>
      <c r="B16" s="42">
        <f>_xlfn.STDEV.P(B5:B13)</f>
        <v>25.794056162870806</v>
      </c>
      <c r="C16" s="42">
        <f>_xlfn.STDEV.P(C5:C13)</f>
        <v>25.794056162870806</v>
      </c>
      <c r="D16" s="43">
        <f>_xlfn.STDEV.P(D5:D13)</f>
        <v>1</v>
      </c>
      <c r="E16" s="41"/>
      <c r="F16" s="23"/>
      <c r="G16" s="38">
        <f>_xlfn.STDEV.P(G5:G13)</f>
        <v>2.9169153333150408</v>
      </c>
      <c r="H16" s="31">
        <f>STDEVP(H5:H13)</f>
        <v>2.9169153333150408</v>
      </c>
      <c r="I16" s="44">
        <f>_xlfn.STDEV.P(I5:I13)</f>
        <v>1</v>
      </c>
      <c r="J16" s="1"/>
      <c r="K16" s="6"/>
      <c r="L16" s="5"/>
      <c r="M16" s="6"/>
      <c r="N16" s="6"/>
      <c r="O16" s="10"/>
      <c r="P16" s="6"/>
      <c r="Q16" s="5"/>
      <c r="R16" s="5"/>
      <c r="S16" s="5"/>
      <c r="T16" s="5"/>
      <c r="U16" s="5"/>
      <c r="V16" s="5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6"/>
      <c r="L17" s="5"/>
      <c r="M17" s="6"/>
      <c r="N17" s="6"/>
      <c r="O17" s="10"/>
      <c r="P17" s="6"/>
      <c r="Q17" s="5"/>
      <c r="R17" s="5"/>
      <c r="S17" s="5"/>
      <c r="T17" s="5"/>
      <c r="U17" s="5"/>
      <c r="V17" s="5"/>
    </row>
    <row r="18" spans="1:22">
      <c r="A18" s="1"/>
      <c r="B18" s="1"/>
      <c r="C18" s="45" t="s">
        <v>10</v>
      </c>
      <c r="D18" s="46" t="s">
        <v>11</v>
      </c>
      <c r="E18" s="1"/>
      <c r="F18" s="1"/>
      <c r="G18" s="1"/>
      <c r="H18" s="1"/>
      <c r="I18" s="1"/>
      <c r="J18" s="1"/>
      <c r="K18" s="6"/>
      <c r="L18" s="5"/>
      <c r="M18" s="6"/>
      <c r="N18" s="6"/>
      <c r="O18" s="10"/>
      <c r="P18" s="6"/>
      <c r="Q18" s="5"/>
      <c r="R18" s="5"/>
      <c r="S18" s="5"/>
      <c r="T18" s="5"/>
      <c r="U18" s="5"/>
      <c r="V18" s="5"/>
    </row>
    <row r="19" spans="1:22">
      <c r="A19" s="1"/>
      <c r="B19" s="1"/>
      <c r="C19" s="47" t="s">
        <v>12</v>
      </c>
      <c r="D19" s="48" t="s">
        <v>13</v>
      </c>
      <c r="E19" s="1"/>
      <c r="F19" s="1"/>
      <c r="G19" s="1"/>
      <c r="H19" s="1"/>
      <c r="I19" s="1"/>
      <c r="J19" s="1"/>
      <c r="K19" s="6"/>
      <c r="L19" s="10"/>
      <c r="M19" s="6"/>
      <c r="N19" s="6"/>
      <c r="O19" s="10"/>
      <c r="P19" s="6"/>
      <c r="Q19" s="5"/>
      <c r="R19" s="5"/>
      <c r="S19" s="5"/>
      <c r="T19" s="5"/>
      <c r="U19" s="5"/>
      <c r="V19" s="5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10"/>
      <c r="M20" s="6"/>
      <c r="N20" s="6"/>
      <c r="O20" s="10"/>
      <c r="P20" s="6"/>
      <c r="Q20" s="5"/>
      <c r="R20" s="5"/>
      <c r="S20" s="5"/>
      <c r="T20" s="5"/>
      <c r="U20" s="5"/>
      <c r="V20" s="5"/>
    </row>
    <row r="21" spans="1:22">
      <c r="A21" s="1"/>
      <c r="B21" s="1"/>
      <c r="C21" s="1"/>
      <c r="D21" s="1"/>
      <c r="E21" s="1"/>
      <c r="F21" s="1"/>
      <c r="G21" s="3"/>
      <c r="H21" s="3"/>
      <c r="I21" s="3"/>
      <c r="J21" s="1"/>
      <c r="K21" s="6"/>
      <c r="L21" s="6"/>
      <c r="M21" s="6"/>
      <c r="N21" s="6"/>
      <c r="O21" s="10"/>
      <c r="P21" s="6"/>
      <c r="Q21" s="5"/>
      <c r="R21" s="5"/>
      <c r="S21" s="5"/>
      <c r="T21" s="5"/>
      <c r="U21" s="5"/>
      <c r="V21" s="5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6"/>
      <c r="M22" s="6"/>
      <c r="N22" s="6"/>
      <c r="O22" s="10"/>
      <c r="P22" s="6"/>
      <c r="Q22" s="5"/>
      <c r="R22" s="5"/>
      <c r="S22" s="5"/>
      <c r="T22" s="5"/>
      <c r="U22" s="5"/>
      <c r="V22" s="5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6"/>
      <c r="L23" s="6"/>
      <c r="M23" s="6"/>
      <c r="N23" s="6"/>
      <c r="O23" s="10"/>
      <c r="P23" s="6"/>
      <c r="Q23" s="5"/>
      <c r="R23" s="5"/>
      <c r="S23" s="5"/>
      <c r="T23" s="5"/>
      <c r="U23" s="5"/>
      <c r="V23" s="5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6"/>
      <c r="L24" s="6"/>
      <c r="M24" s="6"/>
      <c r="N24" s="6"/>
      <c r="O24" s="10"/>
      <c r="P24" s="36"/>
      <c r="Q24" s="5"/>
      <c r="R24" s="5"/>
      <c r="S24" s="5"/>
      <c r="T24" s="5"/>
      <c r="U24" s="5"/>
      <c r="V24" s="5"/>
    </row>
    <row r="25" spans="1:22" ht="21">
      <c r="A25" s="1"/>
      <c r="B25" s="11" t="s">
        <v>14</v>
      </c>
      <c r="C25" s="1"/>
      <c r="D25" s="1"/>
      <c r="E25" s="1"/>
      <c r="F25" s="49" t="s">
        <v>15</v>
      </c>
      <c r="G25" s="6"/>
      <c r="H25" s="1"/>
      <c r="I25" s="1"/>
      <c r="J25" s="1"/>
      <c r="K25" s="6"/>
      <c r="L25" s="6"/>
      <c r="M25" s="6"/>
      <c r="N25" s="6"/>
      <c r="O25" s="10"/>
      <c r="P25" s="36"/>
      <c r="Q25" s="5"/>
      <c r="R25" s="5"/>
      <c r="S25" s="5"/>
      <c r="T25" s="5"/>
      <c r="U25" s="5"/>
      <c r="V25" s="5"/>
    </row>
    <row r="26" spans="1:22" ht="18.95" customHeight="1">
      <c r="A26" s="1"/>
      <c r="B26" s="1"/>
      <c r="C26" s="1"/>
      <c r="D26" s="1"/>
      <c r="E26" s="1"/>
      <c r="F26" s="3"/>
      <c r="G26" s="1"/>
      <c r="H26" s="1"/>
      <c r="I26" s="1"/>
      <c r="J26" s="1"/>
      <c r="K26" s="6"/>
      <c r="L26" s="5"/>
      <c r="M26" s="5"/>
      <c r="N26" s="5"/>
      <c r="P26" s="5"/>
      <c r="Q26" s="5"/>
      <c r="R26" s="5"/>
      <c r="S26" s="5"/>
      <c r="T26" s="5"/>
      <c r="U26" s="5"/>
      <c r="V26" s="5"/>
    </row>
    <row r="27" spans="1:22">
      <c r="A27" s="1"/>
      <c r="B27" s="50" t="s">
        <v>16</v>
      </c>
      <c r="C27" s="50" t="s">
        <v>17</v>
      </c>
      <c r="D27" s="1"/>
      <c r="E27" s="1"/>
      <c r="F27" s="51" t="s">
        <v>18</v>
      </c>
      <c r="G27" s="8"/>
      <c r="H27" s="9"/>
      <c r="I27" s="1"/>
      <c r="J27" s="1"/>
      <c r="K27" s="6"/>
      <c r="L27" s="5"/>
      <c r="M27" s="5"/>
      <c r="N27" s="5"/>
      <c r="P27" s="5"/>
      <c r="Q27" s="5"/>
      <c r="R27" s="5"/>
      <c r="S27" s="5"/>
      <c r="T27" s="5"/>
      <c r="U27" s="5"/>
      <c r="V27" s="5"/>
    </row>
    <row r="28" spans="1:22">
      <c r="A28" s="1"/>
      <c r="B28" s="52">
        <f>B5</f>
        <v>10</v>
      </c>
      <c r="C28" s="50">
        <f>G5</f>
        <v>1.5</v>
      </c>
      <c r="D28" s="1"/>
      <c r="E28" s="1"/>
      <c r="F28" s="45" t="s">
        <v>19</v>
      </c>
      <c r="G28" s="53">
        <f>VARP(B$28:B$36)</f>
        <v>665.33333333333337</v>
      </c>
      <c r="H28" s="26">
        <f>_xlfn.VAR.P(C$28:C$36)</f>
        <v>8.508395061728395</v>
      </c>
      <c r="I28" s="54"/>
      <c r="J28" s="54"/>
      <c r="K28" s="36"/>
      <c r="L28" s="5"/>
      <c r="M28" s="5"/>
      <c r="N28" s="5"/>
      <c r="P28" s="5"/>
      <c r="Q28" s="5"/>
      <c r="R28" s="5"/>
      <c r="S28" s="5"/>
      <c r="T28" s="5"/>
      <c r="U28" s="5"/>
      <c r="V28" s="5"/>
    </row>
    <row r="29" spans="1:22">
      <c r="A29" s="1"/>
      <c r="B29" s="55">
        <f t="shared" ref="B29:B36" si="4">B6</f>
        <v>90</v>
      </c>
      <c r="C29" s="56">
        <f t="shared" ref="C29:C36" si="5">G6</f>
        <v>10</v>
      </c>
      <c r="D29" s="1"/>
      <c r="E29" s="1"/>
      <c r="F29" s="57" t="s">
        <v>20</v>
      </c>
      <c r="G29" s="36">
        <f>_xlfn.STDEV.P(B28:B36)</f>
        <v>25.794056162870806</v>
      </c>
      <c r="H29" s="29">
        <f>_xlfn.STDEV.P(C28:C36)</f>
        <v>2.9169153333150408</v>
      </c>
      <c r="I29" s="1"/>
      <c r="J29" s="1"/>
      <c r="K29" s="6"/>
      <c r="L29" s="5"/>
      <c r="M29" s="5"/>
      <c r="N29" s="5"/>
      <c r="P29" s="5"/>
      <c r="Q29" s="5"/>
      <c r="R29" s="5"/>
      <c r="S29" s="5"/>
      <c r="T29" s="5"/>
      <c r="U29" s="5"/>
      <c r="V29" s="5"/>
    </row>
    <row r="30" spans="1:22">
      <c r="A30" s="1"/>
      <c r="B30" s="55">
        <f t="shared" si="4"/>
        <v>75</v>
      </c>
      <c r="C30" s="56">
        <f t="shared" si="5"/>
        <v>8.3000000000000007</v>
      </c>
      <c r="D30" s="1"/>
      <c r="E30" s="1"/>
      <c r="F30" s="57" t="s">
        <v>21</v>
      </c>
      <c r="G30" s="36">
        <f>_xlfn.COVARIANCE.P(B28:B36,C28:C36)</f>
        <v>67.885185185185193</v>
      </c>
      <c r="H30" s="29"/>
      <c r="I30" s="54"/>
      <c r="J30" s="54"/>
      <c r="K30" s="36"/>
      <c r="L30" s="5"/>
      <c r="M30" s="5"/>
      <c r="N30" s="5"/>
      <c r="P30" s="5"/>
      <c r="Q30" s="5"/>
      <c r="R30" s="5"/>
      <c r="S30" s="5"/>
      <c r="T30" s="5"/>
      <c r="U30" s="5"/>
      <c r="V30" s="5"/>
    </row>
    <row r="31" spans="1:22">
      <c r="A31" s="1"/>
      <c r="B31" s="55">
        <f t="shared" si="4"/>
        <v>35</v>
      </c>
      <c r="C31" s="56">
        <f t="shared" si="5"/>
        <v>4</v>
      </c>
      <c r="D31" s="1"/>
      <c r="E31" s="1"/>
      <c r="F31" s="57" t="s">
        <v>22</v>
      </c>
      <c r="G31" s="58">
        <f>SLOPE(C28:C36,B28:B36)</f>
        <v>0.10203184146069919</v>
      </c>
      <c r="H31" s="29"/>
      <c r="I31" s="1"/>
      <c r="J31" s="1"/>
      <c r="K31" s="6"/>
      <c r="L31" s="5"/>
      <c r="M31" s="5"/>
      <c r="N31" s="5"/>
      <c r="P31" s="5"/>
      <c r="Q31" s="5"/>
      <c r="R31" s="5"/>
      <c r="S31" s="5"/>
      <c r="T31" s="5"/>
      <c r="U31" s="5"/>
      <c r="V31" s="5"/>
    </row>
    <row r="32" spans="1:22">
      <c r="A32" s="1"/>
      <c r="B32" s="55">
        <f t="shared" si="4"/>
        <v>20</v>
      </c>
      <c r="C32" s="56">
        <f t="shared" si="5"/>
        <v>1.4</v>
      </c>
      <c r="D32" s="1"/>
      <c r="E32" s="1"/>
      <c r="F32" s="57" t="s">
        <v>23</v>
      </c>
      <c r="G32" s="58">
        <f>INTERCEPT(C28:C36, B28:B36)</f>
        <v>-0.53520002968900826</v>
      </c>
      <c r="H32" s="29"/>
      <c r="I32" s="1"/>
      <c r="J32" s="1"/>
      <c r="K32" s="6"/>
      <c r="L32" s="5"/>
      <c r="M32" s="5"/>
      <c r="N32" s="5"/>
      <c r="P32" s="5"/>
      <c r="Q32" s="5"/>
      <c r="R32" s="5"/>
      <c r="S32" s="5"/>
      <c r="T32" s="5"/>
      <c r="U32" s="5"/>
      <c r="V32" s="5"/>
    </row>
    <row r="33" spans="1:22">
      <c r="A33" s="1"/>
      <c r="B33" s="55">
        <f t="shared" si="4"/>
        <v>21</v>
      </c>
      <c r="C33" s="56">
        <f t="shared" si="5"/>
        <v>1.8</v>
      </c>
      <c r="D33" s="1"/>
      <c r="E33" s="1"/>
      <c r="F33" s="59" t="s">
        <v>24</v>
      </c>
      <c r="G33" s="60">
        <f>CORREL(B28:B36, C28:C36)</f>
        <v>0.90225966416631542</v>
      </c>
      <c r="H33" s="29"/>
      <c r="I33" s="1"/>
      <c r="J33" s="1"/>
      <c r="K33" s="6"/>
      <c r="L33" s="5"/>
      <c r="M33" s="5"/>
      <c r="N33" s="5"/>
      <c r="P33" s="5"/>
      <c r="Q33" s="5"/>
      <c r="R33" s="5"/>
      <c r="S33" s="5"/>
      <c r="T33" s="5"/>
      <c r="U33" s="5"/>
      <c r="V33" s="5"/>
    </row>
    <row r="34" spans="1:22">
      <c r="A34" s="1"/>
      <c r="B34" s="55">
        <f t="shared" si="4"/>
        <v>33</v>
      </c>
      <c r="C34" s="56">
        <f t="shared" si="5"/>
        <v>2.2000000000000002</v>
      </c>
      <c r="D34" s="1"/>
      <c r="E34" s="1"/>
      <c r="F34" s="61" t="s">
        <v>25</v>
      </c>
      <c r="G34" s="62">
        <f>G33^2</f>
        <v>0.81407250158151234</v>
      </c>
      <c r="H34" s="63"/>
      <c r="I34" s="1"/>
      <c r="J34" s="1"/>
      <c r="K34" s="6"/>
      <c r="L34" s="5"/>
      <c r="M34" s="5"/>
      <c r="N34" s="5"/>
      <c r="P34" s="5"/>
      <c r="Q34" s="5"/>
      <c r="R34" s="5"/>
      <c r="S34" s="5"/>
      <c r="T34" s="5"/>
      <c r="U34" s="5"/>
      <c r="V34" s="5"/>
    </row>
    <row r="35" spans="1:22">
      <c r="A35" s="1"/>
      <c r="B35" s="55">
        <f t="shared" si="4"/>
        <v>58</v>
      </c>
      <c r="C35" s="56">
        <f t="shared" si="5"/>
        <v>4</v>
      </c>
      <c r="D35" s="1"/>
      <c r="E35" s="1"/>
      <c r="F35" s="1"/>
      <c r="G35" s="1"/>
      <c r="H35" s="1"/>
      <c r="I35" s="1"/>
      <c r="J35" s="1"/>
      <c r="K35" s="6"/>
      <c r="L35" s="5"/>
      <c r="M35" s="5"/>
      <c r="N35" s="5"/>
      <c r="P35" s="5"/>
      <c r="Q35" s="5"/>
      <c r="R35" s="5"/>
      <c r="S35" s="5"/>
      <c r="T35" s="5"/>
      <c r="U35" s="5"/>
      <c r="V35" s="5"/>
    </row>
    <row r="36" spans="1:22">
      <c r="A36" s="1"/>
      <c r="B36" s="64">
        <f t="shared" si="4"/>
        <v>60</v>
      </c>
      <c r="C36" s="63">
        <f t="shared" si="5"/>
        <v>3</v>
      </c>
      <c r="D36" s="1"/>
      <c r="E36" s="1"/>
      <c r="F36" s="1"/>
      <c r="G36" s="1"/>
      <c r="H36" s="1"/>
      <c r="I36" s="1"/>
      <c r="J36" s="1"/>
      <c r="K36" s="6"/>
      <c r="L36" s="5"/>
      <c r="M36" s="5"/>
      <c r="N36" s="5"/>
      <c r="P36" s="5"/>
      <c r="Q36" s="5"/>
      <c r="R36" s="5"/>
      <c r="S36" s="5"/>
      <c r="T36" s="5"/>
      <c r="U36" s="5"/>
      <c r="V36" s="5"/>
    </row>
    <row r="37" spans="1:22">
      <c r="A37" s="1"/>
      <c r="B37" s="65"/>
      <c r="C37" s="1"/>
      <c r="D37" s="1"/>
      <c r="E37" s="1"/>
      <c r="F37" s="1"/>
      <c r="G37" s="1"/>
      <c r="H37" s="1"/>
      <c r="I37" s="1"/>
      <c r="J37" s="1"/>
      <c r="K37" s="6"/>
      <c r="L37" s="5"/>
      <c r="M37" s="5"/>
      <c r="N37" s="5"/>
      <c r="P37" s="5"/>
      <c r="Q37" s="5"/>
      <c r="R37" s="5"/>
      <c r="S37" s="5"/>
      <c r="T37" s="5"/>
      <c r="U37" s="5"/>
      <c r="V37" s="5"/>
    </row>
    <row r="38" spans="1:22">
      <c r="A38" s="1"/>
      <c r="B38" s="65"/>
      <c r="C38" s="1"/>
      <c r="D38" s="1"/>
      <c r="E38" s="1"/>
      <c r="F38" s="1"/>
      <c r="G38" s="1"/>
      <c r="H38" s="1"/>
      <c r="I38" s="1"/>
      <c r="J38" s="1"/>
      <c r="K38" s="6"/>
      <c r="L38" s="5"/>
      <c r="M38" s="5"/>
      <c r="N38" s="5"/>
      <c r="P38" s="5"/>
      <c r="Q38" s="5"/>
      <c r="R38" s="5"/>
      <c r="S38" s="5"/>
      <c r="T38" s="5"/>
      <c r="U38" s="5"/>
      <c r="V38" s="5"/>
    </row>
    <row r="39" spans="1:22">
      <c r="A39" s="1"/>
      <c r="B39" s="65"/>
      <c r="C39" s="1"/>
      <c r="D39" s="1"/>
      <c r="E39" s="1"/>
      <c r="F39" s="1"/>
      <c r="G39" s="1"/>
      <c r="H39" s="1"/>
      <c r="I39" s="1"/>
      <c r="J39" s="1"/>
      <c r="K39" s="6"/>
      <c r="L39" s="5"/>
      <c r="M39" s="5"/>
      <c r="N39" s="5"/>
      <c r="P39" s="5"/>
      <c r="Q39" s="5"/>
      <c r="R39" s="5"/>
      <c r="S39" s="5"/>
      <c r="T39" s="5"/>
      <c r="U39" s="5"/>
      <c r="V39" s="5"/>
    </row>
    <row r="40" spans="1:22">
      <c r="A40" s="1"/>
      <c r="B40" s="65"/>
      <c r="C40" s="1"/>
      <c r="D40" s="1"/>
      <c r="E40" s="1"/>
      <c r="F40" s="1"/>
      <c r="G40" s="1"/>
      <c r="H40" s="1"/>
      <c r="I40" s="1"/>
      <c r="J40" s="1"/>
      <c r="K40" s="6"/>
      <c r="L40" s="5"/>
      <c r="M40" s="5"/>
      <c r="N40" s="5"/>
      <c r="P40" s="5"/>
      <c r="Q40" s="5"/>
      <c r="R40" s="5"/>
      <c r="S40" s="5"/>
      <c r="T40" s="5"/>
      <c r="U40" s="5"/>
      <c r="V40" s="5"/>
    </row>
    <row r="41" spans="1:22">
      <c r="A41" s="1"/>
      <c r="B41" s="65"/>
      <c r="C41" s="1"/>
      <c r="D41" s="1"/>
      <c r="E41" s="1"/>
      <c r="F41" s="1"/>
      <c r="G41" s="1"/>
      <c r="H41" s="1"/>
      <c r="I41" s="1"/>
      <c r="J41" s="1"/>
      <c r="K41" s="6"/>
      <c r="L41" s="5"/>
      <c r="M41" s="5"/>
      <c r="N41" s="5"/>
      <c r="P41" s="5"/>
      <c r="Q41" s="5"/>
      <c r="R41" s="5"/>
      <c r="S41" s="5"/>
      <c r="T41" s="5"/>
      <c r="U41" s="5"/>
      <c r="V41" s="5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6"/>
      <c r="L42" s="5"/>
      <c r="M42" s="5"/>
      <c r="N42" s="5"/>
      <c r="P42" s="5"/>
      <c r="Q42" s="5"/>
      <c r="R42" s="5"/>
      <c r="S42" s="5"/>
      <c r="T42" s="5"/>
      <c r="U42" s="5"/>
      <c r="V42" s="5"/>
    </row>
    <row r="43" spans="1:22">
      <c r="A43" s="1"/>
      <c r="B43" s="26" t="s">
        <v>26</v>
      </c>
      <c r="C43" s="35" t="s">
        <v>27</v>
      </c>
      <c r="D43" s="1"/>
      <c r="E43" s="1"/>
      <c r="F43" s="66" t="s">
        <v>28</v>
      </c>
      <c r="G43" s="67"/>
      <c r="H43" s="68"/>
      <c r="I43" s="3"/>
      <c r="J43" s="3"/>
      <c r="K43" s="6"/>
      <c r="L43" s="5"/>
      <c r="M43" s="5"/>
      <c r="N43" s="5"/>
      <c r="P43" s="5"/>
      <c r="Q43" s="5"/>
      <c r="R43" s="5"/>
      <c r="S43" s="5"/>
      <c r="T43" s="5"/>
      <c r="U43" s="5"/>
      <c r="V43" s="5"/>
    </row>
    <row r="44" spans="1:22">
      <c r="A44" s="1"/>
      <c r="B44" s="26">
        <f>D5</f>
        <v>-1.3439788782257331</v>
      </c>
      <c r="C44" s="20">
        <f t="shared" ref="C44:C52" si="6">I5</f>
        <v>-0.86468818392330415</v>
      </c>
      <c r="D44" s="1"/>
      <c r="E44" s="1"/>
      <c r="F44" s="69" t="s">
        <v>29</v>
      </c>
      <c r="G44" s="70">
        <f>VARP(B$44:B$52)</f>
        <v>1</v>
      </c>
      <c r="H44" s="71">
        <f>VARP(C$44:C$52)</f>
        <v>1.0000000000000002</v>
      </c>
      <c r="I44" s="3"/>
      <c r="J44" s="3"/>
      <c r="K44" s="6"/>
      <c r="L44" s="5"/>
      <c r="M44" s="5"/>
      <c r="N44" s="5"/>
      <c r="P44" s="5"/>
      <c r="Q44" s="5"/>
      <c r="R44" s="5"/>
      <c r="S44" s="5"/>
      <c r="T44" s="5"/>
      <c r="U44" s="5"/>
      <c r="V44" s="5"/>
    </row>
    <row r="45" spans="1:22">
      <c r="A45" s="1"/>
      <c r="B45" s="29">
        <f t="shared" ref="B45:B52" si="7">D6</f>
        <v>1.7575108407567281</v>
      </c>
      <c r="C45" s="20">
        <f t="shared" si="6"/>
        <v>2.0493490878887122</v>
      </c>
      <c r="D45" s="1"/>
      <c r="E45" s="1"/>
      <c r="F45" s="69" t="s">
        <v>30</v>
      </c>
      <c r="G45" s="70">
        <f>_xlfn.STDEV.P(B44:B52)</f>
        <v>1</v>
      </c>
      <c r="H45" s="71">
        <f>_xlfn.STDEV.P(C44:C52)</f>
        <v>1</v>
      </c>
      <c r="I45" s="3"/>
      <c r="J45" s="3"/>
      <c r="K45" s="6"/>
      <c r="L45" s="5"/>
      <c r="M45" s="5"/>
      <c r="N45" s="5"/>
      <c r="P45" s="5"/>
      <c r="Q45" s="5"/>
      <c r="R45" s="5"/>
      <c r="S45" s="5"/>
      <c r="T45" s="5"/>
      <c r="U45" s="5"/>
      <c r="V45" s="5"/>
    </row>
    <row r="46" spans="1:22">
      <c r="A46" s="1"/>
      <c r="B46" s="29">
        <f t="shared" si="7"/>
        <v>1.1759815184475166</v>
      </c>
      <c r="C46" s="20">
        <f t="shared" si="6"/>
        <v>1.4665416335263091</v>
      </c>
      <c r="D46" s="1"/>
      <c r="E46" s="1"/>
      <c r="F46" s="69" t="s">
        <v>21</v>
      </c>
      <c r="G46" s="72">
        <f>_xlfn.COVARIANCE.P(B44:B52,C44:C52)</f>
        <v>0.90225966416631542</v>
      </c>
      <c r="H46" s="71"/>
      <c r="I46" s="3"/>
      <c r="J46" s="3"/>
      <c r="K46" s="6"/>
      <c r="L46" s="5"/>
      <c r="M46" s="5"/>
      <c r="N46" s="5"/>
      <c r="P46" s="5"/>
      <c r="Q46" s="5"/>
      <c r="R46" s="5"/>
      <c r="S46" s="5"/>
      <c r="T46" s="5"/>
      <c r="U46" s="5"/>
      <c r="V46" s="5"/>
    </row>
    <row r="47" spans="1:22">
      <c r="A47" s="1"/>
      <c r="B47" s="29">
        <f t="shared" si="7"/>
        <v>-0.374763341043714</v>
      </c>
      <c r="C47" s="20">
        <f t="shared" si="6"/>
        <v>-7.6183980962405383E-3</v>
      </c>
      <c r="D47" s="1"/>
      <c r="E47" s="1"/>
      <c r="F47" s="69" t="s">
        <v>22</v>
      </c>
      <c r="G47" s="72">
        <f>SLOPE(C44:C52,B44:B52)</f>
        <v>0.90225966416631542</v>
      </c>
      <c r="H47" s="71"/>
      <c r="I47" s="3"/>
      <c r="J47" s="3"/>
      <c r="K47" s="6"/>
      <c r="L47" s="5"/>
      <c r="M47" s="5"/>
      <c r="N47" s="5"/>
      <c r="P47" s="5"/>
      <c r="Q47" s="5"/>
      <c r="R47" s="5"/>
      <c r="S47" s="5"/>
      <c r="T47" s="5"/>
      <c r="U47" s="5"/>
      <c r="V47" s="5"/>
    </row>
    <row r="48" spans="1:22">
      <c r="A48" s="1"/>
      <c r="B48" s="29">
        <f t="shared" si="7"/>
        <v>-0.95629266335292551</v>
      </c>
      <c r="C48" s="20">
        <f t="shared" si="6"/>
        <v>-0.8989709753563867</v>
      </c>
      <c r="D48" s="1"/>
      <c r="E48" s="1"/>
      <c r="F48" s="69" t="s">
        <v>23</v>
      </c>
      <c r="G48" s="73">
        <f>INTERCEPT(C44:C52, B44:B52)</f>
        <v>2.3326542467181588E-17</v>
      </c>
      <c r="H48" s="71"/>
      <c r="I48" s="3"/>
      <c r="J48" s="3"/>
      <c r="K48" s="6"/>
      <c r="L48" s="5"/>
      <c r="M48" s="5"/>
      <c r="N48" s="5"/>
      <c r="P48" s="5"/>
      <c r="Q48" s="5"/>
      <c r="R48" s="5"/>
      <c r="S48" s="5"/>
      <c r="T48" s="5"/>
      <c r="U48" s="5"/>
      <c r="V48" s="5"/>
    </row>
    <row r="49" spans="1:22">
      <c r="A49" s="1"/>
      <c r="B49" s="29">
        <f t="shared" si="7"/>
        <v>-0.91752404186564473</v>
      </c>
      <c r="C49" s="20">
        <f t="shared" si="6"/>
        <v>-0.76183980962405662</v>
      </c>
      <c r="D49" s="1"/>
      <c r="E49" s="1"/>
      <c r="F49" s="69" t="s">
        <v>24</v>
      </c>
      <c r="G49" s="72">
        <f>CORREL(B44:B52, C44:C52)</f>
        <v>0.90225966416631542</v>
      </c>
      <c r="H49" s="71"/>
      <c r="I49" s="3"/>
      <c r="J49" s="3"/>
      <c r="K49" s="6"/>
      <c r="L49" s="5"/>
      <c r="M49" s="5"/>
      <c r="N49" s="5"/>
      <c r="P49" s="5"/>
      <c r="Q49" s="5"/>
      <c r="R49" s="5"/>
      <c r="S49" s="5"/>
      <c r="T49" s="5"/>
      <c r="U49" s="5"/>
      <c r="V49" s="5"/>
    </row>
    <row r="50" spans="1:22">
      <c r="A50" s="1"/>
      <c r="B50" s="29">
        <f t="shared" si="7"/>
        <v>-0.4523005840182755</v>
      </c>
      <c r="C50" s="20">
        <f t="shared" si="6"/>
        <v>-0.62470864389172631</v>
      </c>
      <c r="D50" s="1"/>
      <c r="E50" s="1"/>
      <c r="F50" s="74" t="s">
        <v>25</v>
      </c>
      <c r="G50" s="75">
        <f>G49^2</f>
        <v>0.81407250158151234</v>
      </c>
      <c r="H50" s="76"/>
      <c r="I50" s="3"/>
      <c r="J50" s="3"/>
      <c r="K50" s="6"/>
      <c r="L50" s="5"/>
      <c r="M50" s="5"/>
      <c r="N50" s="5"/>
      <c r="P50" s="5"/>
      <c r="Q50" s="5"/>
      <c r="R50" s="5"/>
      <c r="S50" s="5"/>
      <c r="T50" s="5"/>
      <c r="U50" s="5"/>
      <c r="V50" s="5"/>
    </row>
    <row r="51" spans="1:22">
      <c r="A51" s="1"/>
      <c r="B51" s="29">
        <f t="shared" si="7"/>
        <v>0.51691495316374358</v>
      </c>
      <c r="C51" s="20">
        <f t="shared" si="6"/>
        <v>-7.6183980962405383E-3</v>
      </c>
      <c r="D51" s="1"/>
      <c r="E51" s="1"/>
      <c r="F51" s="3"/>
      <c r="G51" s="3"/>
      <c r="H51" s="3"/>
      <c r="I51" s="3"/>
      <c r="J51" s="3"/>
      <c r="K51" s="6"/>
      <c r="L51" s="5"/>
      <c r="M51" s="5"/>
      <c r="N51" s="5"/>
      <c r="P51" s="5"/>
      <c r="Q51" s="5"/>
      <c r="R51" s="5"/>
      <c r="S51" s="5"/>
      <c r="T51" s="5"/>
      <c r="U51" s="5"/>
      <c r="V51" s="5"/>
    </row>
    <row r="52" spans="1:22">
      <c r="A52" s="1"/>
      <c r="B52" s="31">
        <f t="shared" si="7"/>
        <v>0.59445219613830513</v>
      </c>
      <c r="C52" s="31">
        <f t="shared" si="6"/>
        <v>-0.35044631242706598</v>
      </c>
      <c r="D52" s="1"/>
      <c r="E52" s="1"/>
      <c r="F52" s="3"/>
      <c r="G52" s="3"/>
      <c r="H52" s="3"/>
      <c r="I52" s="3"/>
      <c r="J52" s="3"/>
      <c r="K52" s="6"/>
      <c r="L52" s="5"/>
      <c r="M52" s="5"/>
      <c r="N52" s="5"/>
      <c r="P52" s="5"/>
      <c r="Q52" s="5"/>
      <c r="R52" s="5"/>
      <c r="S52" s="5"/>
      <c r="T52" s="5"/>
      <c r="U52" s="5"/>
      <c r="V52" s="5"/>
    </row>
    <row r="53" spans="1:22">
      <c r="A53" s="1"/>
      <c r="B53" s="1"/>
      <c r="C53" s="1"/>
      <c r="D53" s="1"/>
      <c r="E53" s="1"/>
      <c r="F53" s="66" t="s">
        <v>31</v>
      </c>
      <c r="G53" s="67"/>
      <c r="H53" s="3"/>
      <c r="I53" s="3"/>
      <c r="J53" s="3"/>
      <c r="K53" s="6"/>
      <c r="L53" s="5"/>
      <c r="M53" s="5"/>
      <c r="N53" s="5"/>
      <c r="P53" s="5"/>
      <c r="Q53" s="5"/>
      <c r="R53" s="5"/>
      <c r="S53" s="5"/>
      <c r="T53" s="5"/>
      <c r="U53" s="5"/>
      <c r="V53" s="5"/>
    </row>
    <row r="54" spans="1:22">
      <c r="A54" s="1"/>
      <c r="B54" s="1"/>
      <c r="C54" s="1"/>
      <c r="D54" s="1"/>
      <c r="E54" s="1"/>
      <c r="F54" s="69" t="s">
        <v>32</v>
      </c>
      <c r="G54" s="70"/>
      <c r="H54" s="3"/>
      <c r="I54" s="3"/>
      <c r="J54" s="3"/>
      <c r="K54" s="6"/>
      <c r="L54" s="5"/>
      <c r="M54" s="5"/>
      <c r="N54" s="5"/>
      <c r="P54" s="5"/>
      <c r="Q54" s="5"/>
      <c r="R54" s="5"/>
      <c r="S54" s="5"/>
      <c r="T54" s="5"/>
      <c r="U54" s="5"/>
      <c r="V54" s="5"/>
    </row>
    <row r="55" spans="1:22">
      <c r="A55" s="1"/>
      <c r="B55" s="1"/>
      <c r="C55" s="1"/>
      <c r="D55" s="1"/>
      <c r="E55" s="1"/>
      <c r="F55" s="74" t="s">
        <v>33</v>
      </c>
      <c r="G55" s="77"/>
      <c r="H55" s="3"/>
      <c r="I55" s="3"/>
      <c r="J55" s="3"/>
      <c r="K55" s="6"/>
      <c r="L55" s="5"/>
      <c r="M55" s="5"/>
      <c r="N55" s="5"/>
      <c r="P55" s="5"/>
      <c r="Q55" s="5"/>
      <c r="R55" s="5"/>
      <c r="S55" s="5"/>
      <c r="T55" s="5"/>
      <c r="U55" s="5"/>
      <c r="V55" s="5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6"/>
      <c r="L56" s="5"/>
      <c r="M56" s="5"/>
      <c r="N56" s="5"/>
      <c r="P56" s="5"/>
      <c r="Q56" s="5"/>
      <c r="R56" s="5"/>
      <c r="S56" s="5"/>
      <c r="T56" s="5"/>
      <c r="U56" s="5"/>
      <c r="V56" s="5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6"/>
      <c r="L57" s="5"/>
      <c r="M57" s="5"/>
      <c r="N57" s="5"/>
      <c r="P57" s="5"/>
      <c r="Q57" s="5"/>
      <c r="R57" s="5"/>
      <c r="S57" s="5"/>
      <c r="T57" s="5"/>
      <c r="U57" s="5"/>
      <c r="V57" s="5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6"/>
      <c r="L58" s="5"/>
      <c r="M58" s="5"/>
      <c r="N58" s="5"/>
      <c r="P58" s="5"/>
      <c r="Q58" s="5"/>
      <c r="R58" s="5"/>
      <c r="S58" s="5"/>
      <c r="T58" s="5"/>
      <c r="U58" s="5"/>
      <c r="V58" s="5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6"/>
      <c r="L59" s="5"/>
      <c r="M59" s="5"/>
      <c r="N59" s="5"/>
      <c r="P59" s="5"/>
      <c r="Q59" s="5"/>
      <c r="R59" s="5"/>
      <c r="S59" s="5"/>
      <c r="T59" s="5"/>
      <c r="U59" s="5"/>
      <c r="V59" s="5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6"/>
      <c r="L60" s="5"/>
      <c r="M60" s="5"/>
      <c r="N60" s="5"/>
      <c r="P60" s="5"/>
      <c r="Q60" s="5"/>
      <c r="R60" s="5"/>
      <c r="S60" s="5"/>
      <c r="T60" s="5"/>
      <c r="U60" s="5"/>
      <c r="V60" s="5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6"/>
      <c r="L61" s="5"/>
      <c r="M61" s="5"/>
      <c r="N61" s="5"/>
      <c r="P61" s="5"/>
      <c r="Q61" s="5"/>
      <c r="R61" s="5"/>
      <c r="S61" s="5"/>
      <c r="T61" s="5"/>
      <c r="U61" s="5"/>
      <c r="V61" s="5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6"/>
      <c r="L62" s="5"/>
      <c r="M62" s="5"/>
      <c r="N62" s="5"/>
      <c r="P62" s="5"/>
      <c r="Q62" s="5"/>
      <c r="R62" s="5"/>
      <c r="S62" s="5"/>
      <c r="T62" s="5"/>
      <c r="U62" s="5"/>
      <c r="V62" s="5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6"/>
      <c r="L63" s="5"/>
      <c r="M63" s="5"/>
      <c r="N63" s="5"/>
      <c r="P63" s="5"/>
      <c r="Q63" s="5"/>
      <c r="R63" s="5"/>
      <c r="S63" s="5"/>
      <c r="T63" s="5"/>
      <c r="U63" s="5"/>
      <c r="V63" s="5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6"/>
      <c r="L64" s="5"/>
      <c r="M64" s="5"/>
      <c r="N64" s="5"/>
      <c r="P64" s="5"/>
      <c r="Q64" s="5"/>
      <c r="R64" s="5"/>
      <c r="S64" s="5"/>
      <c r="T64" s="5"/>
      <c r="U64" s="5"/>
      <c r="V64" s="5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6"/>
      <c r="L65" s="5"/>
      <c r="M65" s="5"/>
      <c r="N65" s="5"/>
      <c r="P65" s="5"/>
      <c r="Q65" s="5"/>
      <c r="R65" s="5"/>
      <c r="S65" s="5"/>
      <c r="T65" s="5"/>
      <c r="U65" s="5"/>
      <c r="V65" s="5"/>
    </row>
    <row r="66" spans="1:2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P66" s="5"/>
      <c r="Q66" s="5"/>
      <c r="R66" s="5"/>
      <c r="S66" s="5"/>
      <c r="T66" s="5"/>
      <c r="U66" s="5"/>
      <c r="V66" s="5"/>
    </row>
    <row r="67" spans="1:2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10"/>
      <c r="M67" s="10"/>
      <c r="N67" s="10"/>
      <c r="O67" s="10"/>
      <c r="P67" s="10"/>
      <c r="Q67" s="10"/>
      <c r="R67" s="10"/>
      <c r="S67" s="10"/>
      <c r="T67" s="5"/>
      <c r="U67" s="5"/>
      <c r="V67" s="5"/>
    </row>
    <row r="68" spans="1:2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  <c r="V68" s="5"/>
    </row>
    <row r="69" spans="1:22">
      <c r="A69" s="5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5"/>
      <c r="U69" s="5"/>
      <c r="V69" s="5"/>
    </row>
    <row r="70" spans="1:22">
      <c r="A70" s="5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5"/>
      <c r="U70" s="5"/>
      <c r="V70" s="5"/>
    </row>
    <row r="71" spans="1:22">
      <c r="A71" s="5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5"/>
      <c r="U71" s="5"/>
      <c r="V71" s="5"/>
    </row>
    <row r="72" spans="1:2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P72" s="5"/>
      <c r="Q72" s="5"/>
      <c r="R72" s="5"/>
      <c r="S72" s="5"/>
      <c r="T72" s="5"/>
      <c r="U72" s="5"/>
      <c r="V72" s="5"/>
    </row>
    <row r="73" spans="1:2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P73" s="5"/>
      <c r="Q73" s="5"/>
      <c r="R73" s="5"/>
      <c r="S73" s="5"/>
      <c r="T73" s="5"/>
      <c r="U73" s="5"/>
      <c r="V73" s="5"/>
    </row>
    <row r="74" spans="1:2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P74" s="5"/>
      <c r="Q74" s="5"/>
      <c r="R74" s="5"/>
      <c r="S74" s="5"/>
      <c r="T74" s="5"/>
      <c r="U74" s="5"/>
      <c r="V74" s="5"/>
    </row>
    <row r="75" spans="1:2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P75" s="5"/>
      <c r="Q75" s="5"/>
      <c r="R75" s="5"/>
      <c r="S75" s="5"/>
      <c r="T75" s="5"/>
      <c r="U75" s="5"/>
      <c r="V75" s="5"/>
    </row>
    <row r="76" spans="1:2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5"/>
      <c r="U76" s="5"/>
      <c r="V76" s="5"/>
    </row>
    <row r="77" spans="1:2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5"/>
      <c r="U77" s="5"/>
      <c r="V77" s="5"/>
    </row>
    <row r="78" spans="1:2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P78" s="5"/>
      <c r="Q78" s="5"/>
      <c r="R78" s="5"/>
      <c r="S78" s="5"/>
      <c r="T78" s="5"/>
      <c r="U78" s="5"/>
      <c r="V78" s="5"/>
    </row>
    <row r="79" spans="1:2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P79" s="5"/>
      <c r="Q79" s="5"/>
      <c r="R79" s="5"/>
      <c r="S79" s="5"/>
      <c r="T79" s="5"/>
      <c r="U79" s="5"/>
      <c r="V79" s="5"/>
    </row>
    <row r="80" spans="1:2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P80" s="5"/>
      <c r="Q80" s="5"/>
      <c r="R80" s="5"/>
      <c r="S80" s="5"/>
      <c r="T80" s="5"/>
      <c r="U80" s="5"/>
      <c r="V80" s="5"/>
    </row>
    <row r="81" spans="1:2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P81" s="5"/>
      <c r="Q81" s="5"/>
      <c r="R81" s="5"/>
      <c r="S81" s="5"/>
      <c r="T81" s="5"/>
      <c r="U81" s="5"/>
      <c r="V81" s="5"/>
    </row>
    <row r="82" spans="1:2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P82" s="5"/>
      <c r="Q82" s="5"/>
      <c r="R82" s="5"/>
      <c r="S82" s="5"/>
      <c r="T82" s="5"/>
      <c r="U82" s="5"/>
      <c r="V82" s="5"/>
    </row>
    <row r="83" spans="1:2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P83" s="5"/>
      <c r="Q83" s="5"/>
      <c r="R83" s="5"/>
      <c r="S83" s="5"/>
      <c r="T83" s="5"/>
      <c r="U83" s="5"/>
      <c r="V83" s="5"/>
    </row>
    <row r="84" spans="1:2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P84" s="5"/>
      <c r="Q84" s="5"/>
      <c r="R84" s="5"/>
      <c r="S84" s="5"/>
      <c r="T84" s="5"/>
      <c r="U84" s="5"/>
      <c r="V84" s="5"/>
    </row>
    <row r="85" spans="1:2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P85" s="5"/>
      <c r="Q85" s="5"/>
      <c r="R85" s="5"/>
      <c r="S85" s="5"/>
      <c r="T85" s="5"/>
      <c r="U85" s="5"/>
      <c r="V85" s="5"/>
    </row>
    <row r="86" spans="1:2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P86" s="5"/>
      <c r="Q86" s="5"/>
      <c r="R86" s="5"/>
      <c r="S86" s="5"/>
      <c r="T86" s="5"/>
      <c r="U86" s="5"/>
      <c r="V86" s="5"/>
    </row>
    <row r="87" spans="1:22">
      <c r="L87" s="5"/>
      <c r="M87" s="5"/>
      <c r="N87" s="5"/>
      <c r="P87" s="5"/>
      <c r="Q87" s="5"/>
      <c r="R87" s="5"/>
      <c r="S87" s="5"/>
      <c r="T87" s="5"/>
      <c r="U87" s="5"/>
      <c r="V87" s="5"/>
    </row>
    <row r="88" spans="1:22">
      <c r="Q88" s="5"/>
      <c r="R88" s="5"/>
      <c r="S88" s="5"/>
      <c r="T88" s="5"/>
      <c r="U88" s="5"/>
      <c r="V88" s="5"/>
    </row>
    <row r="89" spans="1:22">
      <c r="Q89" s="5"/>
      <c r="R89" s="5"/>
      <c r="S89" s="5"/>
      <c r="T89" s="5"/>
      <c r="U89" s="5"/>
      <c r="V89" s="5"/>
    </row>
    <row r="90" spans="1:22">
      <c r="Q90" s="5"/>
      <c r="R90" s="5"/>
      <c r="S90" s="5"/>
      <c r="T90" s="5"/>
      <c r="U90" s="5"/>
      <c r="V90" s="5"/>
    </row>
    <row r="91" spans="1:22">
      <c r="Q91" s="5"/>
      <c r="R91" s="5"/>
      <c r="S91" s="5"/>
      <c r="T91" s="5"/>
      <c r="U91" s="5"/>
      <c r="V91" s="5"/>
    </row>
    <row r="92" spans="1:22">
      <c r="Q92" s="5"/>
      <c r="R92" s="5"/>
      <c r="S92" s="5"/>
      <c r="T92" s="5"/>
      <c r="U92" s="5"/>
      <c r="V92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Standardization 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2016-06-21T15:55:21Z</dcterms:created>
  <dcterms:modified xsi:type="dcterms:W3CDTF">2020-05-25T17:39:10Z</dcterms:modified>
</cp:coreProperties>
</file>