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A39" i="1" l="1" a="1"/>
  <c r="A39" i="1" s="1"/>
  <c r="A38" i="1" a="1"/>
  <c r="A38" i="1" s="1"/>
  <c r="I40" i="1" l="1"/>
  <c r="E40" i="1"/>
  <c r="A40" i="1"/>
  <c r="H39" i="1"/>
  <c r="D39" i="1"/>
  <c r="H40" i="1"/>
  <c r="D40" i="1"/>
  <c r="K39" i="1"/>
  <c r="G39" i="1"/>
  <c r="C39" i="1"/>
  <c r="K40" i="1"/>
  <c r="G40" i="1"/>
  <c r="C40" i="1"/>
  <c r="J39" i="1"/>
  <c r="F39" i="1"/>
  <c r="B39" i="1"/>
  <c r="J40" i="1"/>
  <c r="F40" i="1"/>
  <c r="B40" i="1"/>
  <c r="I39" i="1"/>
  <c r="E39" i="1"/>
  <c r="H38" i="1"/>
  <c r="D38" i="1"/>
  <c r="K38" i="1"/>
  <c r="G38" i="1"/>
  <c r="C38" i="1"/>
  <c r="J38" i="1"/>
  <c r="F38" i="1"/>
  <c r="B38" i="1"/>
  <c r="I38" i="1"/>
  <c r="E38" i="1"/>
  <c r="O13" i="1"/>
  <c r="E31" i="1" a="1"/>
  <c r="E31" i="1" s="1"/>
  <c r="E30" i="1" a="1"/>
  <c r="E30" i="1" s="1"/>
  <c r="E29" i="1" a="1"/>
  <c r="E29" i="1" s="1"/>
  <c r="E28" i="1" a="1"/>
  <c r="E28" i="1" s="1"/>
  <c r="F36" i="1" l="1"/>
  <c r="F32" i="1"/>
  <c r="E36" i="1"/>
  <c r="E34" i="1"/>
  <c r="E32" i="1"/>
  <c r="F37" i="1"/>
  <c r="F35" i="1"/>
  <c r="F33" i="1"/>
  <c r="F31" i="1"/>
  <c r="F34" i="1"/>
  <c r="E37" i="1"/>
  <c r="E35" i="1"/>
  <c r="E33" i="1"/>
  <c r="F30" i="1"/>
  <c r="G29" i="1"/>
  <c r="F29" i="1"/>
  <c r="F28" i="1"/>
  <c r="A26" i="1" a="1"/>
  <c r="A26" i="1" s="1"/>
  <c r="A25" i="1" a="1"/>
  <c r="A25" i="1" s="1"/>
  <c r="A24" i="1" a="1"/>
  <c r="B24" i="1" s="1"/>
  <c r="D26" i="1" l="1"/>
  <c r="G26" i="1"/>
  <c r="C26" i="1"/>
  <c r="J26" i="1"/>
  <c r="F26" i="1"/>
  <c r="B26" i="1"/>
  <c r="H26" i="1"/>
  <c r="K26" i="1"/>
  <c r="I26" i="1"/>
  <c r="E26" i="1"/>
  <c r="I25" i="1"/>
  <c r="H25" i="1"/>
  <c r="D25" i="1"/>
  <c r="K25" i="1"/>
  <c r="G25" i="1"/>
  <c r="C25" i="1"/>
  <c r="J25" i="1"/>
  <c r="F25" i="1"/>
  <c r="B25" i="1"/>
  <c r="E25" i="1"/>
  <c r="I24" i="1"/>
  <c r="E24" i="1"/>
  <c r="A24" i="1"/>
  <c r="K24" i="1"/>
  <c r="H24" i="1"/>
  <c r="D24" i="1"/>
  <c r="G24" i="1"/>
  <c r="C24" i="1"/>
  <c r="J24" i="1"/>
  <c r="F24" i="1"/>
  <c r="D21" i="1" a="1"/>
  <c r="D21" i="1" s="1"/>
  <c r="D20" i="1" a="1"/>
  <c r="D20" i="1" s="1"/>
  <c r="D19" i="1" a="1"/>
  <c r="E19" i="1" s="1"/>
  <c r="K21" i="1" l="1"/>
  <c r="G21" i="1"/>
  <c r="J21" i="1"/>
  <c r="F21" i="1"/>
  <c r="I21" i="1"/>
  <c r="E21" i="1"/>
  <c r="H21" i="1"/>
  <c r="E20" i="1"/>
  <c r="F20" i="1"/>
  <c r="D19" i="1"/>
  <c r="F19" i="1"/>
  <c r="A18" i="1" a="1"/>
  <c r="A18" i="1" s="1"/>
  <c r="D15" i="1" a="1"/>
  <c r="D15" i="1" s="1"/>
  <c r="H18" i="1" l="1"/>
  <c r="D18" i="1"/>
  <c r="K18" i="1"/>
  <c r="G18" i="1"/>
  <c r="C18" i="1"/>
  <c r="J18" i="1"/>
  <c r="F18" i="1"/>
  <c r="B18" i="1"/>
  <c r="I18" i="1"/>
  <c r="E18" i="1"/>
  <c r="D14" i="1"/>
  <c r="A13" i="1" a="1"/>
  <c r="A13" i="1" s="1"/>
  <c r="D11" i="1"/>
  <c r="D10" i="1"/>
  <c r="A9" i="1" a="1"/>
  <c r="A9" i="1" s="1"/>
  <c r="D7" i="1"/>
  <c r="D6" i="1"/>
  <c r="D5" i="1"/>
  <c r="A4" i="1" a="1"/>
  <c r="A4" i="1" s="1"/>
  <c r="H13" i="1" l="1"/>
  <c r="D13" i="1"/>
  <c r="K13" i="1"/>
  <c r="G13" i="1"/>
  <c r="C13" i="1"/>
  <c r="J13" i="1"/>
  <c r="F13" i="1"/>
  <c r="B13" i="1"/>
  <c r="I13" i="1"/>
  <c r="E13" i="1"/>
  <c r="H9" i="1"/>
  <c r="K9" i="1"/>
  <c r="C9" i="1"/>
  <c r="J9" i="1"/>
  <c r="F9" i="1"/>
  <c r="B9" i="1"/>
  <c r="D9" i="1"/>
  <c r="G9" i="1"/>
  <c r="I9" i="1"/>
  <c r="E9" i="1"/>
  <c r="D4" i="1"/>
  <c r="H4" i="1"/>
  <c r="K4" i="1"/>
  <c r="G4" i="1"/>
  <c r="C4" i="1"/>
  <c r="J4" i="1"/>
  <c r="F4" i="1"/>
  <c r="B4" i="1"/>
  <c r="I4" i="1"/>
  <c r="E4" i="1"/>
</calcChain>
</file>

<file path=xl/sharedStrings.xml><?xml version="1.0" encoding="utf-8"?>
<sst xmlns="http://schemas.openxmlformats.org/spreadsheetml/2006/main" count="30" uniqueCount="25">
  <si>
    <t>регрессионный анализ в excel</t>
  </si>
  <si>
    <t>отрезок</t>
  </si>
  <si>
    <t>наклон</t>
  </si>
  <si>
    <t>линейн</t>
  </si>
  <si>
    <t>ЛИНЕЙН(у)</t>
  </si>
  <si>
    <t>ЛИНЕЙН(у,х)</t>
  </si>
  <si>
    <t>ЛИНЕЙН(y)</t>
  </si>
  <si>
    <t>ЛИНЕЙН(y,x)</t>
  </si>
  <si>
    <t>x</t>
  </si>
  <si>
    <t>y</t>
  </si>
  <si>
    <t>x1</t>
  </si>
  <si>
    <t>x2</t>
  </si>
  <si>
    <t>ЛИНЕЙН(y, x1, x2)</t>
  </si>
  <si>
    <t>ЛИНЕЙН(у,x1,x2,0)</t>
  </si>
  <si>
    <t>ЛИНЕЙН(у,х1,х2,1,1)</t>
  </si>
  <si>
    <t>новые х</t>
  </si>
  <si>
    <t>ТЕНДЕНЦ</t>
  </si>
  <si>
    <t>новые х2</t>
  </si>
  <si>
    <t>ТЕНДЕНЦ парная</t>
  </si>
  <si>
    <t>ЛГРФПРИБЛ</t>
  </si>
  <si>
    <t>ЛГРФПРИБЛ парная</t>
  </si>
  <si>
    <t>ЛГРФПРИБЛ b0 = 1</t>
  </si>
  <si>
    <t>ЛГРФПРИБЛ + статистика</t>
  </si>
  <si>
    <t>РОСТ</t>
  </si>
  <si>
    <t>РОСТ парная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</si>
</sst>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10" workbookViewId="0">
      <selection activeCell="Q18" sqref="Q18"/>
    </sheetView>
  </sheetViews>
  <sheetFormatPr defaultRowHeight="15" x14ac:dyDescent="0.25"/>
  <cols>
    <col min="12" max="12" width="25.42578125" customWidth="1"/>
    <col min="14" max="14" width="12" bestFit="1" customWidth="1"/>
    <col min="15" max="17" width="9.2851562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5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 t="s">
        <v>8</v>
      </c>
    </row>
    <row r="3" spans="1:15" x14ac:dyDescent="0.25">
      <c r="A3">
        <v>-3.5700054468179587E-4</v>
      </c>
      <c r="B3">
        <v>-5.24848928762367E-4</v>
      </c>
      <c r="C3">
        <v>4.5862407205277123E-4</v>
      </c>
      <c r="D3">
        <v>-3.0760247682337649E-4</v>
      </c>
      <c r="E3">
        <v>-2.0539664546959102E-3</v>
      </c>
      <c r="F3">
        <v>2.8044269129168242E-4</v>
      </c>
      <c r="G3">
        <v>7.170228855102323E-5</v>
      </c>
      <c r="H3">
        <v>5.4455995268654078E-5</v>
      </c>
      <c r="I3">
        <v>-3.8058260543039069E-4</v>
      </c>
      <c r="J3">
        <v>7.6097990131529514E-4</v>
      </c>
      <c r="K3">
        <v>-7.489757081202697E-4</v>
      </c>
    </row>
    <row r="4" spans="1:15" x14ac:dyDescent="0.25">
      <c r="A4">
        <f t="array" ref="A4:K4">A2:K2+A3:K3</f>
        <v>0.9996429994553182</v>
      </c>
      <c r="B4">
        <v>1.9994751510712376</v>
      </c>
      <c r="C4">
        <v>3.0004586240720528</v>
      </c>
      <c r="D4">
        <v>3.9996923975231766</v>
      </c>
      <c r="E4">
        <v>4.9979460335453041</v>
      </c>
      <c r="F4">
        <v>6.0002804426912917</v>
      </c>
      <c r="G4">
        <v>7.000071702288551</v>
      </c>
      <c r="H4">
        <v>8.0000544559952687</v>
      </c>
      <c r="I4">
        <v>8.9996194173945696</v>
      </c>
      <c r="J4">
        <v>10.000760979901315</v>
      </c>
      <c r="K4">
        <v>10.99925102429188</v>
      </c>
      <c r="L4" t="s">
        <v>9</v>
      </c>
    </row>
    <row r="5" spans="1:15" x14ac:dyDescent="0.25">
      <c r="A5" s="1" t="s">
        <v>1</v>
      </c>
      <c r="B5" s="1"/>
      <c r="C5" s="1"/>
      <c r="D5">
        <f>INTERCEPT(A2:K2,A4:K4)</f>
        <v>4.4175265886980952E-4</v>
      </c>
    </row>
    <row r="6" spans="1:15" x14ac:dyDescent="0.25">
      <c r="A6" s="1" t="s">
        <v>2</v>
      </c>
      <c r="B6" s="1"/>
      <c r="C6" s="1"/>
      <c r="D6">
        <f>SLOPE(A2:K2,A4:K4)</f>
        <v>0.99996799097880285</v>
      </c>
    </row>
    <row r="7" spans="1:15" x14ac:dyDescent="0.25">
      <c r="A7" s="1" t="s">
        <v>3</v>
      </c>
      <c r="B7" s="1"/>
      <c r="C7" s="1"/>
      <c r="D7">
        <f>LINEST(A4:K4)</f>
        <v>1.0000319600468919</v>
      </c>
    </row>
    <row r="8" spans="1:15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 t="s">
        <v>8</v>
      </c>
    </row>
    <row r="9" spans="1:15" x14ac:dyDescent="0.25">
      <c r="A9">
        <f t="array" ref="A9:K9">A2:K2^2</f>
        <v>1</v>
      </c>
      <c r="B9">
        <v>4</v>
      </c>
      <c r="C9">
        <v>9</v>
      </c>
      <c r="D9">
        <v>16</v>
      </c>
      <c r="E9">
        <v>25</v>
      </c>
      <c r="F9">
        <v>36</v>
      </c>
      <c r="G9">
        <v>49</v>
      </c>
      <c r="H9">
        <v>64</v>
      </c>
      <c r="I9">
        <v>81</v>
      </c>
      <c r="J9">
        <v>100</v>
      </c>
      <c r="K9">
        <v>121</v>
      </c>
      <c r="L9" t="s">
        <v>9</v>
      </c>
    </row>
    <row r="10" spans="1:15" x14ac:dyDescent="0.25">
      <c r="A10" s="1" t="s">
        <v>4</v>
      </c>
      <c r="B10" s="1"/>
      <c r="C10" s="1"/>
      <c r="D10">
        <f>LINEST(A9:K9)</f>
        <v>12</v>
      </c>
    </row>
    <row r="11" spans="1:15" x14ac:dyDescent="0.25">
      <c r="A11" s="1" t="s">
        <v>5</v>
      </c>
      <c r="B11" s="1"/>
      <c r="C11" s="1"/>
      <c r="D11">
        <f>LINEST(A9:K9,A8:K8)</f>
        <v>12</v>
      </c>
    </row>
    <row r="12" spans="1:15" x14ac:dyDescent="0.25">
      <c r="A12">
        <v>1</v>
      </c>
      <c r="B12">
        <v>3</v>
      </c>
      <c r="C12">
        <v>5</v>
      </c>
      <c r="D12">
        <v>7</v>
      </c>
      <c r="E12">
        <v>9</v>
      </c>
      <c r="F12">
        <v>11</v>
      </c>
      <c r="G12">
        <v>13</v>
      </c>
      <c r="H12">
        <v>15</v>
      </c>
      <c r="I12">
        <v>17</v>
      </c>
      <c r="J12">
        <v>19</v>
      </c>
      <c r="K12">
        <v>21</v>
      </c>
      <c r="L12" t="s">
        <v>8</v>
      </c>
    </row>
    <row r="13" spans="1:15" x14ac:dyDescent="0.25">
      <c r="A13">
        <f t="array" ref="A13:K13">A12:K12^2</f>
        <v>1</v>
      </c>
      <c r="B13">
        <v>9</v>
      </c>
      <c r="C13">
        <v>25</v>
      </c>
      <c r="D13">
        <v>49</v>
      </c>
      <c r="E13">
        <v>81</v>
      </c>
      <c r="F13">
        <v>121</v>
      </c>
      <c r="G13">
        <v>169</v>
      </c>
      <c r="H13">
        <v>225</v>
      </c>
      <c r="I13">
        <v>289</v>
      </c>
      <c r="J13">
        <v>361</v>
      </c>
      <c r="K13">
        <v>441</v>
      </c>
      <c r="L13" t="s">
        <v>9</v>
      </c>
      <c r="O13" t="e">
        <f>ЛИНЕЙ</f>
        <v>#NAME?</v>
      </c>
    </row>
    <row r="14" spans="1:15" x14ac:dyDescent="0.25">
      <c r="A14" s="1" t="s">
        <v>6</v>
      </c>
      <c r="B14" s="1"/>
      <c r="C14" s="1"/>
      <c r="D14">
        <f>LINEST(A13:K13)</f>
        <v>44</v>
      </c>
    </row>
    <row r="15" spans="1:15" x14ac:dyDescent="0.25">
      <c r="A15" s="1" t="s">
        <v>7</v>
      </c>
      <c r="B15" s="1"/>
      <c r="C15" s="1"/>
      <c r="D15">
        <f t="array" ref="D15">LINEST(A13:K13,A12:K12)</f>
        <v>22</v>
      </c>
    </row>
    <row r="16" spans="1:15" x14ac:dyDescent="0.25">
      <c r="A16">
        <v>1</v>
      </c>
      <c r="B16">
        <v>3</v>
      </c>
      <c r="C16">
        <v>5</v>
      </c>
      <c r="D16">
        <v>7</v>
      </c>
      <c r="E16">
        <v>9</v>
      </c>
      <c r="F16">
        <v>11</v>
      </c>
      <c r="G16">
        <v>13</v>
      </c>
      <c r="H16">
        <v>15</v>
      </c>
      <c r="I16">
        <v>17</v>
      </c>
      <c r="J16">
        <v>19</v>
      </c>
      <c r="K16">
        <v>21</v>
      </c>
      <c r="L16" t="s">
        <v>10</v>
      </c>
    </row>
    <row r="17" spans="1:12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 t="s">
        <v>11</v>
      </c>
    </row>
    <row r="18" spans="1:12" x14ac:dyDescent="0.25">
      <c r="A18">
        <f t="array" ref="A18:K18">A16:K16+A17:K17</f>
        <v>2</v>
      </c>
      <c r="B18">
        <v>5</v>
      </c>
      <c r="C18">
        <v>8</v>
      </c>
      <c r="D18">
        <v>11</v>
      </c>
      <c r="E18">
        <v>14</v>
      </c>
      <c r="F18">
        <v>17</v>
      </c>
      <c r="G18">
        <v>20</v>
      </c>
      <c r="H18">
        <v>23</v>
      </c>
      <c r="I18">
        <v>26</v>
      </c>
      <c r="J18">
        <v>29</v>
      </c>
      <c r="K18">
        <v>32</v>
      </c>
      <c r="L18" t="s">
        <v>9</v>
      </c>
    </row>
    <row r="19" spans="1:12" x14ac:dyDescent="0.25">
      <c r="A19" s="1" t="s">
        <v>12</v>
      </c>
      <c r="B19" s="1"/>
      <c r="C19" s="1"/>
      <c r="D19">
        <f t="array" ref="D19:F19">LINEST(A18:K18,A16:K17)</f>
        <v>0</v>
      </c>
      <c r="E19">
        <v>1.5</v>
      </c>
      <c r="F19">
        <v>0.5</v>
      </c>
    </row>
    <row r="20" spans="1:12" x14ac:dyDescent="0.25">
      <c r="A20" s="1" t="s">
        <v>13</v>
      </c>
      <c r="B20" s="1"/>
      <c r="C20" s="1"/>
      <c r="D20">
        <f t="array" ref="D20:F20">LINEST(A18:K18,A16:K17,1)</f>
        <v>0</v>
      </c>
      <c r="E20">
        <v>1.5</v>
      </c>
      <c r="F20">
        <v>0.5</v>
      </c>
    </row>
    <row r="21" spans="1:12" x14ac:dyDescent="0.25">
      <c r="A21" s="1" t="s">
        <v>14</v>
      </c>
      <c r="B21" s="1"/>
      <c r="C21" s="1"/>
      <c r="D21">
        <f t="array" ref="D21:K21">LINEST(A18:K18,A16:K17,1,1)</f>
        <v>0</v>
      </c>
      <c r="E21">
        <v>1.5</v>
      </c>
      <c r="F21">
        <v>0.5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 spans="1:12" x14ac:dyDescent="0.25">
      <c r="A22">
        <v>12</v>
      </c>
      <c r="B22">
        <v>13</v>
      </c>
      <c r="C22">
        <v>14</v>
      </c>
      <c r="D22">
        <v>15</v>
      </c>
      <c r="E22">
        <v>16</v>
      </c>
      <c r="F22">
        <v>17</v>
      </c>
      <c r="G22">
        <v>18</v>
      </c>
      <c r="H22">
        <v>19</v>
      </c>
      <c r="I22">
        <v>20</v>
      </c>
      <c r="J22">
        <v>21</v>
      </c>
      <c r="K22">
        <v>22</v>
      </c>
      <c r="L22" t="s">
        <v>15</v>
      </c>
    </row>
    <row r="23" spans="1:12" x14ac:dyDescent="0.25">
      <c r="A23">
        <v>23</v>
      </c>
      <c r="B23">
        <v>25</v>
      </c>
      <c r="C23">
        <v>27</v>
      </c>
      <c r="D23">
        <v>29</v>
      </c>
      <c r="E23">
        <v>31</v>
      </c>
      <c r="F23">
        <v>33</v>
      </c>
      <c r="G23">
        <v>35</v>
      </c>
      <c r="H23">
        <v>37</v>
      </c>
      <c r="I23">
        <v>39</v>
      </c>
      <c r="J23">
        <v>41</v>
      </c>
      <c r="K23">
        <v>43</v>
      </c>
      <c r="L23" t="s">
        <v>17</v>
      </c>
    </row>
    <row r="24" spans="1:12" x14ac:dyDescent="0.25">
      <c r="A24">
        <f t="array" ref="A24:K24">TREND(A4:K4,A2:K2,A22:K22)</f>
        <v>11.999942053756804</v>
      </c>
      <c r="B24">
        <v>12.999974013803694</v>
      </c>
      <c r="C24">
        <v>14.000005973850588</v>
      </c>
      <c r="D24">
        <v>15.000037933897477</v>
      </c>
      <c r="E24">
        <v>16.000069893944371</v>
      </c>
      <c r="F24">
        <v>17.000101853991264</v>
      </c>
      <c r="G24">
        <v>18.000133814038154</v>
      </c>
      <c r="H24">
        <v>19.000165774085048</v>
      </c>
      <c r="I24">
        <v>20.000197734131937</v>
      </c>
      <c r="J24">
        <v>21.000229694178831</v>
      </c>
      <c r="K24">
        <v>22.000261654225721</v>
      </c>
      <c r="L24" t="s">
        <v>16</v>
      </c>
    </row>
    <row r="25" spans="1:12" x14ac:dyDescent="0.25">
      <c r="A25">
        <f t="array" ref="A25:K25">TREND(A18:K18,A16:K17,A22:K23)</f>
        <v>18.5</v>
      </c>
      <c r="B25">
        <v>20</v>
      </c>
      <c r="C25">
        <v>21.5</v>
      </c>
      <c r="D25">
        <v>23</v>
      </c>
      <c r="E25">
        <v>24.5</v>
      </c>
      <c r="F25">
        <v>26</v>
      </c>
      <c r="G25">
        <v>27.5</v>
      </c>
      <c r="H25">
        <v>29</v>
      </c>
      <c r="I25">
        <v>30.5</v>
      </c>
      <c r="J25">
        <v>32</v>
      </c>
      <c r="K25">
        <v>33.5</v>
      </c>
      <c r="L25" t="s">
        <v>18</v>
      </c>
    </row>
    <row r="26" spans="1:12" x14ac:dyDescent="0.25">
      <c r="A26">
        <f t="array" ref="A26:K26">FORECAST(A22:K22,A9:K9,A8:K8)</f>
        <v>118</v>
      </c>
      <c r="B26">
        <v>130</v>
      </c>
      <c r="C26">
        <v>142</v>
      </c>
      <c r="D26">
        <v>154</v>
      </c>
      <c r="E26">
        <v>166</v>
      </c>
      <c r="F26">
        <v>178</v>
      </c>
      <c r="G26">
        <v>190</v>
      </c>
      <c r="H26">
        <v>202</v>
      </c>
      <c r="I26">
        <v>214</v>
      </c>
      <c r="J26">
        <v>226</v>
      </c>
      <c r="K26">
        <v>238</v>
      </c>
    </row>
    <row r="28" spans="1:12" x14ac:dyDescent="0.25">
      <c r="A28" s="1" t="s">
        <v>19</v>
      </c>
      <c r="B28" s="1"/>
      <c r="C28" s="1"/>
      <c r="D28" s="1"/>
      <c r="E28">
        <f t="array" ref="E28:F28">LOGEST(A9:K9,A8:K8)</f>
        <v>1.5315615640980456</v>
      </c>
      <c r="F28">
        <v>1.8673320854307827</v>
      </c>
    </row>
    <row r="29" spans="1:12" x14ac:dyDescent="0.25">
      <c r="A29" s="1" t="s">
        <v>20</v>
      </c>
      <c r="B29" s="1"/>
      <c r="C29" s="1"/>
      <c r="D29" s="1"/>
      <c r="E29">
        <f t="array" ref="E29:G29">LOGEST(A18:K18,A16:K17)</f>
        <v>1</v>
      </c>
      <c r="F29">
        <v>1.1267909167799928</v>
      </c>
      <c r="G29">
        <v>3.5804359180775482</v>
      </c>
    </row>
    <row r="30" spans="1:12" x14ac:dyDescent="0.25">
      <c r="A30" s="1" t="s">
        <v>21</v>
      </c>
      <c r="B30" s="1"/>
      <c r="C30" s="1"/>
      <c r="D30" s="1"/>
      <c r="E30">
        <f t="array" ref="E30:F30">LOGEST(A9:K9,A8:K8,0)</f>
        <v>1.6615414652735965</v>
      </c>
      <c r="F30">
        <v>1</v>
      </c>
    </row>
    <row r="31" spans="1:12" x14ac:dyDescent="0.25">
      <c r="A31" s="1" t="s">
        <v>22</v>
      </c>
      <c r="B31" s="1"/>
      <c r="C31" s="1"/>
      <c r="D31" s="1"/>
      <c r="E31">
        <f t="array" ref="E31:F37">LOGEST(A9:K9,A8:K8,1,1)</f>
        <v>1.5315615640980456</v>
      </c>
      <c r="F31">
        <v>1.8673320854307827</v>
      </c>
    </row>
    <row r="32" spans="1:12" x14ac:dyDescent="0.25">
      <c r="E32">
        <v>4.7335310990392516E-2</v>
      </c>
      <c r="F32">
        <v>0.32104369899069823</v>
      </c>
    </row>
    <row r="33" spans="1:12" x14ac:dyDescent="0.25">
      <c r="E33">
        <v>0.90011400527446994</v>
      </c>
      <c r="F33">
        <v>0.49645692997609486</v>
      </c>
    </row>
    <row r="34" spans="1:12" x14ac:dyDescent="0.25">
      <c r="E34">
        <v>81.102721855356123</v>
      </c>
      <c r="F34">
        <v>9</v>
      </c>
    </row>
    <row r="35" spans="1:12" x14ac:dyDescent="0.25">
      <c r="E35">
        <v>19.989345951639852</v>
      </c>
      <c r="F35">
        <v>2.2182253498916027</v>
      </c>
    </row>
    <row r="36" spans="1:12" x14ac:dyDescent="0.25">
      <c r="E36" t="e">
        <v>#N/A</v>
      </c>
      <c r="F36" t="e">
        <v>#N/A</v>
      </c>
    </row>
    <row r="37" spans="1:12" x14ac:dyDescent="0.25">
      <c r="E37" t="e">
        <v>#N/A</v>
      </c>
      <c r="F37" t="e">
        <v>#N/A</v>
      </c>
    </row>
    <row r="38" spans="1:12" x14ac:dyDescent="0.25">
      <c r="A38">
        <f t="array" ref="A38:K38">GROWTH(A12:K12,A13:K13,A22:K22)</f>
        <v>3.9928539065848949</v>
      </c>
      <c r="B38">
        <v>4.0126715367174137</v>
      </c>
      <c r="C38">
        <v>4.0325875271889924</v>
      </c>
      <c r="D38">
        <v>4.0526023661889976</v>
      </c>
      <c r="E38">
        <v>4.0727165443298139</v>
      </c>
      <c r="F38">
        <v>4.0929305546588699</v>
      </c>
      <c r="G38">
        <v>4.113244892670723</v>
      </c>
      <c r="H38">
        <v>4.133660056319207</v>
      </c>
      <c r="I38">
        <v>4.1541765460296372</v>
      </c>
      <c r="J38">
        <v>4.1747948647110764</v>
      </c>
      <c r="K38">
        <v>4.1955155177686647</v>
      </c>
      <c r="L38" t="s">
        <v>23</v>
      </c>
    </row>
    <row r="39" spans="1:12" x14ac:dyDescent="0.25">
      <c r="A39">
        <f t="array" ref="A39:K40">GROWTH(A18:K18,A16:K17,A22:K23)</f>
        <v>14.998780664573694</v>
      </c>
      <c r="B39">
        <v>16.900489815617018</v>
      </c>
      <c r="C39">
        <v>19.043318413370031</v>
      </c>
      <c r="D39">
        <v>21.457838213534529</v>
      </c>
      <c r="E39">
        <v>24.178497192745336</v>
      </c>
      <c r="F39">
        <v>27.244111018176003</v>
      </c>
      <c r="G39">
        <v>30.698416831026439</v>
      </c>
      <c r="H39">
        <v>34.590697244726627</v>
      </c>
      <c r="I39">
        <v>38.97648346044469</v>
      </c>
      <c r="J39">
        <v>43.918347531254696</v>
      </c>
      <c r="K39">
        <v>49.486795078204814</v>
      </c>
      <c r="L39" t="s">
        <v>24</v>
      </c>
    </row>
    <row r="40" spans="1:12" x14ac:dyDescent="0.25">
      <c r="A40">
        <v>14.998780664573694</v>
      </c>
      <c r="B40">
        <v>16.900489815617018</v>
      </c>
      <c r="C40">
        <v>19.043318413370031</v>
      </c>
      <c r="D40">
        <v>21.457838213534529</v>
      </c>
      <c r="E40">
        <v>24.178497192745336</v>
      </c>
      <c r="F40">
        <v>27.244111018176003</v>
      </c>
      <c r="G40">
        <v>30.698416831026439</v>
      </c>
      <c r="H40">
        <v>34.590697244726627</v>
      </c>
      <c r="I40">
        <v>38.97648346044469</v>
      </c>
      <c r="J40">
        <v>43.918347531254696</v>
      </c>
      <c r="K40">
        <v>49.486795078204814</v>
      </c>
    </row>
  </sheetData>
  <mergeCells count="15">
    <mergeCell ref="A28:D28"/>
    <mergeCell ref="A29:D29"/>
    <mergeCell ref="A30:D30"/>
    <mergeCell ref="A31:D31"/>
    <mergeCell ref="A1:J1"/>
    <mergeCell ref="A5:C5"/>
    <mergeCell ref="A6:C6"/>
    <mergeCell ref="A7:C7"/>
    <mergeCell ref="A10:C10"/>
    <mergeCell ref="A15:C15"/>
    <mergeCell ref="A19:C19"/>
    <mergeCell ref="A20:C20"/>
    <mergeCell ref="A21:C21"/>
    <mergeCell ref="A11:C1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2020-09-27T11:43:24Z</dcterms:modified>
</cp:coreProperties>
</file>