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B67" i="1" l="1"/>
  <c r="J66" i="1"/>
  <c r="B68" i="1"/>
  <c r="B69" i="1"/>
  <c r="B70" i="1"/>
  <c r="B71" i="1"/>
  <c r="E61" i="1"/>
  <c r="E62" i="1"/>
  <c r="E63" i="1"/>
  <c r="E64" i="1"/>
  <c r="E60" i="1"/>
  <c r="B61" i="1"/>
  <c r="B62" i="1"/>
  <c r="B63" i="1"/>
  <c r="B64" i="1"/>
  <c r="B60" i="1"/>
  <c r="C52" i="1" l="1" a="1"/>
  <c r="C52" i="1" s="1"/>
  <c r="D46" i="1" a="1"/>
  <c r="D46" i="1" s="1"/>
  <c r="D48" i="1"/>
  <c r="D49" i="1"/>
  <c r="E46" i="1" a="1"/>
  <c r="E48" i="1" s="1"/>
  <c r="E46" i="1"/>
  <c r="E47" i="1"/>
  <c r="E50" i="1"/>
  <c r="F46" i="1" a="1"/>
  <c r="F46" i="1" s="1"/>
  <c r="F48" i="1"/>
  <c r="F49" i="1"/>
  <c r="G46" i="1" a="1"/>
  <c r="G47" i="1" s="1"/>
  <c r="H46" i="1" a="1"/>
  <c r="H46" i="1" s="1"/>
  <c r="H48" i="1"/>
  <c r="H49" i="1"/>
  <c r="I46" i="1" a="1"/>
  <c r="I48" i="1" s="1"/>
  <c r="I46" i="1"/>
  <c r="I47" i="1"/>
  <c r="I49" i="1"/>
  <c r="I50" i="1"/>
  <c r="C46" i="1" a="1"/>
  <c r="C46" i="1" s="1"/>
  <c r="B42" i="1" a="1"/>
  <c r="B42" i="1" s="1"/>
  <c r="B41" i="1" a="1"/>
  <c r="B41" i="1" s="1"/>
  <c r="B40" i="1" a="1"/>
  <c r="B40" i="1" s="1"/>
  <c r="B39" i="1" a="1"/>
  <c r="B39" i="1" s="1"/>
  <c r="B15" i="1"/>
  <c r="B16" i="1"/>
  <c r="B13" i="1"/>
  <c r="B14" i="1"/>
  <c r="B12" i="1"/>
  <c r="B38" i="1" a="1"/>
  <c r="B29" i="1" a="1"/>
  <c r="B29" i="1" s="1"/>
  <c r="D29" i="1"/>
  <c r="E29" i="1"/>
  <c r="H29" i="1"/>
  <c r="I29" i="1"/>
  <c r="B30" i="1" a="1"/>
  <c r="B30" i="1" s="1"/>
  <c r="C30" i="1"/>
  <c r="D30" i="1"/>
  <c r="E30" i="1"/>
  <c r="G30" i="1"/>
  <c r="H30" i="1"/>
  <c r="I30" i="1"/>
  <c r="B32" i="1" a="1"/>
  <c r="B32" i="1" s="1"/>
  <c r="C28" i="1"/>
  <c r="B28" i="1" a="1"/>
  <c r="I55" i="1" l="1"/>
  <c r="H54" i="1"/>
  <c r="D54" i="1"/>
  <c r="C53" i="1"/>
  <c r="I56" i="1"/>
  <c r="H55" i="1"/>
  <c r="G54" i="1"/>
  <c r="F53" i="1"/>
  <c r="E52" i="1"/>
  <c r="H56" i="1"/>
  <c r="D56" i="1"/>
  <c r="G55" i="1"/>
  <c r="C55" i="1"/>
  <c r="F54" i="1"/>
  <c r="I53" i="1"/>
  <c r="E53" i="1"/>
  <c r="H52" i="1"/>
  <c r="D52" i="1"/>
  <c r="F56" i="1"/>
  <c r="E55" i="1"/>
  <c r="G53" i="1"/>
  <c r="F52" i="1"/>
  <c r="E56" i="1"/>
  <c r="D55" i="1"/>
  <c r="C54" i="1"/>
  <c r="I52" i="1"/>
  <c r="G56" i="1"/>
  <c r="C56" i="1"/>
  <c r="F55" i="1"/>
  <c r="I54" i="1"/>
  <c r="E54" i="1"/>
  <c r="H53" i="1"/>
  <c r="D53" i="1"/>
  <c r="G52" i="1"/>
  <c r="G50" i="1"/>
  <c r="G46" i="1"/>
  <c r="H47" i="1"/>
  <c r="G49" i="1"/>
  <c r="D47" i="1"/>
  <c r="F47" i="1"/>
  <c r="E49" i="1"/>
  <c r="H50" i="1"/>
  <c r="G48" i="1"/>
  <c r="F50" i="1"/>
  <c r="D50" i="1"/>
  <c r="C49" i="1"/>
  <c r="C48" i="1"/>
  <c r="C47" i="1"/>
  <c r="C50" i="1"/>
  <c r="E42" i="1"/>
  <c r="H42" i="1"/>
  <c r="G42" i="1"/>
  <c r="C42" i="1"/>
  <c r="I42" i="1"/>
  <c r="D42" i="1"/>
  <c r="F42" i="1"/>
  <c r="I41" i="1"/>
  <c r="E41" i="1"/>
  <c r="D41" i="1"/>
  <c r="G41" i="1"/>
  <c r="C41" i="1"/>
  <c r="H41" i="1"/>
  <c r="F41" i="1"/>
  <c r="I40" i="1"/>
  <c r="E40" i="1"/>
  <c r="H40" i="1"/>
  <c r="D40" i="1"/>
  <c r="G40" i="1"/>
  <c r="C40" i="1"/>
  <c r="F40" i="1"/>
  <c r="I39" i="1"/>
  <c r="D39" i="1"/>
  <c r="G39" i="1"/>
  <c r="C39" i="1"/>
  <c r="E39" i="1"/>
  <c r="H39" i="1"/>
  <c r="F39" i="1"/>
  <c r="C38" i="1"/>
  <c r="F30" i="1"/>
  <c r="G29" i="1"/>
  <c r="C29" i="1"/>
  <c r="I32" i="1"/>
  <c r="E32" i="1"/>
  <c r="H32" i="1"/>
  <c r="G32" i="1"/>
  <c r="C32" i="1"/>
  <c r="F29" i="1"/>
  <c r="D32" i="1"/>
  <c r="F32" i="1"/>
  <c r="B28" i="1"/>
  <c r="B38" i="1" s="1"/>
  <c r="I28" i="1"/>
  <c r="I38" i="1" s="1"/>
  <c r="E28" i="1"/>
  <c r="E38" i="1" s="1"/>
  <c r="H28" i="1"/>
  <c r="H38" i="1" s="1"/>
  <c r="D28" i="1"/>
  <c r="D38" i="1" s="1"/>
  <c r="G28" i="1"/>
  <c r="G38" i="1" s="1"/>
  <c r="F28" i="1"/>
  <c r="F38" i="1" s="1"/>
</calcChain>
</file>

<file path=xl/sharedStrings.xml><?xml version="1.0" encoding="utf-8"?>
<sst xmlns="http://schemas.openxmlformats.org/spreadsheetml/2006/main" count="82" uniqueCount="47">
  <si>
    <t>год</t>
  </si>
  <si>
    <t>x2 валовый региональный продукт</t>
  </si>
  <si>
    <t>x3 объем промышленного производства</t>
  </si>
  <si>
    <t>x4 ввод в эксплуатацию площади жилых домов</t>
  </si>
  <si>
    <t>x5 инвестиции в основной капитал</t>
  </si>
  <si>
    <t>шаг 3 (приведение к базисным ценам)</t>
  </si>
  <si>
    <t>-</t>
  </si>
  <si>
    <t>таблица с индексами</t>
  </si>
  <si>
    <t>x1 реальная ЗП</t>
  </si>
  <si>
    <t>шаг 2 приведение к деноминированной валюте</t>
  </si>
  <si>
    <t>таблица в сопоставимых ценах</t>
  </si>
  <si>
    <t>шаг 1 (извлечение данных из сборника)</t>
  </si>
  <si>
    <t>шаг 4 получение подущевых показателей</t>
  </si>
  <si>
    <t>численность населения</t>
  </si>
  <si>
    <t>x1 номинальная начисленная среднемесячная з.п. (тыс.руб.)</t>
  </si>
  <si>
    <t>x2 валовый региональный продукт(млрд.руб)</t>
  </si>
  <si>
    <t>x3 объем промышленного производства (млрд. руб.)</t>
  </si>
  <si>
    <t>x4 ввод в эксплуатацию площади жилых домов (тыс. кв.м.)</t>
  </si>
  <si>
    <t>x5 инвестиции в основной капитал (млрд.руб.)</t>
  </si>
  <si>
    <t>x1 номинальная начисленная среднемесячная з.п. (руб.)</t>
  </si>
  <si>
    <t>x2 валовый региональный продукт (млн.руб.)</t>
  </si>
  <si>
    <t>x3 объем промышленного производства (млн.руб)</t>
  </si>
  <si>
    <t xml:space="preserve"> x4 ввод в эксплуатацию площади жилых домов (тыс. кв. м)</t>
  </si>
  <si>
    <t>x5 инвестиции в основной капитал (млн. руб)</t>
  </si>
  <si>
    <t>x1 реальная ЗП (руб./чел.) (сразу приведена на душу)</t>
  </si>
  <si>
    <t>x2 валовый региональный продукт (тыс.руб./чел)</t>
  </si>
  <si>
    <t>x3 объем промышленного производства (тыс.руб./чел.)</t>
  </si>
  <si>
    <t>x4 ввод в эксплуатацию площади жилых домов(кв.м./чел)</t>
  </si>
  <si>
    <t>x5 инвестиции в основной капитал(тыс.руб./чел.)</t>
  </si>
  <si>
    <t>x1</t>
  </si>
  <si>
    <t>x2</t>
  </si>
  <si>
    <t>x3</t>
  </si>
  <si>
    <t>x4</t>
  </si>
  <si>
    <t>x5</t>
  </si>
  <si>
    <t>шаг 5 темпы роста</t>
  </si>
  <si>
    <t>шаг 6 темпы прироста</t>
  </si>
  <si>
    <t>шаг 7 среднегодовые темпы прироста</t>
  </si>
  <si>
    <t>средний темп роста</t>
  </si>
  <si>
    <t>средний темп прироста</t>
  </si>
  <si>
    <t>значение функции Харингтона</t>
  </si>
  <si>
    <t>d1</t>
  </si>
  <si>
    <t>d2</t>
  </si>
  <si>
    <t>d3</t>
  </si>
  <si>
    <t>d4</t>
  </si>
  <si>
    <t>d5</t>
  </si>
  <si>
    <t>количественная мера обощающего показателя</t>
  </si>
  <si>
    <t>соответсвует оценке плохо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</si>
</sst>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Border="1"/>
    <xf numFmtId="0" fontId="0" fillId="0" borderId="27" xfId="0" applyBorder="1"/>
    <xf numFmtId="0" fontId="0" fillId="0" borderId="32" xfId="0" applyBorder="1"/>
    <xf numFmtId="0" fontId="0" fillId="0" borderId="33" xfId="0" applyBorder="1"/>
    <xf numFmtId="0" fontId="0" fillId="0" borderId="0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21" xfId="0" applyBorder="1"/>
    <xf numFmtId="0" fontId="0" fillId="0" borderId="29" xfId="0" applyBorder="1"/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/>
    <xf numFmtId="0" fontId="0" fillId="0" borderId="28" xfId="0" applyBorder="1"/>
    <xf numFmtId="0" fontId="0" fillId="0" borderId="30" xfId="0" applyBorder="1"/>
    <xf numFmtId="0" fontId="0" fillId="0" borderId="33" xfId="0" applyBorder="1"/>
    <xf numFmtId="0" fontId="0" fillId="0" borderId="0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3" xfId="0" applyBorder="1"/>
    <xf numFmtId="0" fontId="0" fillId="0" borderId="3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A25" zoomScaleNormal="100" workbookViewId="0">
      <selection activeCell="C39" sqref="C39"/>
    </sheetView>
  </sheetViews>
  <sheetFormatPr defaultRowHeight="15" x14ac:dyDescent="0.25"/>
  <cols>
    <col min="1" max="1" width="55" customWidth="1"/>
  </cols>
  <sheetData>
    <row r="1" spans="1:9" ht="15.75" thickBot="1" x14ac:dyDescent="0.3">
      <c r="A1" s="39" t="s">
        <v>11</v>
      </c>
      <c r="B1" s="39"/>
      <c r="C1" s="39"/>
      <c r="D1" s="39"/>
      <c r="E1" s="39"/>
      <c r="F1" s="39"/>
      <c r="G1" s="39"/>
      <c r="H1" s="39"/>
      <c r="I1" s="39"/>
    </row>
    <row r="2" spans="1:9" ht="15.75" thickBot="1" x14ac:dyDescent="0.3">
      <c r="A2" s="13" t="s">
        <v>0</v>
      </c>
      <c r="B2" s="14">
        <v>2010</v>
      </c>
      <c r="C2" s="15">
        <v>2011</v>
      </c>
      <c r="D2" s="15">
        <v>2012</v>
      </c>
      <c r="E2" s="15">
        <v>2013</v>
      </c>
      <c r="F2" s="15">
        <v>2014</v>
      </c>
      <c r="G2" s="15">
        <v>2015</v>
      </c>
      <c r="H2" s="15">
        <v>2016</v>
      </c>
      <c r="I2" s="16">
        <v>2017</v>
      </c>
    </row>
    <row r="3" spans="1:9" x14ac:dyDescent="0.25">
      <c r="A3" s="2" t="s">
        <v>14</v>
      </c>
      <c r="B3" s="5">
        <v>1105.2</v>
      </c>
      <c r="C3" s="6"/>
      <c r="D3" s="6"/>
      <c r="E3" s="6"/>
      <c r="F3" s="6"/>
      <c r="G3" s="6"/>
      <c r="H3" s="6"/>
      <c r="I3" s="7"/>
    </row>
    <row r="4" spans="1:9" x14ac:dyDescent="0.25">
      <c r="A4" s="3" t="s">
        <v>15</v>
      </c>
      <c r="B4" s="8">
        <v>13681.9</v>
      </c>
      <c r="C4" s="1"/>
      <c r="D4" s="1"/>
      <c r="E4" s="1"/>
      <c r="F4" s="1"/>
      <c r="G4" s="1"/>
      <c r="H4" s="1"/>
      <c r="I4" s="9"/>
    </row>
    <row r="5" spans="1:9" x14ac:dyDescent="0.25">
      <c r="A5" s="3" t="s">
        <v>16</v>
      </c>
      <c r="B5" s="8">
        <v>16267.9</v>
      </c>
      <c r="C5" s="1"/>
      <c r="D5" s="1"/>
      <c r="E5" s="1"/>
      <c r="F5" s="1"/>
      <c r="G5" s="1"/>
      <c r="H5" s="1"/>
      <c r="I5" s="9"/>
    </row>
    <row r="6" spans="1:9" x14ac:dyDescent="0.25">
      <c r="A6" s="3" t="s">
        <v>17</v>
      </c>
      <c r="B6" s="8">
        <v>810.5</v>
      </c>
      <c r="C6" s="1">
        <v>689.8</v>
      </c>
      <c r="D6" s="1">
        <v>522</v>
      </c>
      <c r="E6" s="1">
        <v>655.6</v>
      </c>
      <c r="F6" s="1">
        <v>660.9</v>
      </c>
      <c r="G6" s="1">
        <v>546.6</v>
      </c>
      <c r="H6" s="1">
        <v>507.9</v>
      </c>
      <c r="I6" s="9">
        <v>414.3</v>
      </c>
    </row>
    <row r="7" spans="1:9" ht="15.75" thickBot="1" x14ac:dyDescent="0.3">
      <c r="A7" s="4" t="s">
        <v>18</v>
      </c>
      <c r="B7" s="10">
        <v>5829</v>
      </c>
      <c r="C7" s="11"/>
      <c r="D7" s="11"/>
      <c r="E7" s="11"/>
      <c r="F7" s="11"/>
      <c r="G7" s="11"/>
      <c r="H7" s="11"/>
      <c r="I7" s="12"/>
    </row>
    <row r="9" spans="1:9" x14ac:dyDescent="0.25">
      <c r="A9" s="37" t="s">
        <v>9</v>
      </c>
      <c r="B9" s="37"/>
      <c r="C9" s="37"/>
      <c r="D9" s="37"/>
      <c r="E9" s="37"/>
      <c r="F9" s="37"/>
      <c r="G9" s="37"/>
      <c r="H9" s="37"/>
      <c r="I9" s="37"/>
    </row>
    <row r="10" spans="1:9" ht="15.75" thickBot="1" x14ac:dyDescent="0.3">
      <c r="A10" s="37"/>
      <c r="B10" s="37"/>
      <c r="C10" s="37"/>
      <c r="D10" s="37"/>
      <c r="E10" s="37"/>
      <c r="F10" s="37"/>
      <c r="G10" s="37"/>
      <c r="H10" s="37"/>
      <c r="I10" s="37"/>
    </row>
    <row r="11" spans="1:9" ht="15.75" thickBot="1" x14ac:dyDescent="0.3">
      <c r="A11" s="13" t="s">
        <v>0</v>
      </c>
      <c r="B11" s="20">
        <v>2010</v>
      </c>
      <c r="C11" s="21">
        <v>2011</v>
      </c>
      <c r="D11" s="21">
        <v>2012</v>
      </c>
      <c r="E11" s="21">
        <v>2013</v>
      </c>
      <c r="F11" s="21">
        <v>2014</v>
      </c>
      <c r="G11" s="21">
        <v>2015</v>
      </c>
      <c r="H11" s="21">
        <v>2016</v>
      </c>
      <c r="I11" s="22">
        <v>2017</v>
      </c>
    </row>
    <row r="12" spans="1:9" x14ac:dyDescent="0.25">
      <c r="A12" s="18" t="s">
        <v>19</v>
      </c>
      <c r="B12" s="5">
        <f>B3/10</f>
        <v>110.52000000000001</v>
      </c>
      <c r="C12" s="6"/>
      <c r="D12" s="6"/>
      <c r="E12" s="6"/>
      <c r="F12" s="6"/>
      <c r="G12" s="6"/>
      <c r="H12" s="6"/>
      <c r="I12" s="7"/>
    </row>
    <row r="13" spans="1:9" x14ac:dyDescent="0.25">
      <c r="A13" s="17" t="s">
        <v>20</v>
      </c>
      <c r="B13" s="8">
        <f t="shared" ref="B13:B14" si="0">B4/10</f>
        <v>1368.19</v>
      </c>
      <c r="C13" s="1"/>
      <c r="D13" s="1"/>
      <c r="E13" s="1"/>
      <c r="F13" s="1"/>
      <c r="G13" s="1"/>
      <c r="H13" s="1"/>
      <c r="I13" s="9"/>
    </row>
    <row r="14" spans="1:9" x14ac:dyDescent="0.25">
      <c r="A14" s="17" t="s">
        <v>21</v>
      </c>
      <c r="B14" s="8">
        <f t="shared" si="0"/>
        <v>1626.79</v>
      </c>
      <c r="C14" s="1"/>
      <c r="D14" s="1"/>
      <c r="E14" s="1"/>
      <c r="F14" s="1"/>
      <c r="G14" s="1"/>
      <c r="H14" s="1"/>
      <c r="I14" s="9"/>
    </row>
    <row r="15" spans="1:9" x14ac:dyDescent="0.25">
      <c r="A15" s="17" t="s">
        <v>22</v>
      </c>
      <c r="B15" s="8">
        <f>B6</f>
        <v>810.5</v>
      </c>
      <c r="C15" s="1">
        <v>689.8</v>
      </c>
      <c r="D15" s="1">
        <v>522</v>
      </c>
      <c r="E15" s="1">
        <v>655.6</v>
      </c>
      <c r="F15" s="1">
        <v>660.9</v>
      </c>
      <c r="G15" s="1">
        <v>546.6</v>
      </c>
      <c r="H15" s="1">
        <v>507.9</v>
      </c>
      <c r="I15" s="9">
        <v>414.3</v>
      </c>
    </row>
    <row r="16" spans="1:9" ht="15.75" thickBot="1" x14ac:dyDescent="0.3">
      <c r="A16" s="19" t="s">
        <v>23</v>
      </c>
      <c r="B16" s="10">
        <f>B7/10</f>
        <v>582.9</v>
      </c>
      <c r="C16" s="11"/>
      <c r="D16" s="11"/>
      <c r="E16" s="11"/>
      <c r="F16" s="11"/>
      <c r="G16" s="11"/>
      <c r="H16" s="11"/>
      <c r="I16" s="12"/>
    </row>
    <row r="18" spans="1:9" ht="15.75" thickBot="1" x14ac:dyDescent="0.3">
      <c r="A18" s="37" t="s">
        <v>5</v>
      </c>
      <c r="B18" s="37"/>
      <c r="C18" s="37"/>
      <c r="D18" s="37"/>
      <c r="E18" s="37"/>
      <c r="F18" s="37"/>
      <c r="G18" s="37"/>
      <c r="H18" s="37"/>
      <c r="I18" s="37"/>
    </row>
    <row r="19" spans="1:9" ht="15.75" thickBot="1" x14ac:dyDescent="0.3">
      <c r="A19" s="40" t="s">
        <v>7</v>
      </c>
      <c r="B19" s="41"/>
      <c r="C19" s="41"/>
      <c r="D19" s="41"/>
      <c r="E19" s="41"/>
      <c r="F19" s="41"/>
      <c r="G19" s="41"/>
      <c r="H19" s="41"/>
      <c r="I19" s="42"/>
    </row>
    <row r="20" spans="1:9" ht="15.75" thickBot="1" x14ac:dyDescent="0.3">
      <c r="A20" s="13" t="s">
        <v>0</v>
      </c>
      <c r="B20" s="20">
        <v>2010</v>
      </c>
      <c r="C20" s="21">
        <v>2011</v>
      </c>
      <c r="D20" s="21">
        <v>2012</v>
      </c>
      <c r="E20" s="21">
        <v>2013</v>
      </c>
      <c r="F20" s="21">
        <v>2014</v>
      </c>
      <c r="G20" s="21">
        <v>2015</v>
      </c>
      <c r="H20" s="21">
        <v>2016</v>
      </c>
      <c r="I20" s="22">
        <v>2017</v>
      </c>
    </row>
    <row r="21" spans="1:9" x14ac:dyDescent="0.25">
      <c r="A21" s="18" t="s">
        <v>8</v>
      </c>
      <c r="B21" s="5">
        <v>1</v>
      </c>
      <c r="C21" s="6">
        <v>1.0129999999999999</v>
      </c>
      <c r="D21" s="6">
        <v>1.2230000000000001</v>
      </c>
      <c r="E21" s="6">
        <v>1.4350000000000001</v>
      </c>
      <c r="F21" s="6">
        <v>1.44</v>
      </c>
      <c r="G21" s="6">
        <v>1.3839999999999999</v>
      </c>
      <c r="H21" s="6">
        <v>1.302</v>
      </c>
      <c r="I21" s="7">
        <v>1.387</v>
      </c>
    </row>
    <row r="22" spans="1:9" x14ac:dyDescent="0.25">
      <c r="A22" s="17" t="s">
        <v>1</v>
      </c>
      <c r="B22" s="8">
        <v>1</v>
      </c>
      <c r="C22" s="1">
        <v>1.0569999999999999</v>
      </c>
      <c r="D22" s="1">
        <v>1.0960000000000001</v>
      </c>
      <c r="E22" s="1">
        <v>1.113</v>
      </c>
      <c r="F22" s="1">
        <v>1.1870000000000001</v>
      </c>
      <c r="G22" s="1">
        <v>1.1180000000000001</v>
      </c>
      <c r="H22" s="1">
        <v>1.1000000000000001</v>
      </c>
      <c r="I22" s="9">
        <v>1.129</v>
      </c>
    </row>
    <row r="23" spans="1:9" x14ac:dyDescent="0.25">
      <c r="A23" s="17" t="s">
        <v>2</v>
      </c>
      <c r="B23" s="8">
        <v>1</v>
      </c>
      <c r="C23" s="1">
        <v>1.0640000000000001</v>
      </c>
      <c r="D23" s="1">
        <v>1.1140000000000001</v>
      </c>
      <c r="E23" s="1">
        <v>1.163</v>
      </c>
      <c r="F23" s="1">
        <v>1.1639999999999999</v>
      </c>
      <c r="G23" s="1">
        <v>1.0920000000000001</v>
      </c>
      <c r="H23" s="1">
        <v>1.095</v>
      </c>
      <c r="I23" s="9">
        <v>1.139</v>
      </c>
    </row>
    <row r="24" spans="1:9" x14ac:dyDescent="0.25">
      <c r="A24" s="17" t="s">
        <v>3</v>
      </c>
      <c r="B24" s="8" t="s">
        <v>6</v>
      </c>
      <c r="C24" s="1" t="s">
        <v>6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  <c r="I24" s="9" t="s">
        <v>6</v>
      </c>
    </row>
    <row r="25" spans="1:9" ht="15.75" thickBot="1" x14ac:dyDescent="0.3">
      <c r="A25" s="19" t="s">
        <v>4</v>
      </c>
      <c r="B25" s="10">
        <v>1</v>
      </c>
      <c r="C25" s="11">
        <v>1.107</v>
      </c>
      <c r="D25" s="11">
        <v>1.002</v>
      </c>
      <c r="E25" s="11">
        <v>1.2190000000000001</v>
      </c>
      <c r="F25" s="11">
        <v>1.274</v>
      </c>
      <c r="G25" s="11">
        <v>1.03</v>
      </c>
      <c r="H25" s="11">
        <v>0.66200000000000003</v>
      </c>
      <c r="I25" s="12">
        <v>0.72599999999999998</v>
      </c>
    </row>
    <row r="26" spans="1:9" ht="15.75" thickBot="1" x14ac:dyDescent="0.3">
      <c r="A26" s="38" t="s">
        <v>10</v>
      </c>
      <c r="B26" s="38"/>
      <c r="C26" s="38"/>
      <c r="D26" s="38"/>
      <c r="E26" s="38"/>
      <c r="F26" s="38"/>
      <c r="G26" s="38"/>
      <c r="H26" s="38"/>
      <c r="I26" s="38"/>
    </row>
    <row r="27" spans="1:9" ht="15.75" thickBot="1" x14ac:dyDescent="0.3">
      <c r="A27" s="13" t="s">
        <v>0</v>
      </c>
      <c r="B27" s="20">
        <v>2010</v>
      </c>
      <c r="C27" s="21">
        <v>2011</v>
      </c>
      <c r="D27" s="21">
        <v>2012</v>
      </c>
      <c r="E27" s="21">
        <v>2013</v>
      </c>
      <c r="F27" s="21">
        <v>2014</v>
      </c>
      <c r="G27" s="21">
        <v>2015</v>
      </c>
      <c r="H27" s="21">
        <v>2016</v>
      </c>
      <c r="I27" s="22">
        <v>2017</v>
      </c>
    </row>
    <row r="28" spans="1:9" x14ac:dyDescent="0.25">
      <c r="A28" s="18" t="s">
        <v>19</v>
      </c>
      <c r="B28" s="5">
        <f t="array" ref="B28:I28">B21:I21*B12</f>
        <v>110.52000000000001</v>
      </c>
      <c r="C28" s="6">
        <v>111.95676</v>
      </c>
      <c r="D28" s="6">
        <v>135.16596000000001</v>
      </c>
      <c r="E28" s="6">
        <v>158.59620000000001</v>
      </c>
      <c r="F28" s="6">
        <v>159.14880000000002</v>
      </c>
      <c r="G28" s="6">
        <v>152.95967999999999</v>
      </c>
      <c r="H28" s="6">
        <v>143.89704000000003</v>
      </c>
      <c r="I28" s="7">
        <v>153.29124000000002</v>
      </c>
    </row>
    <row r="29" spans="1:9" x14ac:dyDescent="0.25">
      <c r="A29" s="17" t="s">
        <v>20</v>
      </c>
      <c r="B29" s="8">
        <f t="array" ref="B29:I29">B22:I22*B13</f>
        <v>1368.19</v>
      </c>
      <c r="C29" s="1">
        <v>1446.1768299999999</v>
      </c>
      <c r="D29" s="1">
        <v>1499.5362400000001</v>
      </c>
      <c r="E29" s="1">
        <v>1522.79547</v>
      </c>
      <c r="F29" s="1">
        <v>1624.0415300000002</v>
      </c>
      <c r="G29" s="1">
        <v>1529.6364200000003</v>
      </c>
      <c r="H29" s="1">
        <v>1505.0090000000002</v>
      </c>
      <c r="I29" s="9">
        <v>1544.68651</v>
      </c>
    </row>
    <row r="30" spans="1:9" x14ac:dyDescent="0.25">
      <c r="A30" s="17" t="s">
        <v>21</v>
      </c>
      <c r="B30" s="8">
        <f t="array" ref="B30:I30">B23:I23*B14</f>
        <v>1626.79</v>
      </c>
      <c r="C30" s="1">
        <v>1730.9045599999999</v>
      </c>
      <c r="D30" s="1">
        <v>1812.2440600000002</v>
      </c>
      <c r="E30" s="1">
        <v>1891.95677</v>
      </c>
      <c r="F30" s="1">
        <v>1893.5835599999998</v>
      </c>
      <c r="G30" s="1">
        <v>1776.4546800000001</v>
      </c>
      <c r="H30" s="1">
        <v>1781.3350499999999</v>
      </c>
      <c r="I30" s="9">
        <v>1852.91381</v>
      </c>
    </row>
    <row r="31" spans="1:9" x14ac:dyDescent="0.25">
      <c r="A31" s="17" t="s">
        <v>22</v>
      </c>
      <c r="B31" s="8" t="s">
        <v>6</v>
      </c>
      <c r="C31" s="1" t="s">
        <v>6</v>
      </c>
      <c r="D31" s="1" t="s">
        <v>6</v>
      </c>
      <c r="E31" s="1" t="s">
        <v>6</v>
      </c>
      <c r="F31" s="1" t="s">
        <v>6</v>
      </c>
      <c r="G31" s="1" t="s">
        <v>6</v>
      </c>
      <c r="H31" s="1" t="s">
        <v>6</v>
      </c>
      <c r="I31" s="9" t="s">
        <v>6</v>
      </c>
    </row>
    <row r="32" spans="1:9" ht="15.75" thickBot="1" x14ac:dyDescent="0.3">
      <c r="A32" s="19" t="s">
        <v>23</v>
      </c>
      <c r="B32" s="10">
        <f t="array" ref="B32:I32">B25:I25*B16</f>
        <v>582.9</v>
      </c>
      <c r="C32" s="11">
        <v>645.27030000000002</v>
      </c>
      <c r="D32" s="11">
        <v>584.06579999999997</v>
      </c>
      <c r="E32" s="11">
        <v>710.55510000000004</v>
      </c>
      <c r="F32" s="11">
        <v>742.6146</v>
      </c>
      <c r="G32" s="11">
        <v>600.38699999999994</v>
      </c>
      <c r="H32" s="11">
        <v>385.87979999999999</v>
      </c>
      <c r="I32" s="12">
        <v>423.18539999999996</v>
      </c>
    </row>
    <row r="35" spans="1:9" ht="15.75" thickBot="1" x14ac:dyDescent="0.3">
      <c r="A35" s="37" t="s">
        <v>12</v>
      </c>
      <c r="B35" s="37"/>
      <c r="C35" s="37"/>
      <c r="D35" s="37"/>
      <c r="E35" s="37"/>
      <c r="F35" s="37"/>
      <c r="G35" s="37"/>
      <c r="H35" s="37"/>
      <c r="I35" s="37"/>
    </row>
    <row r="36" spans="1:9" ht="15.75" thickBot="1" x14ac:dyDescent="0.3">
      <c r="A36" s="13" t="s">
        <v>0</v>
      </c>
      <c r="B36" s="20">
        <v>2010</v>
      </c>
      <c r="C36" s="21">
        <v>2011</v>
      </c>
      <c r="D36" s="21">
        <v>2012</v>
      </c>
      <c r="E36" s="21">
        <v>2013</v>
      </c>
      <c r="F36" s="21">
        <v>2014</v>
      </c>
      <c r="G36" s="21">
        <v>2015</v>
      </c>
      <c r="H36" s="21">
        <v>2016</v>
      </c>
      <c r="I36" s="22">
        <v>2017</v>
      </c>
    </row>
    <row r="37" spans="1:9" ht="15.75" thickBot="1" x14ac:dyDescent="0.3">
      <c r="A37" s="35" t="s">
        <v>13</v>
      </c>
      <c r="B37" s="14">
        <v>1065900</v>
      </c>
      <c r="C37" s="15">
        <v>1061200</v>
      </c>
      <c r="D37" s="15">
        <v>1058400</v>
      </c>
      <c r="E37" s="15">
        <v>1054900</v>
      </c>
      <c r="F37" s="15">
        <v>1050600</v>
      </c>
      <c r="G37" s="15">
        <v>1050100</v>
      </c>
      <c r="H37" s="15">
        <v>1047400</v>
      </c>
      <c r="I37" s="16">
        <v>1043700</v>
      </c>
    </row>
    <row r="38" spans="1:9" x14ac:dyDescent="0.25">
      <c r="A38" s="36" t="s">
        <v>24</v>
      </c>
      <c r="B38" s="26">
        <f t="array" ref="B38:I38">B28:I28</f>
        <v>110.52000000000001</v>
      </c>
      <c r="C38" s="27">
        <v>111.95676</v>
      </c>
      <c r="D38" s="27">
        <v>135.16596000000001</v>
      </c>
      <c r="E38" s="27">
        <v>158.59620000000001</v>
      </c>
      <c r="F38" s="27">
        <v>159.14880000000002</v>
      </c>
      <c r="G38" s="27">
        <v>152.95967999999999</v>
      </c>
      <c r="H38" s="27">
        <v>143.89704000000003</v>
      </c>
      <c r="I38" s="28">
        <v>153.29124000000002</v>
      </c>
    </row>
    <row r="39" spans="1:9" x14ac:dyDescent="0.25">
      <c r="A39" s="23" t="s">
        <v>25</v>
      </c>
      <c r="B39" s="29">
        <f t="array" ref="B39:I39">(B29:I29/B37:I37)*1000</f>
        <v>1.2836007130124778</v>
      </c>
      <c r="C39" s="30">
        <v>1.3627749999999998</v>
      </c>
      <c r="D39" s="30">
        <v>1.4167953892668179</v>
      </c>
      <c r="E39" s="30">
        <v>1.4435448573324487</v>
      </c>
      <c r="F39" s="30">
        <v>1.5458228916809444</v>
      </c>
      <c r="G39" s="30">
        <v>1.4566578611560805</v>
      </c>
      <c r="H39" s="30">
        <v>1.4368999427152953</v>
      </c>
      <c r="I39" s="31">
        <v>1.4800100699434704</v>
      </c>
    </row>
    <row r="40" spans="1:9" x14ac:dyDescent="0.25">
      <c r="A40" s="23" t="s">
        <v>26</v>
      </c>
      <c r="B40" s="29">
        <f t="array" ref="B40:I40">B30:I30*1000/B37:I37</f>
        <v>1.5262125902992776</v>
      </c>
      <c r="C40" s="30">
        <v>1.6310823218997361</v>
      </c>
      <c r="D40" s="30">
        <v>1.7122487339380199</v>
      </c>
      <c r="E40" s="30">
        <v>1.7934939520333681</v>
      </c>
      <c r="F40" s="30">
        <v>1.8023829811536263</v>
      </c>
      <c r="G40" s="30">
        <v>1.6917004856680318</v>
      </c>
      <c r="H40" s="30">
        <v>1.7007208802749665</v>
      </c>
      <c r="I40" s="31">
        <v>1.7753318099070614</v>
      </c>
    </row>
    <row r="41" spans="1:9" x14ac:dyDescent="0.25">
      <c r="A41" s="23" t="s">
        <v>27</v>
      </c>
      <c r="B41" s="29">
        <f t="array" ref="B41:I41">B15:I15*1000/B37:I37</f>
        <v>0.7603902805141195</v>
      </c>
      <c r="C41" s="30">
        <v>0.65001884658876741</v>
      </c>
      <c r="D41" s="30">
        <v>0.49319727891156462</v>
      </c>
      <c r="E41" s="30">
        <v>0.62148070907194997</v>
      </c>
      <c r="F41" s="30">
        <v>0.62906910336950317</v>
      </c>
      <c r="G41" s="30">
        <v>0.52052185506142268</v>
      </c>
      <c r="H41" s="30">
        <v>0.48491502768760741</v>
      </c>
      <c r="I41" s="31">
        <v>0.39695314745616556</v>
      </c>
    </row>
    <row r="42" spans="1:9" ht="15.75" thickBot="1" x14ac:dyDescent="0.3">
      <c r="A42" s="25" t="s">
        <v>28</v>
      </c>
      <c r="B42" s="32">
        <f t="array" ref="B42:I42">B32:I32*1000/B37:I37</f>
        <v>0.54686180692372643</v>
      </c>
      <c r="C42" s="33">
        <v>0.60805719939690916</v>
      </c>
      <c r="D42" s="33">
        <v>0.55183843537414956</v>
      </c>
      <c r="E42" s="33">
        <v>0.67357578917432936</v>
      </c>
      <c r="F42" s="33">
        <v>0.70684808680753852</v>
      </c>
      <c r="G42" s="33">
        <v>0.57174269117226928</v>
      </c>
      <c r="H42" s="33">
        <v>0.36841684170326522</v>
      </c>
      <c r="I42" s="34">
        <v>0.40546651336590972</v>
      </c>
    </row>
    <row r="44" spans="1:9" ht="15.75" thickBot="1" x14ac:dyDescent="0.3">
      <c r="A44" s="37" t="s">
        <v>34</v>
      </c>
      <c r="B44" s="37"/>
      <c r="C44" s="37"/>
      <c r="D44" s="37"/>
      <c r="E44" s="37"/>
      <c r="F44" s="37"/>
      <c r="G44" s="37"/>
      <c r="H44" s="37"/>
      <c r="I44" s="37"/>
    </row>
    <row r="45" spans="1:9" ht="15.75" thickBot="1" x14ac:dyDescent="0.3">
      <c r="A45" s="36" t="s">
        <v>0</v>
      </c>
      <c r="B45" s="20">
        <v>2010</v>
      </c>
      <c r="C45" s="21">
        <v>2011</v>
      </c>
      <c r="D45" s="21">
        <v>2012</v>
      </c>
      <c r="E45" s="21">
        <v>2013</v>
      </c>
      <c r="F45" s="21">
        <v>2014</v>
      </c>
      <c r="G45" s="21">
        <v>2015</v>
      </c>
      <c r="H45" s="21">
        <v>2016</v>
      </c>
      <c r="I45" s="22">
        <v>2017</v>
      </c>
    </row>
    <row r="46" spans="1:9" x14ac:dyDescent="0.25">
      <c r="A46" s="58" t="s">
        <v>29</v>
      </c>
      <c r="B46" s="5"/>
      <c r="C46" s="6">
        <f t="array" ref="C46:C50">C38:C42/B38:B42</f>
        <v>1.0129999999999999</v>
      </c>
      <c r="D46" s="6">
        <f t="array" ref="D46:D50">D38:D42/C38:C42</f>
        <v>1.2073050345508392</v>
      </c>
      <c r="E46" s="6">
        <f t="array" ref="E46:E50">E38:E42/D38:D42</f>
        <v>1.1733442354865085</v>
      </c>
      <c r="F46" s="6">
        <f t="array" ref="F46:F50">F38:F42/E38:E42</f>
        <v>1.0034843205574913</v>
      </c>
      <c r="G46" s="6">
        <f t="array" ref="G46:G50">G38:G42/F38:F42</f>
        <v>0.96111111111111092</v>
      </c>
      <c r="H46" s="6">
        <f t="array" ref="H46:H50">H38:H42/G38:G42</f>
        <v>0.9407514450867055</v>
      </c>
      <c r="I46" s="7">
        <f t="array" ref="I46:I50">I38:I42/H38:H42</f>
        <v>1.0652841781874038</v>
      </c>
    </row>
    <row r="47" spans="1:9" x14ac:dyDescent="0.25">
      <c r="A47" s="59" t="s">
        <v>30</v>
      </c>
      <c r="B47" s="8"/>
      <c r="C47" s="1">
        <v>1.0616813984168862</v>
      </c>
      <c r="D47" s="1">
        <v>1.0396399913902281</v>
      </c>
      <c r="E47" s="1">
        <v>1.0188802619406274</v>
      </c>
      <c r="F47" s="1">
        <v>1.0708519959244613</v>
      </c>
      <c r="G47" s="1">
        <v>0.94231872809963058</v>
      </c>
      <c r="H47" s="1">
        <v>0.98643612960348537</v>
      </c>
      <c r="I47" s="9">
        <v>1.0300021775675698</v>
      </c>
    </row>
    <row r="48" spans="1:9" x14ac:dyDescent="0.25">
      <c r="A48" s="59" t="s">
        <v>31</v>
      </c>
      <c r="B48" s="8"/>
      <c r="C48" s="1">
        <v>1.068712401055409</v>
      </c>
      <c r="D48" s="1">
        <v>1.0497623025818517</v>
      </c>
      <c r="E48" s="1">
        <v>1.0474494251244044</v>
      </c>
      <c r="F48" s="1">
        <v>1.0049562637834268</v>
      </c>
      <c r="G48" s="1">
        <v>0.9385910227499199</v>
      </c>
      <c r="H48" s="1">
        <v>1.0053321463718636</v>
      </c>
      <c r="I48" s="9">
        <v>1.0438701791090095</v>
      </c>
    </row>
    <row r="49" spans="1:9" x14ac:dyDescent="0.25">
      <c r="A49" s="59" t="s">
        <v>32</v>
      </c>
      <c r="B49" s="8"/>
      <c r="C49" s="1">
        <v>0.85484896801846666</v>
      </c>
      <c r="D49" s="1">
        <v>0.7587430449129493</v>
      </c>
      <c r="E49" s="1">
        <v>1.2601057135665745</v>
      </c>
      <c r="F49" s="1">
        <v>1.0122101847841503</v>
      </c>
      <c r="G49" s="1">
        <v>0.82744781499096787</v>
      </c>
      <c r="H49" s="1">
        <v>0.9315939820248017</v>
      </c>
      <c r="I49" s="9">
        <v>0.81860351771133644</v>
      </c>
    </row>
    <row r="50" spans="1:9" ht="15.75" thickBot="1" x14ac:dyDescent="0.3">
      <c r="A50" s="60" t="s">
        <v>33</v>
      </c>
      <c r="B50" s="10"/>
      <c r="C50" s="11">
        <v>1.1119028458349038</v>
      </c>
      <c r="D50" s="11">
        <v>0.90754362570080715</v>
      </c>
      <c r="E50" s="11">
        <v>1.2206032526850747</v>
      </c>
      <c r="F50" s="11">
        <v>1.0493965165731305</v>
      </c>
      <c r="G50" s="11">
        <v>0.80886218954702227</v>
      </c>
      <c r="H50" s="11">
        <v>0.64437525374899662</v>
      </c>
      <c r="I50" s="12">
        <v>1.1005645439316953</v>
      </c>
    </row>
    <row r="51" spans="1:9" ht="15.75" thickBot="1" x14ac:dyDescent="0.3">
      <c r="A51" s="57" t="s">
        <v>35</v>
      </c>
      <c r="B51" s="57"/>
      <c r="C51" s="57"/>
      <c r="D51" s="57"/>
      <c r="E51" s="57"/>
      <c r="F51" s="57"/>
      <c r="G51" s="57"/>
      <c r="H51" s="57"/>
      <c r="I51" s="57"/>
    </row>
    <row r="52" spans="1:9" x14ac:dyDescent="0.25">
      <c r="A52" s="24" t="s">
        <v>29</v>
      </c>
      <c r="B52" s="26"/>
      <c r="C52" s="27">
        <f t="array" ref="C52:I56">C46:I50-1</f>
        <v>1.2999999999999901E-2</v>
      </c>
      <c r="D52" s="27">
        <v>0.20730503455083915</v>
      </c>
      <c r="E52" s="27">
        <v>0.17334423548650846</v>
      </c>
      <c r="F52" s="27">
        <v>3.4843205574912606E-3</v>
      </c>
      <c r="G52" s="27">
        <v>-3.8888888888889084E-2</v>
      </c>
      <c r="H52" s="27">
        <v>-5.9248554913294504E-2</v>
      </c>
      <c r="I52" s="28">
        <v>6.5284178187403841E-2</v>
      </c>
    </row>
    <row r="53" spans="1:9" x14ac:dyDescent="0.25">
      <c r="A53" s="23" t="s">
        <v>30</v>
      </c>
      <c r="B53" s="29"/>
      <c r="C53" s="30">
        <v>6.1681398416886246E-2</v>
      </c>
      <c r="D53" s="30">
        <v>3.9639991390228113E-2</v>
      </c>
      <c r="E53" s="30">
        <v>1.8880261940627419E-2</v>
      </c>
      <c r="F53" s="30">
        <v>7.0851995924461342E-2</v>
      </c>
      <c r="G53" s="30">
        <v>-5.7681271900369424E-2</v>
      </c>
      <c r="H53" s="30">
        <v>-1.3563870396514632E-2</v>
      </c>
      <c r="I53" s="31">
        <v>3.0002177567569843E-2</v>
      </c>
    </row>
    <row r="54" spans="1:9" x14ac:dyDescent="0.25">
      <c r="A54" s="23" t="s">
        <v>31</v>
      </c>
      <c r="B54" s="29"/>
      <c r="C54" s="30">
        <v>6.8712401055408989E-2</v>
      </c>
      <c r="D54" s="30">
        <v>4.9762302581851658E-2</v>
      </c>
      <c r="E54" s="30">
        <v>4.7449425124404421E-2</v>
      </c>
      <c r="F54" s="30">
        <v>4.9562637834268397E-3</v>
      </c>
      <c r="G54" s="30">
        <v>-6.1408977250080099E-2</v>
      </c>
      <c r="H54" s="30">
        <v>5.332146371863633E-3</v>
      </c>
      <c r="I54" s="31">
        <v>4.3870179109009477E-2</v>
      </c>
    </row>
    <row r="55" spans="1:9" x14ac:dyDescent="0.25">
      <c r="A55" s="23" t="s">
        <v>32</v>
      </c>
      <c r="B55" s="29"/>
      <c r="C55" s="30">
        <v>-0.14515103198153334</v>
      </c>
      <c r="D55" s="30">
        <v>-0.2412569550870507</v>
      </c>
      <c r="E55" s="30">
        <v>0.26010571356657453</v>
      </c>
      <c r="F55" s="30">
        <v>1.2210184784150258E-2</v>
      </c>
      <c r="G55" s="30">
        <v>-0.17255218500903213</v>
      </c>
      <c r="H55" s="30">
        <v>-6.8406017975198297E-2</v>
      </c>
      <c r="I55" s="31">
        <v>-0.18139648228866356</v>
      </c>
    </row>
    <row r="56" spans="1:9" ht="15.75" thickBot="1" x14ac:dyDescent="0.3">
      <c r="A56" s="25" t="s">
        <v>33</v>
      </c>
      <c r="B56" s="32"/>
      <c r="C56" s="33">
        <v>0.11190284583490384</v>
      </c>
      <c r="D56" s="33">
        <v>-9.2456374299192845E-2</v>
      </c>
      <c r="E56" s="33">
        <v>0.22060325268507475</v>
      </c>
      <c r="F56" s="33">
        <v>4.9396516573130489E-2</v>
      </c>
      <c r="G56" s="33">
        <v>-0.19113781045297773</v>
      </c>
      <c r="H56" s="33">
        <v>-0.35562474625100338</v>
      </c>
      <c r="I56" s="34">
        <v>0.10056454393169534</v>
      </c>
    </row>
    <row r="58" spans="1:9" ht="15.75" thickBot="1" x14ac:dyDescent="0.3">
      <c r="A58" s="37" t="s">
        <v>36</v>
      </c>
      <c r="B58" s="37"/>
      <c r="C58" s="37"/>
      <c r="D58" s="37"/>
      <c r="E58" s="37"/>
      <c r="F58" s="37"/>
      <c r="G58" s="37"/>
      <c r="H58" s="37"/>
      <c r="I58" s="37"/>
    </row>
    <row r="59" spans="1:9" ht="15.75" thickBot="1" x14ac:dyDescent="0.3">
      <c r="B59" s="40" t="s">
        <v>37</v>
      </c>
      <c r="C59" s="41"/>
      <c r="D59" s="42"/>
      <c r="E59" s="52" t="s">
        <v>38</v>
      </c>
      <c r="F59" s="53"/>
      <c r="G59" s="54"/>
    </row>
    <row r="60" spans="1:9" x14ac:dyDescent="0.25">
      <c r="A60" s="26" t="s">
        <v>29</v>
      </c>
      <c r="B60" s="46">
        <f>PRODUCT(C46:I46)^(1/7)</f>
        <v>1.0478440153185156</v>
      </c>
      <c r="C60" s="47"/>
      <c r="D60" s="48"/>
      <c r="E60" s="46">
        <f>B60-1</f>
        <v>4.7844015318515565E-2</v>
      </c>
      <c r="F60" s="47"/>
      <c r="G60" s="48"/>
    </row>
    <row r="61" spans="1:9" x14ac:dyDescent="0.25">
      <c r="A61" s="29" t="s">
        <v>30</v>
      </c>
      <c r="B61" s="46">
        <f t="shared" ref="B61:B64" si="1">PRODUCT(C47:I47)^(1/7)</f>
        <v>1.020548224598997</v>
      </c>
      <c r="C61" s="47"/>
      <c r="D61" s="48"/>
      <c r="E61" s="46">
        <f t="shared" ref="E61:E64" si="2">B61-1</f>
        <v>2.0548224598996967E-2</v>
      </c>
      <c r="F61" s="47"/>
      <c r="G61" s="48"/>
    </row>
    <row r="62" spans="1:9" x14ac:dyDescent="0.25">
      <c r="A62" s="29" t="s">
        <v>31</v>
      </c>
      <c r="B62" s="46">
        <f t="shared" si="1"/>
        <v>1.0218346921487389</v>
      </c>
      <c r="C62" s="47"/>
      <c r="D62" s="48"/>
      <c r="E62" s="46">
        <f t="shared" si="2"/>
        <v>2.1834692148738899E-2</v>
      </c>
      <c r="F62" s="47"/>
      <c r="G62" s="48"/>
    </row>
    <row r="63" spans="1:9" x14ac:dyDescent="0.25">
      <c r="A63" s="29" t="s">
        <v>32</v>
      </c>
      <c r="B63" s="46">
        <f t="shared" si="1"/>
        <v>0.91132191327092382</v>
      </c>
      <c r="C63" s="47"/>
      <c r="D63" s="48"/>
      <c r="E63" s="46">
        <f t="shared" si="2"/>
        <v>-8.8678086729076178E-2</v>
      </c>
      <c r="F63" s="47"/>
      <c r="G63" s="48"/>
    </row>
    <row r="64" spans="1:9" ht="15.75" thickBot="1" x14ac:dyDescent="0.3">
      <c r="A64" s="32" t="s">
        <v>33</v>
      </c>
      <c r="B64" s="49">
        <f t="shared" si="1"/>
        <v>0.95816351222568008</v>
      </c>
      <c r="C64" s="50"/>
      <c r="D64" s="51"/>
      <c r="E64" s="49">
        <f t="shared" si="2"/>
        <v>-4.1836487774319919E-2</v>
      </c>
      <c r="F64" s="50"/>
      <c r="G64" s="51"/>
    </row>
    <row r="65" spans="1:16" ht="15.75" thickBot="1" x14ac:dyDescent="0.3"/>
    <row r="66" spans="1:16" ht="15.75" thickBot="1" x14ac:dyDescent="0.3">
      <c r="A66" s="40" t="s">
        <v>39</v>
      </c>
      <c r="B66" s="42"/>
      <c r="C66" s="43"/>
      <c r="D66" s="40" t="s">
        <v>45</v>
      </c>
      <c r="E66" s="41"/>
      <c r="F66" s="41"/>
      <c r="G66" s="41"/>
      <c r="H66" s="41"/>
      <c r="I66" s="41"/>
      <c r="J66" s="55">
        <f>PRODUCT(B67:B71)^(1/5)</f>
        <v>0.36445225009062843</v>
      </c>
      <c r="K66" s="56" t="s">
        <v>46</v>
      </c>
      <c r="L66" s="37"/>
      <c r="M66" s="37"/>
      <c r="N66" s="37"/>
      <c r="O66" s="37"/>
      <c r="P66" s="37"/>
    </row>
    <row r="67" spans="1:16" x14ac:dyDescent="0.25">
      <c r="A67" s="26" t="s">
        <v>40</v>
      </c>
      <c r="B67" s="36">
        <f>EXP(-EXP(-E60))</f>
        <v>0.38547363772642129</v>
      </c>
    </row>
    <row r="68" spans="1:16" x14ac:dyDescent="0.25">
      <c r="A68" s="29" t="s">
        <v>41</v>
      </c>
      <c r="B68" s="44">
        <f t="shared" ref="B68:B71" si="3">EXP(-EXP(-E61))</f>
        <v>0.37543818135100104</v>
      </c>
    </row>
    <row r="69" spans="1:16" x14ac:dyDescent="0.25">
      <c r="A69" s="29" t="s">
        <v>42</v>
      </c>
      <c r="B69" s="44">
        <f t="shared" si="3"/>
        <v>0.37591134077438504</v>
      </c>
    </row>
    <row r="70" spans="1:16" x14ac:dyDescent="0.25">
      <c r="A70" s="29" t="s">
        <v>43</v>
      </c>
      <c r="B70" s="44">
        <f t="shared" si="3"/>
        <v>0.3353002647939573</v>
      </c>
    </row>
    <row r="71" spans="1:16" ht="15.75" thickBot="1" x14ac:dyDescent="0.3">
      <c r="A71" s="32" t="s">
        <v>44</v>
      </c>
      <c r="B71" s="45">
        <f t="shared" si="3"/>
        <v>0.35249319330328099</v>
      </c>
    </row>
  </sheetData>
  <mergeCells count="25">
    <mergeCell ref="A66:B66"/>
    <mergeCell ref="D66:I66"/>
    <mergeCell ref="K66:P66"/>
    <mergeCell ref="B63:D63"/>
    <mergeCell ref="B64:D64"/>
    <mergeCell ref="E59:G59"/>
    <mergeCell ref="E60:G60"/>
    <mergeCell ref="E61:G61"/>
    <mergeCell ref="E62:G62"/>
    <mergeCell ref="E63:G63"/>
    <mergeCell ref="E64:G64"/>
    <mergeCell ref="B59:D59"/>
    <mergeCell ref="B60:D60"/>
    <mergeCell ref="B61:D61"/>
    <mergeCell ref="B62:D62"/>
    <mergeCell ref="A1:I1"/>
    <mergeCell ref="A9:I9"/>
    <mergeCell ref="A10:I10"/>
    <mergeCell ref="A18:I18"/>
    <mergeCell ref="A19:I19"/>
    <mergeCell ref="A35:I35"/>
    <mergeCell ref="A44:I44"/>
    <mergeCell ref="A51:I51"/>
    <mergeCell ref="A58:I58"/>
    <mergeCell ref="A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2020-12-17T10:57:23Z</dcterms:modified>
</cp:coreProperties>
</file>