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YAMILY\SISTEMA DE GESTION 2023 (EN PROCESO DE ACTUALIZACIÓN)\3. CALIDAD\MATRIZ CONTEXTO DE LA ORGANIZACION\"/>
    </mc:Choice>
  </mc:AlternateContent>
  <xr:revisionPtr revIDLastSave="0" documentId="13_ncr:1_{4D4550FC-D8C0-4D58-9779-18326176A5D1}" xr6:coauthVersionLast="45" xr6:coauthVersionMax="45" xr10:uidLastSave="{00000000-0000-0000-0000-000000000000}"/>
  <bookViews>
    <workbookView xWindow="-120" yWindow="-120" windowWidth="20730" windowHeight="11310" tabRatio="525" xr2:uid="{00000000-000D-0000-FFFF-FFFF00000000}"/>
  </bookViews>
  <sheets>
    <sheet name="TK" sheetId="15" r:id="rId1"/>
    <sheet name="VAL  RIESGO" sheetId="18" r:id="rId2"/>
    <sheet name="VAL  OPORTUNIDAD" sheetId="17" r:id="rId3"/>
    <sheet name="VALORAC DE RIESGO U OPORTUNIDAD" sheetId="13" state="hidden" r:id="rId4"/>
    <sheet name="CRITERIOS DE ANALISIS DE RIESGO" sheetId="5" state="hidden" r:id="rId5"/>
    <sheet name="CRITERIOS DE ANALISIS OPORTUN" sheetId="6" state="hidden" r:id="rId6"/>
    <sheet name="Hoja2" sheetId="7" state="hidden" r:id="rId7"/>
  </sheets>
  <definedNames>
    <definedName name="_xlnm._FilterDatabase" localSheetId="0" hidden="1">TK!$A$5:$T$38</definedName>
    <definedName name="_xlnm.Print_Area" localSheetId="0">TK!$A$1:$T$38</definedName>
    <definedName name="_xlnm.Print_Area" localSheetId="2">'VAL  OPORTUNIDAD'!$B$1:$J$24</definedName>
    <definedName name="_xlnm.Print_Area" localSheetId="1">'VAL  RIESGO'!$B$1:$J$24</definedName>
    <definedName name="_xlnm.Print_Area" localSheetId="3">'VALORAC DE RIESGO U OPORTUNIDAD'!$A$1:$J$18</definedName>
    <definedName name="_xlnm.Print_Titles" localSheetId="0">TK!$1:$6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15" l="1"/>
  <c r="S9" i="15" l="1"/>
  <c r="T9" i="15" s="1"/>
  <c r="M9" i="15"/>
  <c r="N9" i="15" s="1"/>
  <c r="I9" i="15"/>
  <c r="J9" i="15" s="1"/>
  <c r="S25" i="15"/>
  <c r="T25" i="15" s="1"/>
  <c r="M25" i="15"/>
  <c r="N25" i="15" s="1"/>
  <c r="I25" i="15"/>
  <c r="J25" i="15" s="1"/>
  <c r="S24" i="15"/>
  <c r="T24" i="15" s="1"/>
  <c r="M24" i="15"/>
  <c r="N24" i="15" s="1"/>
  <c r="I24" i="15"/>
  <c r="J24" i="15" s="1"/>
  <c r="S37" i="15"/>
  <c r="T37" i="15" s="1"/>
  <c r="M37" i="15"/>
  <c r="N37" i="15" s="1"/>
  <c r="I37" i="15"/>
  <c r="J37" i="15" s="1"/>
  <c r="M35" i="15"/>
  <c r="N35" i="15" s="1"/>
  <c r="S29" i="15"/>
  <c r="T29" i="15" s="1"/>
  <c r="S30" i="15"/>
  <c r="T30" i="15" s="1"/>
  <c r="I8" i="15"/>
  <c r="J8" i="15" s="1"/>
  <c r="I30" i="15"/>
  <c r="J30" i="15" s="1"/>
  <c r="M30" i="15"/>
  <c r="N30" i="15" s="1"/>
  <c r="M23" i="15"/>
  <c r="N23" i="15" s="1"/>
  <c r="M22" i="15"/>
  <c r="N22" i="15" s="1"/>
  <c r="M21" i="15"/>
  <c r="N21" i="15" s="1"/>
  <c r="S31" i="15"/>
  <c r="T31" i="15" s="1"/>
  <c r="S32" i="15"/>
  <c r="T32" i="15" s="1"/>
  <c r="S33" i="15"/>
  <c r="T33" i="15" s="1"/>
  <c r="S34" i="15"/>
  <c r="T34" i="15" s="1"/>
  <c r="S35" i="15"/>
  <c r="T35" i="15" s="1"/>
  <c r="S36" i="15"/>
  <c r="T36" i="15" s="1"/>
  <c r="S38" i="15"/>
  <c r="T38" i="15" s="1"/>
  <c r="S28" i="15"/>
  <c r="T28" i="15" s="1"/>
  <c r="I23" i="15"/>
  <c r="J23" i="15" s="1"/>
  <c r="I26" i="15"/>
  <c r="J26" i="15" s="1"/>
  <c r="I28" i="15"/>
  <c r="J28" i="15" s="1"/>
  <c r="I29" i="15"/>
  <c r="J29" i="15" s="1"/>
  <c r="I31" i="15"/>
  <c r="J31" i="15" s="1"/>
  <c r="I32" i="15"/>
  <c r="J32" i="15" s="1"/>
  <c r="I33" i="15"/>
  <c r="J33" i="15" s="1"/>
  <c r="I34" i="15"/>
  <c r="J34" i="15" s="1"/>
  <c r="I35" i="15"/>
  <c r="J35" i="15" s="1"/>
  <c r="I36" i="15"/>
  <c r="J36" i="15" s="1"/>
  <c r="I38" i="15"/>
  <c r="J38" i="15" s="1"/>
  <c r="I22" i="15"/>
  <c r="J22" i="15" s="1"/>
  <c r="I21" i="15"/>
  <c r="J21" i="15" s="1"/>
  <c r="S26" i="15"/>
  <c r="T26" i="15" s="1"/>
  <c r="S23" i="15"/>
  <c r="T23" i="15" s="1"/>
  <c r="S22" i="15"/>
  <c r="T22" i="15" s="1"/>
  <c r="S21" i="15"/>
  <c r="T21" i="15" s="1"/>
  <c r="I12" i="15"/>
  <c r="J12" i="15" s="1"/>
  <c r="I14" i="15"/>
  <c r="J14" i="15" s="1"/>
  <c r="I15" i="15"/>
  <c r="J15" i="15" s="1"/>
  <c r="I16" i="15"/>
  <c r="J16" i="15" s="1"/>
  <c r="I17" i="15"/>
  <c r="J17" i="15" s="1"/>
  <c r="I18" i="15"/>
  <c r="J18" i="15" s="1"/>
  <c r="I19" i="15"/>
  <c r="J19" i="15" s="1"/>
  <c r="I20" i="15"/>
  <c r="J20" i="15" s="1"/>
  <c r="S19" i="15"/>
  <c r="T19" i="15" s="1"/>
  <c r="S20" i="15"/>
  <c r="T20" i="15" s="1"/>
  <c r="S18" i="15"/>
  <c r="T18" i="15" s="1"/>
  <c r="M15" i="15"/>
  <c r="N15" i="15" s="1"/>
  <c r="M18" i="15"/>
  <c r="N18" i="15" s="1"/>
  <c r="M19" i="15"/>
  <c r="N19" i="15" s="1"/>
  <c r="M20" i="15"/>
  <c r="N20" i="15" s="1"/>
  <c r="M12" i="15"/>
  <c r="N12" i="15" s="1"/>
  <c r="S12" i="15"/>
  <c r="T12" i="15" s="1"/>
  <c r="I11" i="15"/>
  <c r="J11" i="15" s="1"/>
  <c r="M11" i="15"/>
  <c r="N11" i="15" s="1"/>
  <c r="S11" i="15"/>
  <c r="T11" i="15" s="1"/>
  <c r="M14" i="15"/>
  <c r="N14" i="15" s="1"/>
  <c r="S14" i="15"/>
  <c r="T14" i="15" s="1"/>
  <c r="I10" i="15"/>
  <c r="J10" i="15" s="1"/>
  <c r="M10" i="15"/>
  <c r="N10" i="15" s="1"/>
  <c r="S10" i="15"/>
  <c r="T10" i="15" s="1"/>
  <c r="S17" i="15"/>
  <c r="T17" i="15" s="1"/>
  <c r="S16" i="15"/>
  <c r="T16" i="15" s="1"/>
  <c r="S15" i="15"/>
  <c r="T15" i="15" s="1"/>
  <c r="S8" i="15"/>
  <c r="T8" i="15" s="1"/>
  <c r="M8" i="15"/>
  <c r="N8" i="15" s="1"/>
  <c r="M16" i="15"/>
  <c r="N16" i="15" s="1"/>
  <c r="M17" i="15"/>
  <c r="N17" i="15" s="1"/>
  <c r="M26" i="15"/>
  <c r="N26" i="15" s="1"/>
  <c r="M28" i="15"/>
  <c r="N28" i="15" s="1"/>
  <c r="M29" i="15"/>
  <c r="N29" i="15" s="1"/>
  <c r="M31" i="15"/>
  <c r="N31" i="15" s="1"/>
  <c r="M32" i="15"/>
  <c r="N32" i="15" s="1"/>
  <c r="M33" i="15"/>
  <c r="N33" i="15" s="1"/>
  <c r="M34" i="15"/>
  <c r="N34" i="15" s="1"/>
  <c r="M36" i="15"/>
  <c r="N36" i="15" s="1"/>
  <c r="M38" i="15"/>
  <c r="N38" i="15" s="1"/>
  <c r="A30" i="15"/>
  <c r="A31" i="15" s="1"/>
  <c r="A32" i="15" s="1"/>
  <c r="A33" i="15" s="1"/>
  <c r="A34" i="15" s="1"/>
  <c r="K51" i="7"/>
  <c r="F51" i="7"/>
  <c r="K50" i="7"/>
  <c r="F50" i="7"/>
  <c r="K49" i="7"/>
  <c r="F49" i="7"/>
  <c r="K48" i="7"/>
  <c r="F48" i="7"/>
  <c r="K47" i="7"/>
  <c r="F47" i="7"/>
  <c r="K46" i="7"/>
  <c r="F46" i="7"/>
  <c r="K45" i="7"/>
  <c r="F45" i="7"/>
  <c r="K44" i="7"/>
  <c r="F44" i="7"/>
  <c r="K43" i="7"/>
  <c r="F43" i="7"/>
  <c r="K42" i="7"/>
  <c r="F42" i="7"/>
  <c r="K41" i="7"/>
  <c r="F41" i="7"/>
  <c r="K40" i="7"/>
  <c r="F40" i="7"/>
  <c r="K39" i="7"/>
  <c r="F39" i="7"/>
  <c r="K38" i="7"/>
  <c r="F38" i="7"/>
  <c r="K37" i="7"/>
  <c r="F37" i="7"/>
  <c r="K36" i="7"/>
  <c r="F36" i="7"/>
  <c r="K35" i="7"/>
  <c r="F35" i="7"/>
  <c r="A35" i="15" l="1"/>
  <c r="A36" i="15" s="1"/>
  <c r="A37" i="15" s="1"/>
  <c r="A38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RRHH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BENEFICIO</t>
        </r>
      </text>
    </comment>
    <comment ref="L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IMPACTO</t>
        </r>
      </text>
    </comment>
  </commentList>
</comments>
</file>

<file path=xl/sharedStrings.xml><?xml version="1.0" encoding="utf-8"?>
<sst xmlns="http://schemas.openxmlformats.org/spreadsheetml/2006/main" count="586" uniqueCount="330">
  <si>
    <t>Improbable</t>
  </si>
  <si>
    <t>Poco Probable</t>
  </si>
  <si>
    <t>Inminente</t>
  </si>
  <si>
    <t>Altamente probable</t>
  </si>
  <si>
    <t>Pérdida de cliente
Pérdida de negocio
Pérdida de imagen de la organización</t>
  </si>
  <si>
    <t>La probabilidad de ocurrencia de un evento está en función a la eficacia de los controles que se apliquen para cada factor de riesgo:</t>
  </si>
  <si>
    <t>Improbable:</t>
  </si>
  <si>
    <t>No existen controles</t>
  </si>
  <si>
    <t>PROBABILIDAD</t>
  </si>
  <si>
    <t>SEVERIDAD</t>
  </si>
  <si>
    <t>Efectos adversos mínimos internos, se percibe solamente en la actividad
Costos mínimos</t>
  </si>
  <si>
    <t>CRITERIOS PARA ANALISIS DE RIESGOS - CASO EJEMPLO</t>
  </si>
  <si>
    <t>Situación adversa percibible por algunos procesos
Costos que requieren aprobación a nivel del responsable de proceso</t>
  </si>
  <si>
    <t>P</t>
  </si>
  <si>
    <t>I</t>
  </si>
  <si>
    <t>Situación adversa percibible en toda la organización
Costos requieren aprobación de la Gerencia
Se genera queja de cliente, reclamo</t>
  </si>
  <si>
    <t>CRITERIOS PARA ANALISIS DE OPORTUNIDADES - CASO EJEMPLO</t>
  </si>
  <si>
    <t>IMPACTO</t>
  </si>
  <si>
    <t>Efectos positivos mínimos internos, se percibe solamente en la actividad
Beneficios económicos mínimos</t>
  </si>
  <si>
    <t>Situación positiva percibible por algunos procesos
Beneficios económicos percibibles a nivel del responsable de proceso</t>
  </si>
  <si>
    <t>Nuevo cliente
Incremento de ingresos de forma sustancial
Relanzamiento positivo de imagen de la organización</t>
  </si>
  <si>
    <t>Inminente:</t>
  </si>
  <si>
    <t>Poco probable</t>
  </si>
  <si>
    <t>Los controles pueden ser no eficaces: Por ejemplo, no se cuenta con procedimientos documentados, se realiza las actividades por personal sin experiencia, no se verifica o mide el proceso.</t>
  </si>
  <si>
    <t>Rango</t>
  </si>
  <si>
    <t>Tipo de oportunidad</t>
  </si>
  <si>
    <t>Aceptable o 
no aceptable</t>
  </si>
  <si>
    <t>Decisión</t>
  </si>
  <si>
    <t>1 a 4</t>
  </si>
  <si>
    <t>Oportunidad de bajo impacto</t>
  </si>
  <si>
    <t>No Aceptable</t>
  </si>
  <si>
    <t>No tomar oportunidad, no relevante</t>
  </si>
  <si>
    <t>5 a 10</t>
  </si>
  <si>
    <t>Oportunidad de mediano impacto</t>
  </si>
  <si>
    <t>Aceptable con restricción</t>
  </si>
  <si>
    <t>11 a 16</t>
  </si>
  <si>
    <t>Oportunidad de alto impacto</t>
  </si>
  <si>
    <t>Aceptable</t>
  </si>
  <si>
    <t>Tomar acciones para abordar oportunidad</t>
  </si>
  <si>
    <t>S</t>
  </si>
  <si>
    <t>SGC/SGA</t>
  </si>
  <si>
    <t>SGC</t>
  </si>
  <si>
    <t>Los controles son eficaces. Por ejemplo, se cuenta con procedimientos detallados basados en normas internacionales aplicables a la actividad y se cumplen estrictamente, asimismo los niveles de revisión incluyen consultorias especializadas. Se cuenta con experiencia comprobada.</t>
  </si>
  <si>
    <t>Los controles son medianamente eficaces. Por ejemplo, se cuenta con procedimientos internos detallados pero se cumplen parcialmente o no evidencian un cumplimiento sistemático. Se cuenta con conocimiento o experiencia de mínimo un servicio realizado.</t>
  </si>
  <si>
    <t>Los controles pueden ser no eficaces: Por ejemplo, no se cuenta con procedimientos documentados o procedimientos no detallados que se cumplen parcialmente, se realiza las actividades por personal sin experiencia, no se verifica o mide el proceso.</t>
  </si>
  <si>
    <t>a. Criterios para decidir si el riesgo es aceptable o no
Una vez asignado los valores correspondientes a probabilidad y severidad, se combina ambos valores, obteniendo los grados de riesgo indicados en la siguiente tabla, posteriormente se completa las medidas de control respectivas:</t>
  </si>
  <si>
    <t>Riesgo</t>
  </si>
  <si>
    <t>Grado de aceptación</t>
  </si>
  <si>
    <t>Acciones a tomar</t>
  </si>
  <si>
    <t>1 a 5</t>
  </si>
  <si>
    <t>Es opcional mejorar los controles existentes, analizar y proponer nuevos. Aplicar criterios de mejora continua.</t>
  </si>
  <si>
    <t>6 a 10</t>
  </si>
  <si>
    <t>Es obligatorio proponer e implementar nuevos controles o mejorar los existentes; la prioridad de implementación de controles es en el corto o mediano plazo.</t>
  </si>
  <si>
    <t>No aceptable</t>
  </si>
  <si>
    <t>Es obligatorio proponer e implementar nuevos controles o mejorar los existentes; la prioridad de implementación de controles es en el corto plazo o evaluar implementación inmediata.</t>
  </si>
  <si>
    <t>Situación positiva percibible en toda la organización
Beneficios económicos reconocidos por la Gerencia
Se generan reconocimientos</t>
  </si>
  <si>
    <t>La probabilidad de éxito para la toma de la oportunidad, está en función a la eficacia de los controles con los que cuente ESASMAR:</t>
  </si>
  <si>
    <t>Los controles son eficaces. Por ejemplo, se cuenta con presupuestos, procedimientos detallados basados en normas internacionales aplicables a la actividad y se cumplen estrictamente, asimismo los niveles de revisión incluyen consultorias especializadas, conocimiento documentado del mercado, se tene experiencia para tomar la oportunidad.</t>
  </si>
  <si>
    <t>Los controles son medianamente eficaces. Por ejemplo, se cuenta con niveles medios de revisión como procedimientos internos detallados pero se cumplen parcialmente o no hay evidencia de su cumplimiento sistemático.</t>
  </si>
  <si>
    <t>Evaluar la implementación de acciones adicionales o implementar nuevas acciones para abordar oportunidad</t>
  </si>
  <si>
    <t>Externa</t>
  </si>
  <si>
    <t>Externa-Nac</t>
  </si>
  <si>
    <t>Positivo</t>
  </si>
  <si>
    <t>Tipo de
 cuestión</t>
  </si>
  <si>
    <t>CUESTIONES 
EXTERNAS</t>
  </si>
  <si>
    <t>E-Legal</t>
  </si>
  <si>
    <t>Capacidades a verse afectadas</t>
  </si>
  <si>
    <t>Operativa</t>
  </si>
  <si>
    <t>Externa-Int</t>
  </si>
  <si>
    <t>Negativo</t>
  </si>
  <si>
    <t>E-Tecnológico</t>
  </si>
  <si>
    <t xml:space="preserve">Económica </t>
  </si>
  <si>
    <t>Externa-Reg</t>
  </si>
  <si>
    <t>E-Competitivo</t>
  </si>
  <si>
    <t>Gestión</t>
  </si>
  <si>
    <t>Externa-loc</t>
  </si>
  <si>
    <t>RIESGO</t>
  </si>
  <si>
    <t>E-Mercado</t>
  </si>
  <si>
    <t>Ope/Eco/Ges</t>
  </si>
  <si>
    <t>Interna</t>
  </si>
  <si>
    <t>E-Cultural</t>
  </si>
  <si>
    <t>Ope/Eco</t>
  </si>
  <si>
    <t>E-Social</t>
  </si>
  <si>
    <t>Ope/Ges</t>
  </si>
  <si>
    <t>E-Económico</t>
  </si>
  <si>
    <t>Eco/Ges</t>
  </si>
  <si>
    <t>CUESTIONES 
INTERNAS</t>
  </si>
  <si>
    <t>I-Valores</t>
  </si>
  <si>
    <t>Relacionado con</t>
  </si>
  <si>
    <t>I-Cultura</t>
  </si>
  <si>
    <t>N.A.</t>
  </si>
  <si>
    <t>I-Conocimientos</t>
  </si>
  <si>
    <t>Oportunidad</t>
  </si>
  <si>
    <t>I-Desempeño</t>
  </si>
  <si>
    <t>OPORTUNIDAD</t>
  </si>
  <si>
    <t>Línea de negocio</t>
  </si>
  <si>
    <t>Balsas Salv.</t>
  </si>
  <si>
    <t>Sist. Cont. Inc.</t>
  </si>
  <si>
    <t>BSV y SCI</t>
  </si>
  <si>
    <t>MATRIZ DE EVALUACION DE RIESGO</t>
  </si>
  <si>
    <t>MATRIZ DE EVALUACION DE OPORTUNIDAD</t>
  </si>
  <si>
    <t xml:space="preserve"> CRITERIOS DE PROBABILIDAD</t>
  </si>
  <si>
    <t>CRITERIOS DE SEVERIDAD</t>
  </si>
  <si>
    <t>CRITERIOS DE IMPACTO</t>
  </si>
  <si>
    <t>LEVE</t>
  </si>
  <si>
    <t>MODERADA</t>
  </si>
  <si>
    <t>GRAVE</t>
  </si>
  <si>
    <t>MUY GRAVE</t>
  </si>
  <si>
    <t>(SL) (1)</t>
  </si>
  <si>
    <t>(LIT) (2)</t>
  </si>
  <si>
    <t>(LIP) (3)</t>
  </si>
  <si>
    <t>(LIG/FA) (4)</t>
  </si>
  <si>
    <t>BAJA</t>
  </si>
  <si>
    <t>IMPROBABLE</t>
  </si>
  <si>
    <t>(B) (1)</t>
  </si>
  <si>
    <t>MEDIA</t>
  </si>
  <si>
    <t>POCO PROBABLE</t>
  </si>
  <si>
    <t>(M) (2)</t>
  </si>
  <si>
    <t>ALTA</t>
  </si>
  <si>
    <t>ALTAMENTE PROB</t>
  </si>
  <si>
    <t>(A) (3)</t>
  </si>
  <si>
    <t>MUY ALTA</t>
  </si>
  <si>
    <t>INMINENTE</t>
  </si>
  <si>
    <t>(MA) (4)</t>
  </si>
  <si>
    <t>P-S</t>
  </si>
  <si>
    <t>VALOR</t>
  </si>
  <si>
    <t>No aplica, es oportunidad</t>
  </si>
  <si>
    <t>No aplica, es riesgo</t>
  </si>
  <si>
    <t>Necesidad</t>
  </si>
  <si>
    <t>Expectativa</t>
  </si>
  <si>
    <t>SGA</t>
  </si>
  <si>
    <t>NIVEL RIESGO U OPORTUNIDAD</t>
  </si>
  <si>
    <t>Compromiso de la Gerencia General</t>
  </si>
  <si>
    <t xml:space="preserve">CUESTIONES DE INTERÉS </t>
  </si>
  <si>
    <t>DESCRIPCIÓN DEL 
RIESGO/ OPORTUNIDAD ASOCIADA</t>
  </si>
  <si>
    <t>Demandas laborales</t>
  </si>
  <si>
    <t>Legal</t>
  </si>
  <si>
    <t>Comercial</t>
  </si>
  <si>
    <t>Operaciones</t>
  </si>
  <si>
    <t>Recursos Humanos</t>
  </si>
  <si>
    <t>Tecnológico</t>
  </si>
  <si>
    <t>TABLA N° 2: ESTRATEGIAS PARA ABORDAR LAS OPORTUNIDADES</t>
  </si>
  <si>
    <t>IMPACTO/BENEFICIO</t>
  </si>
  <si>
    <t>DETALLE</t>
  </si>
  <si>
    <t>No amerita ninguna acción, debido al muy bajo beneficio esperado.</t>
  </si>
  <si>
    <t>No amerita acción, debido al alto costo comparado al beneficio esperado.</t>
  </si>
  <si>
    <t>Amerita un plan de aprovechamiento de oportunidades debido a que el beneficio esperado es de nivel alto.</t>
  </si>
  <si>
    <t>Es recomendable un plan de aprovechamiento de oportunidades debido a que el beneficio esperado es de nivel medio.</t>
  </si>
  <si>
    <t>Es necesario un plan de aprovechamiento de oportunidades debido a que el beneficio esperado es de nivel muy alto.</t>
  </si>
  <si>
    <t>RANGO</t>
  </si>
  <si>
    <t>TIPO DE RIESGO</t>
  </si>
  <si>
    <t>ACEPTABLE O NO ACEPTABLE</t>
  </si>
  <si>
    <t>DECISIÓN</t>
  </si>
  <si>
    <t>1 a 9</t>
  </si>
  <si>
    <t>10 a 16</t>
  </si>
  <si>
    <t>20 a 25</t>
  </si>
  <si>
    <t>ACEPTABLE</t>
  </si>
  <si>
    <t>ACEPTABLE CON RESTRICCIÓN</t>
  </si>
  <si>
    <t>INACEPTABLE</t>
  </si>
  <si>
    <t>Riesgo no relevante</t>
  </si>
  <si>
    <t>Evaluar acciones adicionales para abordar el riesgo</t>
  </si>
  <si>
    <t>Tomar acciones para abordar el riesgo.</t>
  </si>
  <si>
    <t>Riesgo de bajo impacto</t>
  </si>
  <si>
    <t>Oportunidad de bajo beneficio</t>
  </si>
  <si>
    <t>Riesgo de mediano impacto</t>
  </si>
  <si>
    <t>Riesgo de alto impacto</t>
  </si>
  <si>
    <t>Oportunidad de mediano beneficio</t>
  </si>
  <si>
    <t>Oportunidad de alto beneficio</t>
  </si>
  <si>
    <t>Tabla N° 1: Valoración del riesgo u oportunidad</t>
  </si>
  <si>
    <t>TABLA N° 2: ESTRATEGIAS PARA ABORDAR LOS RIESGOS</t>
  </si>
  <si>
    <t>TABLA N° 3: ESTRATEGIAS PARA ABORDAR LAS OPORTUNIDADES</t>
  </si>
  <si>
    <t>No tomar oportunidad, no relevante.</t>
  </si>
  <si>
    <t>Evaluar acciones adicionales para abordar oportunidad.</t>
  </si>
  <si>
    <t>Tomar acciones para abordar oportunidad.</t>
  </si>
  <si>
    <t>ENTORNO</t>
  </si>
  <si>
    <t>Económico</t>
  </si>
  <si>
    <t>Sociocultural</t>
  </si>
  <si>
    <t>Ecológico</t>
  </si>
  <si>
    <t>TIPO DE IMPACTO</t>
  </si>
  <si>
    <t>Evaluación de oportunidades</t>
  </si>
  <si>
    <t xml:space="preserve">Evaluación de Riesgos 
</t>
  </si>
  <si>
    <t xml:space="preserve">Re-Evaluación de Riesgos 
</t>
  </si>
  <si>
    <t>RESPONSABLE</t>
  </si>
  <si>
    <t>VALORACIÓN DEL RIESGO</t>
  </si>
  <si>
    <t>VALORACIÓN DE LA OPORTUNIDAD</t>
  </si>
  <si>
    <t>BENEFICIO</t>
  </si>
  <si>
    <t>Tabla N° 1: Valoración de la oportunidad</t>
  </si>
  <si>
    <t>5 a 12</t>
  </si>
  <si>
    <t>15 a 25</t>
  </si>
  <si>
    <t>RRHH</t>
  </si>
  <si>
    <t>Operaciones/Adquisiciones/RRHH</t>
  </si>
  <si>
    <t>Administración
y gerencia</t>
  </si>
  <si>
    <t>Gerencia general</t>
  </si>
  <si>
    <t xml:space="preserve">1.Plan estratégico de la organización.
</t>
  </si>
  <si>
    <t>1.  Estadistica de servicios.
2. Visitas periodicas al cliente.
3. Servicio flexible para las urgencias de estos clientes.
4. Monitoreo de la competencia en esos clientes.</t>
  </si>
  <si>
    <t>SIG</t>
  </si>
  <si>
    <t>Mantenimiento</t>
  </si>
  <si>
    <t>1. Evaluación del Clima Laboral/ Actividades de integración/ Beneficios laborales</t>
  </si>
  <si>
    <t>ACCIONES</t>
  </si>
  <si>
    <t>Sistemas</t>
  </si>
  <si>
    <t xml:space="preserve">1. Consulta y participación continua con los trabajadores.
2. Personal entrenado para enfrentar posibles situaciones de emergencia.
3. Mayor vigilancia y soporte en Seguridad y Salud y trabajo.
</t>
  </si>
  <si>
    <t>1. Plan de contingencia (antes, durante y despues) 
2. Entrenamiento de trabajadores a través de simulacros, que cubran todas estas situaciones identificadas.
3.  Seguimiento de su cumplimiento a través de auditorias internas.</t>
  </si>
  <si>
    <t>Inspecciones y auditorias.</t>
  </si>
  <si>
    <t>1. Seguimiento al cumplimiento del programa de auditorias e inspeciones.</t>
  </si>
  <si>
    <t>Monitoreos ocupacionales</t>
  </si>
  <si>
    <t xml:space="preserve">1. Protección de la salud de los
trabajadores y la prevención de accidentes de
trabajo y enfermedades ocupacionales causadas por las condiciones de trabajo y riesgos ocupacionales en las diversas actividades económicas.
</t>
  </si>
  <si>
    <t>Respeto por conservar y desarrollar el talento humano.</t>
  </si>
  <si>
    <t>1. Retención del talento humano.</t>
  </si>
  <si>
    <t>Tipo de cambio $</t>
  </si>
  <si>
    <t>Finanzas</t>
  </si>
  <si>
    <t>Político/Económico</t>
  </si>
  <si>
    <t>Conflictos sociales.</t>
  </si>
  <si>
    <t>Inestabilidad política</t>
  </si>
  <si>
    <t>1. Disminución de oportunidades de negocio.</t>
  </si>
  <si>
    <t>1. Retraso en las operaciones.</t>
  </si>
  <si>
    <t>1. Reprogramación de actividades.</t>
  </si>
  <si>
    <t>1.Mayores oportunidades de negocio</t>
  </si>
  <si>
    <t>1. Perdida, robo o daño de la información</t>
  </si>
  <si>
    <t>Condiciones metereológicas adversas (Fenómenos ambientales que impiden actividad).</t>
  </si>
  <si>
    <t>Incumplimiento de los requisitos legales aplicables a los servicios.</t>
  </si>
  <si>
    <t>Ataques cibernéticos .</t>
  </si>
  <si>
    <t>Elaborar un plan de negocios para atender las oportunidades de inversión en los sectores de interés según sus necesidades.</t>
  </si>
  <si>
    <t>Respaldo de información en la nube, sistemas de protección contra virus.</t>
  </si>
  <si>
    <t>1. Verificación periódica de cumplimiento de requisitos legales</t>
  </si>
  <si>
    <t>Crecimiento de operaciones de cliente y empresas principales.</t>
  </si>
  <si>
    <t>ÍTEM</t>
  </si>
  <si>
    <t>Falta de disponibilidad de materiales, equipos y personal.</t>
  </si>
  <si>
    <t>1.Paralización, multas</t>
  </si>
  <si>
    <t>1.Logro de  los objetivos de la empresa y las estrategias a utilizar para crecer de manera consistente.</t>
  </si>
  <si>
    <t>1. Satisfacción laboral, menor rotación del personal, mayor productividad.</t>
  </si>
  <si>
    <t>1.Demora en la ejecución de los servicios, penalidades</t>
  </si>
  <si>
    <t>1. Demora en la atención del servicio, reclamo del cliente, incumplimiento de contratos</t>
  </si>
  <si>
    <t>1.Pérdida o daño de la información</t>
  </si>
  <si>
    <t>B</t>
  </si>
  <si>
    <t xml:space="preserve">1.Cumplir los contratos y legislación laboral.
2.Soporte y siguimiento con el área legal de la organización.
</t>
  </si>
  <si>
    <t>Comercial/Gerencia Ofdoc</t>
  </si>
  <si>
    <t>1. Planificación del servicio.
2. Definir criticidad de equipos/materiales criticos. 
3. Verificación de la adquisición 
3. Seguimiento al stock de equipos y materiales.
4. Aplicar las encuestas a los trabajadores.</t>
  </si>
  <si>
    <t>Falta de proveedores críticos.</t>
  </si>
  <si>
    <t>1. Registro de proveedores críticos.</t>
  </si>
  <si>
    <t>Adquisiciones</t>
  </si>
  <si>
    <t>Inoperatividad de equipos/ Falla de máquinas.</t>
  </si>
  <si>
    <t xml:space="preserve">1. Interrupción de la operación
2. Penalidades por parte del cliente.
</t>
  </si>
  <si>
    <t xml:space="preserve">1. Incumplir con el logro de los objetivos estratégicos.
</t>
  </si>
  <si>
    <t>1. Seguimiento a los resultados de indicadores.</t>
  </si>
  <si>
    <t>Control de gestión</t>
  </si>
  <si>
    <t xml:space="preserve">1. Interrupción de la operación
2.Incumplimiento del contrato con el cliente.
</t>
  </si>
  <si>
    <t>Operaciones/Legal</t>
  </si>
  <si>
    <t>1. Políticas de seguridad de la información.
2. Mantenimiendo de hardware y software.</t>
  </si>
  <si>
    <t>1. Determinar la conformidad de acuerdo a normas y requisitos legales.</t>
  </si>
  <si>
    <t>1. Seguimiento al cumplimiento del programa de monitoreos de higiene ocupacional
2. Seguimiento al programa de vigilancia médico ocupacional.</t>
  </si>
  <si>
    <t>Salud ocupacional</t>
  </si>
  <si>
    <t>1.Pago de cuotas a los bancos aumentarían (se paga en dólares).</t>
  </si>
  <si>
    <t>1. Negociar tasas preferenciales con entidades bancarias.</t>
  </si>
  <si>
    <t>Gerencia corporativa</t>
  </si>
  <si>
    <t>1. Cumplimiento de normativa legal aplicable.</t>
  </si>
  <si>
    <t>Inserción laboral de personal discapacitado.</t>
  </si>
  <si>
    <t xml:space="preserve">1.Contrato de personal </t>
  </si>
  <si>
    <t>Igualdad de oportunidades.</t>
  </si>
  <si>
    <t>1. Paralización de las actividades.</t>
  </si>
  <si>
    <t>1. Plan de contingecia para evitar retrasos con los clientes.
2. Comunicación con el cliente.</t>
  </si>
  <si>
    <t xml:space="preserve">1. Revisión periódioca de directorio
</t>
  </si>
  <si>
    <t>1.Multas.
2. Paralización de actividades</t>
  </si>
  <si>
    <t>VALOR DE OPORTUNIDAD</t>
  </si>
  <si>
    <t>TIPO DE BENEFICIO</t>
  </si>
  <si>
    <t>VALOR DE RIESGO</t>
  </si>
  <si>
    <t>Gerencia General/SIG</t>
  </si>
  <si>
    <t>MATRIZ DE RIESGOS Y OPORTUNIDADES PARA EL CONTEXTO DE LA ORGANIZACIÓN</t>
  </si>
  <si>
    <t>Negativo: Es Riesgo</t>
  </si>
  <si>
    <t>CUESTIONES INTERNAS</t>
  </si>
  <si>
    <t>Misión, Visión y política establecida.</t>
  </si>
  <si>
    <t>Área Legal</t>
  </si>
  <si>
    <t>1. Satisfacción de clientes, incremento de utilidades.</t>
  </si>
  <si>
    <t>Ineficaz revisión de procesos y procedimientos  administrativos y operacionales.</t>
  </si>
  <si>
    <t>CUESTIONES EXTERNAS</t>
  </si>
  <si>
    <t>Mal uso de los sistemas informáticos.</t>
  </si>
  <si>
    <t>Deficiente administración de la renovación y solicitudes de licencias y autorizaciones que otorgan las instituciones del estado.</t>
  </si>
  <si>
    <t>NIVEL DE OPORTUNIDAD</t>
  </si>
  <si>
    <t xml:space="preserve">
BENEFICIO</t>
  </si>
  <si>
    <t xml:space="preserve">El riesgo ha ocurrido en el sector, puede ocurrir en circunstancias excepcionales. </t>
  </si>
  <si>
    <t>El riesgo ha ocurrido en los últimos 5 años o en forma inhabitual, poco probable que ocurra.</t>
  </si>
  <si>
    <t>El riesgo ha ocurrido en los ultimos 3 años o en forma esporádica, posiblemente ocurra.</t>
  </si>
  <si>
    <t xml:space="preserve">El riesgo ha ocurrido en el ultimo año o con cierta regularidad, probablemente ocurra. </t>
  </si>
  <si>
    <t>El riesgo ha ocurrido más de una vez en el último año o en forma reiterada, existe un  alto nivel de certeza que ocurrirá.</t>
  </si>
  <si>
    <t>La posibilidad de materializar la oportunidad es casi improbable.</t>
  </si>
  <si>
    <t xml:space="preserve"> La oportunidad es razonablemente esperable en la vida del sistema, aunque es poco probable que suceda o en circunstancias excepcionales.</t>
  </si>
  <si>
    <t>La oportunidad probablemente aparecerá algunas veces en la vida del componente/sistema, se estima que pueda ocurrir a largo plazo.</t>
  </si>
  <si>
    <t xml:space="preserve"> La oportunidad resulta probable de poder aceptarse, se estima que que pueda ocurrir a mediano plazo.</t>
  </si>
  <si>
    <t>La oportunidad resulta muy probable de poder explotarse, se estima que pueda ocurrir a corto plazo.</t>
  </si>
  <si>
    <t>Tabla N° 1: Valoración del Riesgo</t>
  </si>
  <si>
    <t>NIVEL DE RIESGO</t>
  </si>
  <si>
    <t xml:space="preserve">
IMPACTO</t>
  </si>
  <si>
    <t>Contratistas, subcontratistas, proveedores, socios y prestadores de servicios.</t>
  </si>
  <si>
    <t>1. Procedimiento de selecciòn de proveedores.
2. Clàusulas contractuales.
3. Homologaciòn de proveedores.</t>
  </si>
  <si>
    <t>Operaciones/Compras</t>
  </si>
  <si>
    <t>1. Tiempo oportuno para reporte de incidentes/accidentes laborales.
2. Flujo de comunicaciones oportununa entre trabajadores y jeefs inmediatos.
3. Automatizaciòn de documnetaciòn del SIG</t>
  </si>
  <si>
    <t>Asignaciòn de recursos para la planificaciòn del SIG</t>
  </si>
  <si>
    <t>Econòmico</t>
  </si>
  <si>
    <t>1. Incumplimiento a los resultados previstos del SIG.</t>
  </si>
  <si>
    <t>1. Presupuesto anual .</t>
  </si>
  <si>
    <t>Gerencia General /SIG</t>
  </si>
  <si>
    <t>El evento tendrà efectos considerables para la organizaciòn
( Puede generar pérdida grave del apoyo o credibilidad de los clientes, conocimiento por parte de los medios nacionales, 
afectación del nombre y marca a largo plazo, /Impacto econòmico Superior a S/. 25 Mil menor a S/. 50 Mil. /Accidente incapacitante permanente. /Afectación ambiental grave, impacto recuperable a largo plazo, quejas de la comunidad ante organismos fisacalizadores ambientales. /Incumplimiento de normativa legal que podrían determinar pagos de penalidades graves.</t>
  </si>
  <si>
    <t>El evento tendrá efectos poco significativos ( Puede generar Inquietudes por parte de colaboradores  y jefes de procesos. /Impacto económico menor a S/. 5 Mil / Incidentes laborales./Afectación ambiental leve, no genera contaminación, acciones de remediación inmediata /Incumplimiento legal detectado a nivel interno.</t>
  </si>
  <si>
    <t>El evento tendrá efectos de menor envergadura que pueden ser asumidos sin mayores problemas por las áreas ( Puede generar inquietudes por parte de los clientes y  de la alta gerencia. /Impacto económico Superior a S/. 5 Mil menor a S/. 10 Mil. /Accidente no incapacitante, /Afectación ambiental sin efectos duraderos, recuperable en el corto plazo. /Incumplimiento legal detectado a nivel interno.</t>
  </si>
  <si>
    <t>El evento tendrà efectos de menor envergadura que pueden ser asumidos sin mayores problemas por las unidades de negocio ( Puede generar disminución del apoyo o credibilidad de los clientes y conocimiento  de los accionistas. /Impacto económico Superior a S/. 10 Mil menor a S/. 25 Mil. /Accidente incapacitante temporal. /Afectación ambiental a predios vecinos, impacto recuperable a mediano plazo./Incumplimiento de normativa legal que podrían determinar pagos de penalidades leves.</t>
  </si>
  <si>
    <t>El evento tendrà un efecto catastròfico ( Puede generar pérdida total del apoyo o credibilidad de los clientes, conocimiento por parte de los medios internacionales, daño irreparable del nombre y marca de la empresa. / Impacto econòmico Superior a S/. 50 Mil, Accidente fatal . /Afectación ambiental irreparable o irrecuperable, requiere medidas de compensación. /Incumplimiento de normativa externa legal que generan pagos de penalidades elevadas y/o paralización de actividades.</t>
  </si>
  <si>
    <t>Condiciones de Trabajo</t>
  </si>
  <si>
    <t>1. Accidentes de Trabajo</t>
  </si>
  <si>
    <t>1. Promover cultura de prevención seguridady salud. 2. Reducir indice de accidentes. 3. Mejorar la motivación del personal.4. Recomendaciones de Seguridad. 5. Controles de seguridad en las operaciones.</t>
  </si>
  <si>
    <t>Operaciones/gestión</t>
  </si>
  <si>
    <t>ALTO BENEFICIO</t>
  </si>
  <si>
    <t>1, Optimización de los recursos de la organización. 2 Disminuir los indices de incidentes e accidentes.3 Disminuir la rotación de colaboradores y aumentar el sentido de pertenencia a la empresa. 4. Mejorar el clima laboral y tener personal motivado.</t>
  </si>
  <si>
    <t xml:space="preserve">Cultura de Seguridad en la organzación </t>
  </si>
  <si>
    <r>
      <t xml:space="preserve">1.Cumplimiento de Plan de Mantenimiento preventivo.
2.Registro de equipos/materiales críticos.  </t>
    </r>
    <r>
      <rPr>
        <sz val="10"/>
        <color rgb="FFFF0000"/>
        <rFont val="Arial"/>
        <family val="2"/>
      </rPr>
      <t>(</t>
    </r>
    <r>
      <rPr>
        <sz val="10"/>
        <color theme="1"/>
        <rFont val="Arial"/>
        <family val="2"/>
      </rPr>
      <t xml:space="preserve">
3.Seguimiento al stock de equipos y materiales.</t>
    </r>
  </si>
  <si>
    <t>1.Seguimiento a las Licencias, certificados, permisos y documentación vigentes.</t>
  </si>
  <si>
    <t>SIG/Operaciones</t>
  </si>
  <si>
    <t>Operaciones/Gestión</t>
  </si>
  <si>
    <t>Positivo: 
Es Oportunidad</t>
  </si>
  <si>
    <t>1.Penalidades, multas, contaminación del suelo.</t>
  </si>
  <si>
    <t>Aplicaciòn de nuevas tecnologias ( Watsap , sistema Kala )</t>
  </si>
  <si>
    <t>1. Implementaciòn de software.
2. Implementaciòn de watsap.</t>
  </si>
  <si>
    <t>Brindar la mayor oferta de servicios logísticos, con un alcance nacional.</t>
  </si>
  <si>
    <t>Incidentes ambientales por derrame de aceites, hidrolinas, durante las operaciones</t>
  </si>
  <si>
    <t>Conformación de miembros del Comité o supervisor de seguridad según planilla de trabajadores SST y brigadas de emergencia.</t>
  </si>
  <si>
    <t>Crecimiento de algunos sectores productivos como el petrolero y minero.</t>
  </si>
  <si>
    <t xml:space="preserve">1. Presupuesto anual de Kuma
2. Caminatas gerenciales.
3. Revisiones por la dirección
</t>
  </si>
  <si>
    <t>1. Mejoramiento continuo del SGSS. 2. Herramientas tecnologicas SST. 3. Supervisión permanente de las condiciones de seguridad por parte del supervisor</t>
  </si>
  <si>
    <t xml:space="preserve">1. Seguimiento al cumplimiento de reuniones de los miembros del Comité SST o Superisor de Seguridad.
2. Plan de contingencia (antes, durante y despues) 
3. Entrenamiento de trabajadores a través de simulacros, que cubran todas estas situaciones identificadas.
4. Seguimiento de su cumplimiento a través de auditorias internas.
5. Auditorías de SGSST (Por auditor acreditado por el MINTRA).
</t>
  </si>
  <si>
    <t>FORMATO</t>
  </si>
  <si>
    <t>1. Incumplimiento de la normativa legal vigente en SST.
2. Responsabilidad solidaria de Transportes Kala.
3. Pèrdida de imagen y reputaciòn de la organiozaciòn.
4. Penalidades</t>
  </si>
  <si>
    <t>Código:     SGI-CAL-FCO
Revisión:   02
Fecha:        10-01-2023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</si>
</sst>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6"/>
      <color theme="1"/>
      <name val="Calibri"/>
      <family val="2"/>
      <scheme val="minor"/>
    </font>
    <font>
      <sz val="8"/>
      <name val="Arial"/>
      <family val="2"/>
    </font>
    <font>
      <b/>
      <u/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sz val="9"/>
      <color rgb="FF292526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1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sz val="12"/>
      <color theme="0"/>
      <name val="Cambria"/>
      <family val="2"/>
      <scheme val="major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sz val="11"/>
      <color rgb="FFFF0000"/>
      <name val="Arial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gray125">
        <bgColor rgb="FFE5E5E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191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theme="0" tint="-0.499984740745262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medium">
        <color auto="1"/>
      </bottom>
      <diagonal/>
    </border>
    <border>
      <left/>
      <right/>
      <top style="thin">
        <color theme="0"/>
      </top>
      <bottom style="medium">
        <color auto="1"/>
      </bottom>
      <diagonal/>
    </border>
    <border>
      <left/>
      <right style="medium">
        <color auto="1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auto="1"/>
      </left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 tint="-4.9989318521683403E-2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</borders>
  <cellStyleXfs count="8">
    <xf numFmtId="0" fontId="0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29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2" xfId="0" applyBorder="1" applyAlignment="1">
      <alignment horizontal="justify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16" xfId="0" applyBorder="1"/>
    <xf numFmtId="0" fontId="0" fillId="3" borderId="15" xfId="0" applyFill="1" applyBorder="1" applyAlignment="1">
      <alignment horizontal="center" vertical="center"/>
    </xf>
    <xf numFmtId="0" fontId="0" fillId="0" borderId="17" xfId="0" applyBorder="1"/>
    <xf numFmtId="0" fontId="1" fillId="0" borderId="18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justify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8" borderId="0" xfId="0" applyFill="1"/>
    <xf numFmtId="0" fontId="0" fillId="0" borderId="0" xfId="0" applyAlignment="1">
      <alignment horizontal="left"/>
    </xf>
    <xf numFmtId="0" fontId="3" fillId="8" borderId="1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/>
    <xf numFmtId="0" fontId="5" fillId="10" borderId="27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5" fillId="10" borderId="29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10" borderId="26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10" borderId="28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5" fillId="10" borderId="2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0" fontId="16" fillId="0" borderId="0" xfId="0" applyFont="1" applyFill="1" applyBorder="1"/>
    <xf numFmtId="0" fontId="16" fillId="0" borderId="0" xfId="0" applyFont="1" applyAlignment="1">
      <alignment horizontal="left" vertical="center" indent="4"/>
    </xf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17" fontId="16" fillId="0" borderId="1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vertical="center"/>
    </xf>
    <xf numFmtId="0" fontId="11" fillId="0" borderId="35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 wrapText="1"/>
    </xf>
    <xf numFmtId="0" fontId="9" fillId="13" borderId="9" xfId="0" applyFont="1" applyFill="1" applyBorder="1" applyAlignment="1">
      <alignment horizontal="center" vertical="center" wrapText="1"/>
    </xf>
    <xf numFmtId="0" fontId="0" fillId="2" borderId="0" xfId="0" applyFill="1"/>
    <xf numFmtId="0" fontId="0" fillId="11" borderId="0" xfId="0" applyFill="1"/>
    <xf numFmtId="0" fontId="9" fillId="13" borderId="29" xfId="0" applyFont="1" applyFill="1" applyBorder="1" applyAlignment="1">
      <alignment horizontal="center" vertical="center" wrapText="1"/>
    </xf>
    <xf numFmtId="0" fontId="11" fillId="16" borderId="15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horizontal="center" vertical="center"/>
    </xf>
    <xf numFmtId="0" fontId="11" fillId="16" borderId="2" xfId="0" applyFont="1" applyFill="1" applyBorder="1" applyAlignment="1">
      <alignment horizontal="center" vertical="center"/>
    </xf>
    <xf numFmtId="0" fontId="11" fillId="17" borderId="34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/>
    </xf>
    <xf numFmtId="17" fontId="16" fillId="0" borderId="16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1" fillId="16" borderId="4" xfId="0" applyFont="1" applyFill="1" applyBorder="1" applyAlignment="1">
      <alignment horizontal="center" vertical="center" wrapText="1"/>
    </xf>
    <xf numFmtId="0" fontId="11" fillId="15" borderId="18" xfId="0" applyFont="1" applyFill="1" applyBorder="1" applyAlignment="1">
      <alignment horizontal="center" vertical="center" wrapText="1"/>
    </xf>
    <xf numFmtId="0" fontId="11" fillId="17" borderId="4" xfId="0" applyFont="1" applyFill="1" applyBorder="1" applyAlignment="1">
      <alignment horizontal="center" vertical="center"/>
    </xf>
    <xf numFmtId="0" fontId="11" fillId="15" borderId="36" xfId="0" applyFont="1" applyFill="1" applyBorder="1" applyAlignment="1">
      <alignment horizontal="center" vertical="center"/>
    </xf>
    <xf numFmtId="0" fontId="11" fillId="15" borderId="45" xfId="0" applyFont="1" applyFill="1" applyBorder="1" applyAlignment="1">
      <alignment horizontal="center" vertical="center"/>
    </xf>
    <xf numFmtId="0" fontId="11" fillId="15" borderId="31" xfId="0" applyFont="1" applyFill="1" applyBorder="1" applyAlignment="1">
      <alignment horizontal="center" vertical="center"/>
    </xf>
    <xf numFmtId="0" fontId="11" fillId="15" borderId="46" xfId="0" applyFont="1" applyFill="1" applyBorder="1" applyAlignment="1">
      <alignment horizontal="center" vertical="center"/>
    </xf>
    <xf numFmtId="0" fontId="0" fillId="0" borderId="0" xfId="0"/>
    <xf numFmtId="0" fontId="27" fillId="0" borderId="2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22" fillId="18" borderId="47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justify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0" fillId="11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30" fillId="0" borderId="2" xfId="0" applyFont="1" applyBorder="1" applyAlignment="1">
      <alignment horizontal="left" vertical="center" wrapText="1"/>
    </xf>
    <xf numFmtId="0" fontId="27" fillId="0" borderId="21" xfId="0" applyFont="1" applyBorder="1" applyAlignment="1">
      <alignment horizontal="justify" vertical="center"/>
    </xf>
    <xf numFmtId="0" fontId="27" fillId="0" borderId="21" xfId="0" applyFont="1" applyBorder="1" applyAlignment="1">
      <alignment horizontal="justify" vertical="center" wrapText="1"/>
    </xf>
    <xf numFmtId="0" fontId="22" fillId="18" borderId="59" xfId="0" applyFont="1" applyFill="1" applyBorder="1" applyAlignment="1">
      <alignment horizontal="center" vertical="center" wrapText="1"/>
    </xf>
    <xf numFmtId="0" fontId="22" fillId="18" borderId="53" xfId="0" applyFont="1" applyFill="1" applyBorder="1" applyAlignment="1">
      <alignment horizontal="center" vertical="center" wrapText="1"/>
    </xf>
    <xf numFmtId="0" fontId="22" fillId="18" borderId="57" xfId="0" applyFont="1" applyFill="1" applyBorder="1" applyAlignment="1">
      <alignment horizontal="center" vertical="center" wrapText="1"/>
    </xf>
    <xf numFmtId="0" fontId="22" fillId="18" borderId="62" xfId="0" applyFont="1" applyFill="1" applyBorder="1" applyAlignment="1">
      <alignment horizontal="center" vertical="center" wrapText="1"/>
    </xf>
    <xf numFmtId="0" fontId="22" fillId="18" borderId="69" xfId="0" applyFont="1" applyFill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20" borderId="2" xfId="0" applyFont="1" applyFill="1" applyBorder="1" applyAlignment="1">
      <alignment horizontal="center" vertical="center" wrapText="1"/>
    </xf>
    <xf numFmtId="0" fontId="34" fillId="0" borderId="9" xfId="0" applyFont="1" applyBorder="1" applyAlignment="1">
      <alignment horizontal="justify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7" fillId="0" borderId="9" xfId="0" applyFont="1" applyFill="1" applyBorder="1" applyAlignment="1">
      <alignment horizontal="justify" vertical="center" wrapText="1"/>
    </xf>
    <xf numFmtId="0" fontId="30" fillId="0" borderId="1" xfId="0" applyFont="1" applyFill="1" applyBorder="1" applyAlignment="1">
      <alignment horizontal="left" vertical="center" wrapText="1"/>
    </xf>
    <xf numFmtId="0" fontId="27" fillId="0" borderId="21" xfId="0" applyFont="1" applyFill="1" applyBorder="1" applyAlignment="1">
      <alignment horizontal="justify" vertical="center" wrapText="1"/>
    </xf>
    <xf numFmtId="0" fontId="11" fillId="17" borderId="2" xfId="0" applyFont="1" applyFill="1" applyBorder="1" applyAlignment="1">
      <alignment horizontal="center" vertical="center"/>
    </xf>
    <xf numFmtId="0" fontId="11" fillId="15" borderId="21" xfId="0" applyFont="1" applyFill="1" applyBorder="1" applyAlignment="1">
      <alignment horizontal="center" vertical="center"/>
    </xf>
    <xf numFmtId="0" fontId="11" fillId="17" borderId="15" xfId="0" applyFont="1" applyFill="1" applyBorder="1" applyAlignment="1">
      <alignment horizontal="center" vertical="center"/>
    </xf>
    <xf numFmtId="0" fontId="11" fillId="15" borderId="70" xfId="0" applyFont="1" applyFill="1" applyBorder="1" applyAlignment="1">
      <alignment horizontal="center" vertical="center"/>
    </xf>
    <xf numFmtId="0" fontId="11" fillId="15" borderId="18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 vertical="center" wrapText="1"/>
    </xf>
    <xf numFmtId="0" fontId="11" fillId="17" borderId="36" xfId="0" applyFont="1" applyFill="1" applyBorder="1" applyAlignment="1">
      <alignment horizontal="center" vertical="center"/>
    </xf>
    <xf numFmtId="0" fontId="16" fillId="21" borderId="0" xfId="0" applyFont="1" applyFill="1" applyAlignment="1">
      <alignment vertical="center"/>
    </xf>
    <xf numFmtId="0" fontId="17" fillId="21" borderId="0" xfId="0" applyFont="1" applyFill="1"/>
    <xf numFmtId="0" fontId="17" fillId="21" borderId="0" xfId="0" applyFont="1" applyFill="1" applyAlignment="1">
      <alignment horizontal="left"/>
    </xf>
    <xf numFmtId="0" fontId="23" fillId="21" borderId="0" xfId="0" applyFont="1" applyFill="1" applyBorder="1" applyAlignment="1">
      <alignment vertical="center" wrapText="1"/>
    </xf>
    <xf numFmtId="0" fontId="16" fillId="21" borderId="0" xfId="0" applyFont="1" applyFill="1"/>
    <xf numFmtId="0" fontId="18" fillId="21" borderId="0" xfId="0" applyFont="1" applyFill="1"/>
    <xf numFmtId="0" fontId="18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 wrapText="1"/>
    </xf>
    <xf numFmtId="0" fontId="16" fillId="21" borderId="0" xfId="0" applyFont="1" applyFill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28" fillId="14" borderId="22" xfId="0" applyFont="1" applyFill="1" applyBorder="1" applyAlignment="1">
      <alignment horizontal="center" vertical="center" wrapText="1"/>
    </xf>
    <xf numFmtId="0" fontId="28" fillId="14" borderId="23" xfId="0" applyFont="1" applyFill="1" applyBorder="1" applyAlignment="1">
      <alignment horizontal="center" vertical="center" wrapText="1"/>
    </xf>
    <xf numFmtId="0" fontId="28" fillId="14" borderId="2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7" fillId="20" borderId="4" xfId="0" applyFont="1" applyFill="1" applyBorder="1" applyAlignment="1">
      <alignment horizontal="center" vertical="center" wrapText="1"/>
    </xf>
    <xf numFmtId="0" fontId="27" fillId="20" borderId="2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8" fillId="14" borderId="54" xfId="0" applyFont="1" applyFill="1" applyBorder="1" applyAlignment="1">
      <alignment horizontal="center" vertical="center" wrapText="1"/>
    </xf>
    <xf numFmtId="0" fontId="28" fillId="14" borderId="55" xfId="0" applyFont="1" applyFill="1" applyBorder="1" applyAlignment="1">
      <alignment horizontal="center" vertical="center" wrapText="1"/>
    </xf>
    <xf numFmtId="0" fontId="28" fillId="14" borderId="56" xfId="0" applyFont="1" applyFill="1" applyBorder="1" applyAlignment="1">
      <alignment horizontal="center" vertical="center" wrapText="1"/>
    </xf>
    <xf numFmtId="0" fontId="22" fillId="18" borderId="51" xfId="0" applyFont="1" applyFill="1" applyBorder="1" applyAlignment="1">
      <alignment horizontal="center" vertical="center" wrapText="1"/>
    </xf>
    <xf numFmtId="0" fontId="22" fillId="18" borderId="57" xfId="0" applyFont="1" applyFill="1" applyBorder="1" applyAlignment="1">
      <alignment horizontal="center" vertical="center" wrapText="1"/>
    </xf>
    <xf numFmtId="0" fontId="11" fillId="19" borderId="66" xfId="0" applyFont="1" applyFill="1" applyBorder="1" applyAlignment="1">
      <alignment horizontal="center" vertical="center"/>
    </xf>
    <xf numFmtId="0" fontId="11" fillId="19" borderId="58" xfId="0" applyFont="1" applyFill="1" applyBorder="1" applyAlignment="1">
      <alignment horizontal="center" vertical="center"/>
    </xf>
    <xf numFmtId="0" fontId="22" fillId="18" borderId="61" xfId="0" applyFont="1" applyFill="1" applyBorder="1" applyAlignment="1">
      <alignment horizontal="center" vertical="center" wrapText="1"/>
    </xf>
    <xf numFmtId="0" fontId="22" fillId="18" borderId="60" xfId="0" applyFont="1" applyFill="1" applyBorder="1" applyAlignment="1">
      <alignment horizontal="center" vertical="center" wrapText="1"/>
    </xf>
    <xf numFmtId="0" fontId="22" fillId="18" borderId="48" xfId="0" applyFont="1" applyFill="1" applyBorder="1" applyAlignment="1">
      <alignment horizontal="center" vertical="center" wrapText="1"/>
    </xf>
    <xf numFmtId="0" fontId="22" fillId="18" borderId="62" xfId="0" applyFont="1" applyFill="1" applyBorder="1" applyAlignment="1">
      <alignment horizontal="center" vertical="center" wrapText="1"/>
    </xf>
    <xf numFmtId="0" fontId="22" fillId="18" borderId="63" xfId="0" applyFont="1" applyFill="1" applyBorder="1" applyAlignment="1">
      <alignment horizontal="center" vertical="center" wrapText="1"/>
    </xf>
    <xf numFmtId="0" fontId="11" fillId="19" borderId="49" xfId="0" applyFont="1" applyFill="1" applyBorder="1" applyAlignment="1">
      <alignment horizontal="center" vertical="center"/>
    </xf>
    <xf numFmtId="0" fontId="11" fillId="19" borderId="68" xfId="0" applyFont="1" applyFill="1" applyBorder="1" applyAlignment="1">
      <alignment horizontal="center" vertical="center"/>
    </xf>
    <xf numFmtId="0" fontId="11" fillId="19" borderId="50" xfId="0" applyFont="1" applyFill="1" applyBorder="1" applyAlignment="1">
      <alignment horizontal="center" vertical="center"/>
    </xf>
    <xf numFmtId="0" fontId="11" fillId="19" borderId="67" xfId="0" applyFont="1" applyFill="1" applyBorder="1" applyAlignment="1">
      <alignment horizontal="center" vertical="center"/>
    </xf>
    <xf numFmtId="0" fontId="21" fillId="0" borderId="39" xfId="0" applyFont="1" applyBorder="1" applyAlignment="1">
      <alignment horizontal="left" vertical="center" wrapText="1"/>
    </xf>
    <xf numFmtId="0" fontId="21" fillId="0" borderId="42" xfId="0" applyFont="1" applyBorder="1" applyAlignment="1">
      <alignment horizontal="left" vertical="center" wrapText="1"/>
    </xf>
    <xf numFmtId="0" fontId="21" fillId="0" borderId="40" xfId="0" applyFont="1" applyBorder="1" applyAlignment="1">
      <alignment horizontal="left" vertical="center" wrapText="1"/>
    </xf>
    <xf numFmtId="0" fontId="21" fillId="0" borderId="71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27" xfId="0" applyFont="1" applyBorder="1" applyAlignment="1">
      <alignment horizontal="left" vertical="center" wrapText="1"/>
    </xf>
    <xf numFmtId="0" fontId="21" fillId="0" borderId="41" xfId="0" applyFont="1" applyBorder="1" applyAlignment="1">
      <alignment horizontal="left" vertical="center" wrapText="1"/>
    </xf>
    <xf numFmtId="0" fontId="21" fillId="0" borderId="30" xfId="0" applyFont="1" applyBorder="1" applyAlignment="1">
      <alignment horizontal="left" vertical="center" wrapText="1"/>
    </xf>
    <xf numFmtId="0" fontId="21" fillId="0" borderId="29" xfId="0" applyFont="1" applyBorder="1" applyAlignment="1">
      <alignment horizontal="left" vertical="center" wrapText="1"/>
    </xf>
    <xf numFmtId="0" fontId="35" fillId="13" borderId="22" xfId="0" applyFont="1" applyFill="1" applyBorder="1" applyAlignment="1">
      <alignment horizontal="center" vertical="center" wrapText="1"/>
    </xf>
    <xf numFmtId="0" fontId="35" fillId="13" borderId="23" xfId="0" applyFont="1" applyFill="1" applyBorder="1" applyAlignment="1">
      <alignment horizontal="center" vertical="center" wrapText="1"/>
    </xf>
    <xf numFmtId="0" fontId="35" fillId="13" borderId="24" xfId="0" applyFont="1" applyFill="1" applyBorder="1" applyAlignment="1">
      <alignment horizontal="center" vertical="center" wrapText="1"/>
    </xf>
    <xf numFmtId="0" fontId="35" fillId="11" borderId="39" xfId="0" applyFont="1" applyFill="1" applyBorder="1" applyAlignment="1">
      <alignment horizontal="center" vertical="center"/>
    </xf>
    <xf numFmtId="0" fontId="35" fillId="11" borderId="42" xfId="0" applyFont="1" applyFill="1" applyBorder="1" applyAlignment="1">
      <alignment horizontal="center" vertical="center"/>
    </xf>
    <xf numFmtId="0" fontId="35" fillId="11" borderId="40" xfId="0" applyFont="1" applyFill="1" applyBorder="1" applyAlignment="1">
      <alignment horizontal="center" vertical="center"/>
    </xf>
    <xf numFmtId="0" fontId="35" fillId="11" borderId="41" xfId="0" applyFont="1" applyFill="1" applyBorder="1" applyAlignment="1">
      <alignment horizontal="center" vertical="center"/>
    </xf>
    <xf numFmtId="0" fontId="35" fillId="11" borderId="30" xfId="0" applyFont="1" applyFill="1" applyBorder="1" applyAlignment="1">
      <alignment horizontal="center" vertical="center"/>
    </xf>
    <xf numFmtId="0" fontId="35" fillId="11" borderId="29" xfId="0" applyFont="1" applyFill="1" applyBorder="1" applyAlignment="1">
      <alignment horizontal="center" vertical="center"/>
    </xf>
    <xf numFmtId="0" fontId="22" fillId="18" borderId="64" xfId="0" applyFont="1" applyFill="1" applyBorder="1" applyAlignment="1">
      <alignment horizontal="center" vertical="center" wrapText="1"/>
    </xf>
    <xf numFmtId="0" fontId="22" fillId="18" borderId="65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19" fillId="12" borderId="23" xfId="0" applyFont="1" applyFill="1" applyBorder="1" applyAlignment="1">
      <alignment horizontal="center" vertical="center"/>
    </xf>
    <xf numFmtId="0" fontId="19" fillId="12" borderId="24" xfId="0" applyFont="1" applyFill="1" applyBorder="1" applyAlignment="1">
      <alignment horizontal="center" vertical="center"/>
    </xf>
    <xf numFmtId="0" fontId="20" fillId="12" borderId="22" xfId="0" applyFont="1" applyFill="1" applyBorder="1" applyAlignment="1">
      <alignment horizontal="center" vertical="center" wrapText="1"/>
    </xf>
    <xf numFmtId="0" fontId="20" fillId="12" borderId="23" xfId="0" applyFont="1" applyFill="1" applyBorder="1" applyAlignment="1">
      <alignment horizontal="center" vertical="center" wrapText="1"/>
    </xf>
    <xf numFmtId="0" fontId="20" fillId="12" borderId="24" xfId="0" applyFont="1" applyFill="1" applyBorder="1" applyAlignment="1">
      <alignment horizontal="center" vertical="center" wrapText="1"/>
    </xf>
    <xf numFmtId="0" fontId="9" fillId="14" borderId="22" xfId="0" applyFont="1" applyFill="1" applyBorder="1" applyAlignment="1">
      <alignment horizontal="center" vertical="center" wrapText="1"/>
    </xf>
    <xf numFmtId="0" fontId="9" fillId="14" borderId="23" xfId="0" applyFont="1" applyFill="1" applyBorder="1" applyAlignment="1">
      <alignment horizontal="center" vertical="center" wrapText="1"/>
    </xf>
    <xf numFmtId="0" fontId="9" fillId="14" borderId="24" xfId="0" applyFont="1" applyFill="1" applyBorder="1" applyAlignment="1">
      <alignment horizontal="center" vertical="center" wrapText="1"/>
    </xf>
    <xf numFmtId="0" fontId="9" fillId="13" borderId="22" xfId="0" applyFont="1" applyFill="1" applyBorder="1" applyAlignment="1">
      <alignment horizontal="center" vertical="center" wrapText="1"/>
    </xf>
    <xf numFmtId="0" fontId="9" fillId="13" borderId="23" xfId="0" applyFont="1" applyFill="1" applyBorder="1" applyAlignment="1">
      <alignment horizontal="center" vertical="center" wrapText="1"/>
    </xf>
    <xf numFmtId="0" fontId="9" fillId="13" borderId="24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textRotation="90" wrapText="1"/>
    </xf>
    <xf numFmtId="0" fontId="21" fillId="2" borderId="43" xfId="0" applyFont="1" applyFill="1" applyBorder="1" applyAlignment="1">
      <alignment horizontal="center" vertical="center" textRotation="90" wrapText="1"/>
    </xf>
    <xf numFmtId="0" fontId="21" fillId="2" borderId="44" xfId="0" applyFont="1" applyFill="1" applyBorder="1" applyAlignment="1">
      <alignment horizontal="center" vertical="center" textRotation="90" wrapText="1"/>
    </xf>
    <xf numFmtId="0" fontId="24" fillId="0" borderId="0" xfId="0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0" fontId="14" fillId="8" borderId="39" xfId="0" applyFont="1" applyFill="1" applyBorder="1" applyAlignment="1">
      <alignment horizontal="center" vertical="center" wrapText="1"/>
    </xf>
    <xf numFmtId="0" fontId="14" fillId="8" borderId="40" xfId="0" applyFont="1" applyFill="1" applyBorder="1" applyAlignment="1">
      <alignment horizontal="center" vertical="center" wrapText="1"/>
    </xf>
    <xf numFmtId="0" fontId="14" fillId="8" borderId="41" xfId="0" applyFont="1" applyFill="1" applyBorder="1" applyAlignment="1">
      <alignment horizontal="center" vertical="center" wrapText="1"/>
    </xf>
    <xf numFmtId="0" fontId="14" fillId="8" borderId="29" xfId="0" applyFont="1" applyFill="1" applyBorder="1" applyAlignment="1">
      <alignment horizontal="center" vertical="center" wrapText="1"/>
    </xf>
    <xf numFmtId="0" fontId="11" fillId="2" borderId="42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11" fillId="8" borderId="33" xfId="0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center" vertical="center"/>
    </xf>
    <xf numFmtId="0" fontId="11" fillId="8" borderId="40" xfId="0" applyFont="1" applyFill="1" applyBorder="1" applyAlignment="1">
      <alignment horizontal="center" vertical="center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4" fillId="8" borderId="5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textRotation="90" wrapText="1"/>
    </xf>
    <xf numFmtId="0" fontId="11" fillId="0" borderId="35" xfId="0" applyFont="1" applyBorder="1" applyAlignment="1">
      <alignment vertical="center"/>
    </xf>
    <xf numFmtId="0" fontId="0" fillId="0" borderId="1" xfId="0" applyBorder="1" applyAlignment="1">
      <alignment horizontal="justify" vertical="center"/>
    </xf>
    <xf numFmtId="0" fontId="0" fillId="0" borderId="4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8" borderId="4" xfId="0" applyFill="1" applyBorder="1" applyAlignment="1">
      <alignment horizontal="justify" vertical="center" wrapText="1"/>
    </xf>
    <xf numFmtId="0" fontId="0" fillId="8" borderId="20" xfId="0" applyFill="1" applyBorder="1" applyAlignment="1">
      <alignment horizontal="justify" vertical="center"/>
    </xf>
    <xf numFmtId="0" fontId="0" fillId="8" borderId="21" xfId="0" applyFill="1" applyBorder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1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justify" vertical="center"/>
    </xf>
    <xf numFmtId="0" fontId="0" fillId="0" borderId="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1" fillId="9" borderId="6" xfId="0" applyFont="1" applyFill="1" applyBorder="1" applyAlignment="1">
      <alignment horizontal="justify" vertical="center"/>
    </xf>
    <xf numFmtId="0" fontId="1" fillId="9" borderId="0" xfId="0" applyFont="1" applyFill="1" applyBorder="1" applyAlignment="1">
      <alignment horizontal="justify" vertical="center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5" fillId="10" borderId="25" xfId="0" applyFont="1" applyFill="1" applyBorder="1" applyAlignment="1">
      <alignment horizontal="center" vertical="center" wrapText="1"/>
    </xf>
    <xf numFmtId="0" fontId="5" fillId="10" borderId="26" xfId="0" applyFont="1" applyFill="1" applyBorder="1" applyAlignment="1">
      <alignment horizontal="center" vertical="center" wrapText="1"/>
    </xf>
    <xf numFmtId="0" fontId="5" fillId="10" borderId="2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1" fillId="9" borderId="1" xfId="0" applyFont="1" applyFill="1" applyBorder="1" applyAlignment="1">
      <alignment horizontal="justify" vertical="center"/>
    </xf>
    <xf numFmtId="0" fontId="0" fillId="3" borderId="4" xfId="0" applyFill="1" applyBorder="1" applyAlignment="1">
      <alignment horizontal="center"/>
    </xf>
    <xf numFmtId="0" fontId="0" fillId="3" borderId="21" xfId="0" applyFill="1" applyBorder="1" applyAlignment="1">
      <alignment horizontal="center"/>
    </xf>
  </cellXfs>
  <cellStyles count="8">
    <cellStyle name="Hipervínculo" xfId="2" builtinId="8" hidden="1"/>
    <cellStyle name="Hipervínculo" xfId="4" builtinId="8" hidden="1"/>
    <cellStyle name="Hipervínculo" xfId="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Normal" xfId="0" builtinId="0"/>
    <cellStyle name="Normal 5" xfId="1" xr:uid="{00000000-0005-0000-0000-000007000000}"/>
  </cellStyles>
  <dxfs count="1242"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</dxf>
    <dxf>
      <font>
        <color auto="1"/>
      </font>
      <fill>
        <patternFill>
          <bgColor rgb="FFFF6600"/>
        </patternFill>
      </fill>
    </dxf>
    <dxf>
      <font>
        <color auto="1"/>
      </font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</dxf>
    <dxf>
      <font>
        <color auto="1"/>
      </font>
      <fill>
        <patternFill>
          <bgColor rgb="FFFF6600"/>
        </patternFill>
      </fill>
    </dxf>
    <dxf>
      <font>
        <color auto="1"/>
      </font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theme="6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</dxf>
    <dxf>
      <font>
        <color auto="1"/>
      </font>
      <fill>
        <patternFill>
          <bgColor rgb="FFFF6600"/>
        </patternFill>
      </fill>
    </dxf>
    <dxf>
      <font>
        <color auto="1"/>
      </font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theme="6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</dxf>
    <dxf>
      <font>
        <color auto="1"/>
      </font>
      <fill>
        <patternFill>
          <bgColor rgb="FFFF6600"/>
        </patternFill>
      </fill>
    </dxf>
    <dxf>
      <font>
        <color auto="1"/>
      </font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3366CC"/>
      <color rgb="FFFF1919"/>
      <color rgb="FFFFFF99"/>
      <color rgb="FFFF6600"/>
      <color rgb="FFC5D9F1"/>
      <color rgb="FFFF0000"/>
      <color rgb="FFFA5548"/>
      <color rgb="FFF93D2F"/>
      <color rgb="FF996633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235527</xdr:colOff>
      <xdr:row>0</xdr:row>
      <xdr:rowOff>0</xdr:rowOff>
    </xdr:from>
    <xdr:to>
      <xdr:col>1</xdr:col>
      <xdr:colOff>1895598</xdr:colOff>
      <xdr:row>2</xdr:row>
      <xdr:rowOff>323111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527" y="0"/>
          <a:ext cx="2117271" cy="6803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6</xdr:row>
      <xdr:rowOff>0</xdr:rowOff>
    </xdr:from>
    <xdr:to>
      <xdr:col>3</xdr:col>
      <xdr:colOff>6350</xdr:colOff>
      <xdr:row>7</xdr:row>
      <xdr:rowOff>177800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E9EDDC2-9B76-4B48-88B2-4B9555A52975}"/>
            </a:ext>
          </a:extLst>
        </xdr:cNvPr>
        <xdr:cNvCxnSpPr/>
      </xdr:nvCxnSpPr>
      <xdr:spPr>
        <a:xfrm>
          <a:off x="768350" y="939800"/>
          <a:ext cx="1911350" cy="21082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6</xdr:row>
      <xdr:rowOff>0</xdr:rowOff>
    </xdr:from>
    <xdr:to>
      <xdr:col>3</xdr:col>
      <xdr:colOff>6350</xdr:colOff>
      <xdr:row>7</xdr:row>
      <xdr:rowOff>177800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0B68118-0FCE-4313-99AE-4EE42ABB8F53}"/>
            </a:ext>
          </a:extLst>
        </xdr:cNvPr>
        <xdr:cNvCxnSpPr/>
      </xdr:nvCxnSpPr>
      <xdr:spPr>
        <a:xfrm>
          <a:off x="768350" y="1111250"/>
          <a:ext cx="1765300" cy="16192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showGridLines="0" tabSelected="1" zoomScaleNormal="100" zoomScalePageLayoutView="60" workbookViewId="0">
      <pane xSplit="1" topLeftCell="N1" activePane="topRight" state="frozen"/>
      <selection pane="topRight" activeCell="R62" sqref="R62"/>
    </sheetView>
  </sheetViews>
  <sheetFormatPr baseColWidth="10" defaultColWidth="11.42578125" defaultRowHeight="14.25" x14ac:dyDescent="0.2"/>
  <cols>
    <col min="1" max="1" width="6.7109375" style="153" customWidth="1"/>
    <col min="2" max="2" width="32.28515625" style="154" customWidth="1"/>
    <col min="3" max="3" width="20" style="155" customWidth="1"/>
    <col min="4" max="4" width="35.42578125" style="154" customWidth="1"/>
    <col min="5" max="5" width="16.7109375" style="154" customWidth="1"/>
    <col min="6" max="6" width="13.42578125" style="153" customWidth="1"/>
    <col min="7" max="8" width="13.140625" style="156" customWidth="1"/>
    <col min="9" max="9" width="18.42578125" style="157" customWidth="1"/>
    <col min="10" max="10" width="17.42578125" style="156" customWidth="1"/>
    <col min="11" max="12" width="13.140625" style="158" customWidth="1"/>
    <col min="13" max="14" width="13.140625" style="153" customWidth="1"/>
    <col min="15" max="15" width="36.42578125" style="153" customWidth="1"/>
    <col min="16" max="16" width="19.42578125" style="156" customWidth="1"/>
    <col min="17" max="18" width="13.140625" style="158" customWidth="1"/>
    <col min="19" max="19" width="13.140625" style="153" customWidth="1"/>
    <col min="20" max="20" width="14.28515625" style="153" customWidth="1"/>
    <col min="21" max="16384" width="11.42578125" style="153"/>
  </cols>
  <sheetData>
    <row r="1" spans="1:26" s="149" customFormat="1" ht="19.899999999999999" customHeight="1" x14ac:dyDescent="0.25">
      <c r="A1" s="171"/>
      <c r="B1" s="172"/>
      <c r="C1" s="201" t="s">
        <v>327</v>
      </c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/>
      <c r="R1" s="189" t="s">
        <v>329</v>
      </c>
      <c r="S1" s="190"/>
      <c r="T1" s="191"/>
    </row>
    <row r="2" spans="1:26" s="149" customFormat="1" ht="8.4499999999999993" customHeight="1" thickBot="1" x14ac:dyDescent="0.3">
      <c r="A2" s="171"/>
      <c r="B2" s="172"/>
      <c r="C2" s="204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6"/>
      <c r="R2" s="192"/>
      <c r="S2" s="193"/>
      <c r="T2" s="194"/>
    </row>
    <row r="3" spans="1:26" s="149" customFormat="1" ht="34.15" customHeight="1" thickBot="1" x14ac:dyDescent="0.3">
      <c r="A3" s="171"/>
      <c r="B3" s="172"/>
      <c r="C3" s="198" t="s">
        <v>266</v>
      </c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200"/>
      <c r="R3" s="195"/>
      <c r="S3" s="196"/>
      <c r="T3" s="197"/>
    </row>
    <row r="4" spans="1:26" s="149" customFormat="1" ht="11.25" customHeight="1" x14ac:dyDescent="0.25"/>
    <row r="5" spans="1:26" s="150" customFormat="1" ht="29.25" customHeight="1" x14ac:dyDescent="0.2">
      <c r="A5" s="180" t="s">
        <v>225</v>
      </c>
      <c r="B5" s="182" t="s">
        <v>133</v>
      </c>
      <c r="C5" s="176" t="s">
        <v>174</v>
      </c>
      <c r="D5" s="176" t="s">
        <v>134</v>
      </c>
      <c r="E5" s="207" t="s">
        <v>178</v>
      </c>
      <c r="F5" s="208"/>
      <c r="G5" s="185" t="s">
        <v>179</v>
      </c>
      <c r="H5" s="186"/>
      <c r="I5" s="186"/>
      <c r="J5" s="187"/>
      <c r="K5" s="178" t="s">
        <v>180</v>
      </c>
      <c r="L5" s="179"/>
      <c r="M5" s="179"/>
      <c r="N5" s="188"/>
      <c r="O5" s="182" t="s">
        <v>198</v>
      </c>
      <c r="P5" s="176" t="s">
        <v>182</v>
      </c>
      <c r="Q5" s="178" t="s">
        <v>181</v>
      </c>
      <c r="R5" s="179"/>
      <c r="S5" s="179"/>
      <c r="T5" s="179"/>
    </row>
    <row r="6" spans="1:26" s="150" customFormat="1" ht="51" customHeight="1" x14ac:dyDescent="0.2">
      <c r="A6" s="181"/>
      <c r="B6" s="183"/>
      <c r="C6" s="184"/>
      <c r="D6" s="184"/>
      <c r="E6" s="111" t="s">
        <v>316</v>
      </c>
      <c r="F6" s="129" t="s">
        <v>267</v>
      </c>
      <c r="G6" s="132" t="s">
        <v>13</v>
      </c>
      <c r="H6" s="132" t="s">
        <v>233</v>
      </c>
      <c r="I6" s="132" t="s">
        <v>262</v>
      </c>
      <c r="J6" s="132" t="s">
        <v>263</v>
      </c>
      <c r="K6" s="128" t="s">
        <v>13</v>
      </c>
      <c r="L6" s="128" t="s">
        <v>14</v>
      </c>
      <c r="M6" s="128" t="s">
        <v>264</v>
      </c>
      <c r="N6" s="130" t="s">
        <v>178</v>
      </c>
      <c r="O6" s="183"/>
      <c r="P6" s="177"/>
      <c r="Q6" s="131" t="s">
        <v>13</v>
      </c>
      <c r="R6" s="131" t="s">
        <v>14</v>
      </c>
      <c r="S6" s="131" t="s">
        <v>264</v>
      </c>
      <c r="T6" s="131" t="s">
        <v>150</v>
      </c>
      <c r="Z6" s="151"/>
    </row>
    <row r="7" spans="1:26" s="152" customFormat="1" ht="32.25" customHeight="1" thickBot="1" x14ac:dyDescent="0.3">
      <c r="A7" s="173" t="s">
        <v>268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5"/>
    </row>
    <row r="8" spans="1:26" ht="63" customHeight="1" x14ac:dyDescent="0.2">
      <c r="A8" s="79">
        <v>1</v>
      </c>
      <c r="B8" s="107" t="s">
        <v>135</v>
      </c>
      <c r="C8" s="118" t="s">
        <v>136</v>
      </c>
      <c r="D8" s="110" t="s">
        <v>227</v>
      </c>
      <c r="E8" s="167" t="s">
        <v>69</v>
      </c>
      <c r="F8" s="168"/>
      <c r="G8" s="112" t="s">
        <v>90</v>
      </c>
      <c r="H8" s="112" t="s">
        <v>90</v>
      </c>
      <c r="I8" s="113" t="str">
        <f t="shared" ref="I8:J9" si="0">IF(OR(G8="N.A.",H8="N.A."),"No aplica, es riesgo",G8*H8)</f>
        <v>No aplica, es riesgo</v>
      </c>
      <c r="J8" s="113" t="str">
        <f t="shared" si="0"/>
        <v>No aplica, es riesgo</v>
      </c>
      <c r="K8" s="114">
        <v>1</v>
      </c>
      <c r="L8" s="114">
        <v>5</v>
      </c>
      <c r="M8" s="113">
        <f t="shared" ref="M8:M9" si="1">IF(OR(K8="N.A.",L8="N.A."),"No aplica, es oportunidad",K8*L8)</f>
        <v>5</v>
      </c>
      <c r="N8" s="113" t="str">
        <f>IF(OR(M8=1,M8=2,M8=3,M8=4),"BAJO IMPACTO",IF(OR(M8=5,M8=6,M8=8,M8=9,M8=10),"MEDIANO IMPACTO",IF(OR(M8=12,M8=15,M8=16,M8=20,M8=25),"ALTO IMPACTO")))</f>
        <v>MEDIANO IMPACTO</v>
      </c>
      <c r="O8" s="115" t="s">
        <v>234</v>
      </c>
      <c r="P8" s="116" t="s">
        <v>270</v>
      </c>
      <c r="Q8" s="114">
        <v>1</v>
      </c>
      <c r="R8" s="114">
        <v>4</v>
      </c>
      <c r="S8" s="113">
        <f t="shared" ref="S8:S18" si="2">IF(OR(Q8="N.A.",R8="N.A."),"No aplica, es oportunidad",Q8*R8)</f>
        <v>4</v>
      </c>
      <c r="T8" s="113" t="str">
        <f>IF(OR(S8=1,S8=2,S8=3,S8=4),"BAJO IMPACTO",IF(OR(S8=5,S8=6,S8=8,S8=9,S8=10),"MEDIANO IMPACTO",IF(OR(S8=12,S8=15,S8=16,S8=20,S8=25),"ALTO IMPACTO")))</f>
        <v>BAJO IMPACTO</v>
      </c>
    </row>
    <row r="9" spans="1:26" ht="85.5" customHeight="1" x14ac:dyDescent="0.2">
      <c r="A9" s="79">
        <v>2</v>
      </c>
      <c r="B9" s="107" t="s">
        <v>305</v>
      </c>
      <c r="C9" s="118" t="s">
        <v>246</v>
      </c>
      <c r="D9" s="110" t="s">
        <v>306</v>
      </c>
      <c r="E9" s="160" t="s">
        <v>62</v>
      </c>
      <c r="F9" s="161"/>
      <c r="G9" s="112">
        <v>4</v>
      </c>
      <c r="H9" s="112">
        <v>5</v>
      </c>
      <c r="I9" s="113">
        <f t="shared" si="0"/>
        <v>20</v>
      </c>
      <c r="J9" s="113" t="str">
        <f>IF(OR(I9=1,I9=2,I9=3,I9=4,I9=5,I9=6,I9=8,I9=9),"BAJO BENEFICIO",IF(OR(I9=10,I9=12,I9=15,I9=16),"MEDIANO BENEFICIO",IF(OR(I9=20,I9=25),"ALTO BENEFICIO",IF(OR(I9="No aplica, es riesgo"),""))))</f>
        <v>ALTO BENEFICIO</v>
      </c>
      <c r="K9" s="112" t="s">
        <v>90</v>
      </c>
      <c r="L9" s="112" t="s">
        <v>90</v>
      </c>
      <c r="M9" s="113" t="str">
        <f t="shared" si="1"/>
        <v>No aplica, es oportunidad</v>
      </c>
      <c r="N9" s="113" t="str">
        <f t="shared" ref="N9" si="3">IF(OR(L9="N.A.",M9="N.A."),"No aplica, es oportunidad",L9*M9)</f>
        <v>No aplica, es oportunidad</v>
      </c>
      <c r="O9" s="115" t="s">
        <v>307</v>
      </c>
      <c r="P9" s="116" t="s">
        <v>315</v>
      </c>
      <c r="Q9" s="112" t="s">
        <v>90</v>
      </c>
      <c r="R9" s="112" t="s">
        <v>90</v>
      </c>
      <c r="S9" s="113" t="str">
        <f t="shared" si="2"/>
        <v>No aplica, es oportunidad</v>
      </c>
      <c r="T9" s="113" t="str">
        <f t="shared" ref="T9" si="4">IF(OR(R9="N.A.",S9="N.A."),"No aplica, es oportunidad",R9*S9)</f>
        <v>No aplica, es oportunidad</v>
      </c>
    </row>
    <row r="10" spans="1:26" ht="63" customHeight="1" x14ac:dyDescent="0.2">
      <c r="A10" s="79">
        <v>3</v>
      </c>
      <c r="B10" s="107" t="s">
        <v>269</v>
      </c>
      <c r="C10" s="119" t="s">
        <v>191</v>
      </c>
      <c r="D10" s="110" t="s">
        <v>228</v>
      </c>
      <c r="E10" s="160" t="s">
        <v>62</v>
      </c>
      <c r="F10" s="161"/>
      <c r="G10" s="112">
        <v>3</v>
      </c>
      <c r="H10" s="112">
        <v>5</v>
      </c>
      <c r="I10" s="113">
        <f t="shared" ref="I10" si="5">IF(OR(G10="N.A.",H10="N.A."),"No aplica, es riesgo",G10*H10)</f>
        <v>15</v>
      </c>
      <c r="J10" s="113" t="str">
        <f>IF(OR(I10=1,I10=2,I10=3,I10=4,I10=5,I10=6,I10=8,I10=9),"BAJO BENEFICIO",IF(OR(I10=10,I10=12,I10=15,I10=16),"MEDIANO BENEFICIO",IF(OR(I10=20,I10=25),"ALTO BENEFICIO",IF(OR(I10="No aplica, es riesgo"),""))))</f>
        <v>MEDIANO BENEFICIO</v>
      </c>
      <c r="K10" s="112" t="s">
        <v>90</v>
      </c>
      <c r="L10" s="112" t="s">
        <v>90</v>
      </c>
      <c r="M10" s="113" t="str">
        <f t="shared" ref="M10:N26" si="6">IF(OR(K10="N.A.",L10="N.A."),"No aplica, es oportunidad",K10*L10)</f>
        <v>No aplica, es oportunidad</v>
      </c>
      <c r="N10" s="113" t="str">
        <f t="shared" si="6"/>
        <v>No aplica, es oportunidad</v>
      </c>
      <c r="O10" s="115" t="s">
        <v>193</v>
      </c>
      <c r="P10" s="116" t="s">
        <v>192</v>
      </c>
      <c r="Q10" s="112" t="s">
        <v>90</v>
      </c>
      <c r="R10" s="112" t="s">
        <v>90</v>
      </c>
      <c r="S10" s="113" t="str">
        <f t="shared" ref="S10:T12" si="7">IF(OR(Q10="N.A.",R10="N.A."),"No aplica, es oportunidad",Q10*R10)</f>
        <v>No aplica, es oportunidad</v>
      </c>
      <c r="T10" s="113" t="str">
        <f t="shared" si="7"/>
        <v>No aplica, es oportunidad</v>
      </c>
    </row>
    <row r="11" spans="1:26" ht="51" x14ac:dyDescent="0.2">
      <c r="A11" s="79">
        <v>4</v>
      </c>
      <c r="B11" s="107" t="s">
        <v>132</v>
      </c>
      <c r="C11" s="119" t="s">
        <v>191</v>
      </c>
      <c r="D11" s="110" t="s">
        <v>229</v>
      </c>
      <c r="E11" s="160" t="s">
        <v>62</v>
      </c>
      <c r="F11" s="161"/>
      <c r="G11" s="112">
        <v>4</v>
      </c>
      <c r="H11" s="112">
        <v>5</v>
      </c>
      <c r="I11" s="113">
        <f t="shared" ref="I11" si="8">IF(OR(G11="N.A.",H11="N.A."),"No aplica, es riesgo",G11*H11)</f>
        <v>20</v>
      </c>
      <c r="J11" s="113" t="str">
        <f>IF(OR(I11=1,I11=2,I11=3,I11=4,I11=5,I11=6,I11=8,I11=9),"BAJO BENEFICIO",IF(OR(I11=10,I11=12,I11=15,I11=16),"MEDIANO BENEFICIO",IF(OR(I11=20,I11=25),"ALTO BENEFICIO",IF(OR(I11="No aplica, es riesgo"),""))))</f>
        <v>ALTO BENEFICIO</v>
      </c>
      <c r="K11" s="112" t="s">
        <v>90</v>
      </c>
      <c r="L11" s="112" t="s">
        <v>90</v>
      </c>
      <c r="M11" s="113" t="str">
        <f t="shared" ref="M11" si="9">IF(OR(K11="N.A.",L11="N.A."),"No aplica, es oportunidad",K11*L11)</f>
        <v>No aplica, es oportunidad</v>
      </c>
      <c r="N11" s="113" t="str">
        <f t="shared" si="6"/>
        <v>No aplica, es oportunidad</v>
      </c>
      <c r="O11" s="115" t="s">
        <v>324</v>
      </c>
      <c r="P11" s="116" t="s">
        <v>265</v>
      </c>
      <c r="Q11" s="112" t="s">
        <v>90</v>
      </c>
      <c r="R11" s="112" t="s">
        <v>90</v>
      </c>
      <c r="S11" s="113" t="str">
        <f t="shared" ref="S11" si="10">IF(OR(Q11="N.A.",R11="N.A."),"No aplica, es oportunidad",Q11*R11)</f>
        <v>No aplica, es oportunidad</v>
      </c>
      <c r="T11" s="113" t="str">
        <f t="shared" si="7"/>
        <v>No aplica, es oportunidad</v>
      </c>
    </row>
    <row r="12" spans="1:26" ht="84.75" customHeight="1" x14ac:dyDescent="0.2">
      <c r="A12" s="79">
        <v>5</v>
      </c>
      <c r="B12" s="107" t="s">
        <v>320</v>
      </c>
      <c r="C12" s="119" t="s">
        <v>137</v>
      </c>
      <c r="D12" s="110" t="s">
        <v>271</v>
      </c>
      <c r="E12" s="160" t="s">
        <v>62</v>
      </c>
      <c r="F12" s="161"/>
      <c r="G12" s="112">
        <v>4</v>
      </c>
      <c r="H12" s="112">
        <v>5</v>
      </c>
      <c r="I12" s="113">
        <f t="shared" ref="I12" si="11">IF(OR(G12="N.A.",H12="N.A."),"No aplica, es riesgo",G12*H12)</f>
        <v>20</v>
      </c>
      <c r="J12" s="113" t="str">
        <f>IF(OR(I12=1,I12=2,I12=3,I12=4,I12=5,I12=6,I12=8,I12=9),"BAJO BENEFICIO",IF(OR(I12=10,I12=12,I12=15,I12=16),"MEDIANO BENEFICIO",IF(OR(I12=20,I12=25),"ALTO BENEFICIO",IF(OR(I12="No aplica, es riesgo"),""))))</f>
        <v>ALTO BENEFICIO</v>
      </c>
      <c r="K12" s="112" t="s">
        <v>90</v>
      </c>
      <c r="L12" s="112" t="s">
        <v>90</v>
      </c>
      <c r="M12" s="113" t="str">
        <f t="shared" ref="M12" si="12">IF(OR(K12="N.A.",L12="N.A."),"No aplica, es oportunidad",K12*L12)</f>
        <v>No aplica, es oportunidad</v>
      </c>
      <c r="N12" s="113" t="str">
        <f t="shared" si="6"/>
        <v>No aplica, es oportunidad</v>
      </c>
      <c r="O12" s="138" t="s">
        <v>194</v>
      </c>
      <c r="P12" s="116" t="s">
        <v>235</v>
      </c>
      <c r="Q12" s="112" t="s">
        <v>90</v>
      </c>
      <c r="R12" s="112" t="s">
        <v>90</v>
      </c>
      <c r="S12" s="113" t="str">
        <f t="shared" ref="S12" si="13">IF(OR(Q12="N.A.",R12="N.A."),"No aplica, es oportunidad",Q12*R12)</f>
        <v>No aplica, es oportunidad</v>
      </c>
      <c r="T12" s="113" t="str">
        <f t="shared" si="7"/>
        <v>No aplica, es oportunidad</v>
      </c>
    </row>
    <row r="13" spans="1:26" ht="99" customHeight="1" x14ac:dyDescent="0.2">
      <c r="A13" s="79">
        <v>6</v>
      </c>
      <c r="B13" s="107" t="s">
        <v>311</v>
      </c>
      <c r="C13" s="119" t="s">
        <v>138</v>
      </c>
      <c r="D13" s="107" t="s">
        <v>310</v>
      </c>
      <c r="E13" s="169" t="s">
        <v>62</v>
      </c>
      <c r="F13" s="170"/>
      <c r="G13" s="133">
        <v>4</v>
      </c>
      <c r="H13" s="133">
        <v>5</v>
      </c>
      <c r="I13" s="134">
        <v>20</v>
      </c>
      <c r="J13" s="135" t="s">
        <v>309</v>
      </c>
      <c r="K13" s="133" t="s">
        <v>90</v>
      </c>
      <c r="L13" s="133" t="s">
        <v>90</v>
      </c>
      <c r="M13" s="134" t="s">
        <v>126</v>
      </c>
      <c r="N13" s="134" t="s">
        <v>126</v>
      </c>
      <c r="O13" s="136" t="s">
        <v>325</v>
      </c>
      <c r="P13" s="134" t="s">
        <v>308</v>
      </c>
      <c r="Q13" s="133" t="s">
        <v>90</v>
      </c>
      <c r="R13" s="133" t="s">
        <v>90</v>
      </c>
      <c r="S13" s="134" t="s">
        <v>126</v>
      </c>
      <c r="T13" s="134" t="s">
        <v>126</v>
      </c>
    </row>
    <row r="14" spans="1:26" ht="112.5" customHeight="1" x14ac:dyDescent="0.2">
      <c r="A14" s="79">
        <v>7</v>
      </c>
      <c r="B14" s="108" t="s">
        <v>226</v>
      </c>
      <c r="C14" s="120" t="s">
        <v>138</v>
      </c>
      <c r="D14" s="109" t="s">
        <v>230</v>
      </c>
      <c r="E14" s="165" t="s">
        <v>69</v>
      </c>
      <c r="F14" s="166"/>
      <c r="G14" s="112" t="s">
        <v>90</v>
      </c>
      <c r="H14" s="112" t="s">
        <v>90</v>
      </c>
      <c r="I14" s="113" t="str">
        <f t="shared" ref="I14:J21" si="14">IF(OR(G14="N.A.",H14="N.A."),"No aplica, es riesgo",G14*H14)</f>
        <v>No aplica, es riesgo</v>
      </c>
      <c r="J14" s="113" t="str">
        <f t="shared" si="14"/>
        <v>No aplica, es riesgo</v>
      </c>
      <c r="K14" s="112">
        <v>3</v>
      </c>
      <c r="L14" s="112">
        <v>5</v>
      </c>
      <c r="M14" s="113">
        <f t="shared" ref="M14:M15" si="15">IF(OR(K14="N.A.",L14="N.A."),"No aplica, es oportunidad",K14*L14)</f>
        <v>15</v>
      </c>
      <c r="N14" s="113" t="str">
        <f>IF(OR(M14=1,M14=2,M14=3,M14=4),"BAJO IMPACTO",IF(OR(M14=5,M14=6,M14=8,M14=9,M14=10),"MEDIANO IMPACTO",IF(OR(M14=12,M14=15,M14=16,M14=20,M14=25),"ALTO IMPACTO")))</f>
        <v>ALTO IMPACTO</v>
      </c>
      <c r="O14" s="138" t="s">
        <v>236</v>
      </c>
      <c r="P14" s="112" t="s">
        <v>190</v>
      </c>
      <c r="Q14" s="117">
        <v>3</v>
      </c>
      <c r="R14" s="112">
        <v>3</v>
      </c>
      <c r="S14" s="113">
        <f t="shared" si="2"/>
        <v>9</v>
      </c>
      <c r="T14" s="113" t="str">
        <f>IF(OR(S14=1,S14=2,S14=3,S14=4),"BAJO IMPACTO",IF(OR(S14=5,S14=6,S14=8,S14=9,S14=10,S14=12),"MEDIANO IMPACTO",IF(OR(S14=15,S14=16,S14=20,S14=25),"ALTO IMPACTO")))</f>
        <v>MEDIANO IMPACTO</v>
      </c>
    </row>
    <row r="15" spans="1:26" ht="45" customHeight="1" x14ac:dyDescent="0.2">
      <c r="A15" s="79">
        <v>8</v>
      </c>
      <c r="B15" s="108" t="s">
        <v>237</v>
      </c>
      <c r="C15" s="120" t="s">
        <v>138</v>
      </c>
      <c r="D15" s="109" t="s">
        <v>231</v>
      </c>
      <c r="E15" s="165" t="s">
        <v>69</v>
      </c>
      <c r="F15" s="166"/>
      <c r="G15" s="112" t="s">
        <v>90</v>
      </c>
      <c r="H15" s="112" t="s">
        <v>90</v>
      </c>
      <c r="I15" s="113" t="str">
        <f t="shared" si="14"/>
        <v>No aplica, es riesgo</v>
      </c>
      <c r="J15" s="113" t="str">
        <f t="shared" si="14"/>
        <v>No aplica, es riesgo</v>
      </c>
      <c r="K15" s="112">
        <v>1</v>
      </c>
      <c r="L15" s="112">
        <v>5</v>
      </c>
      <c r="M15" s="113">
        <f t="shared" si="15"/>
        <v>5</v>
      </c>
      <c r="N15" s="113" t="str">
        <f t="shared" ref="N15:N20" si="16">IF(OR(M15=1,M15=2,M15=3,M15=4),"BAJO IMPACTO",IF(OR(M15=5,M15=6,M15=8,M15=9,M15=10),"MEDIANO IMPACTO",IF(OR(M15=12,M15=15,M15=16,M15=20,M15=25),"ALTO IMPACTO")))</f>
        <v>MEDIANO IMPACTO</v>
      </c>
      <c r="O15" s="115" t="s">
        <v>238</v>
      </c>
      <c r="P15" s="116" t="s">
        <v>239</v>
      </c>
      <c r="Q15" s="112">
        <v>3</v>
      </c>
      <c r="R15" s="112">
        <v>3</v>
      </c>
      <c r="S15" s="113">
        <f t="shared" si="2"/>
        <v>9</v>
      </c>
      <c r="T15" s="113" t="str">
        <f t="shared" ref="T15:T20" si="17">IF(OR(S15=1,S15=2,S15=3,S15=4),"BAJO IMPACTO",IF(OR(S15=5,S15=6,S15=8,S15=9,S15=10,S15=12),"MEDIANO IMPACTO",IF(OR(S15=15,S15=16,S15=20,S15=25),"ALTO IMPACTO")))</f>
        <v>MEDIANO IMPACTO</v>
      </c>
    </row>
    <row r="16" spans="1:26" ht="114" customHeight="1" x14ac:dyDescent="0.2">
      <c r="A16" s="79">
        <v>9</v>
      </c>
      <c r="B16" s="137" t="s">
        <v>321</v>
      </c>
      <c r="C16" s="120" t="s">
        <v>138</v>
      </c>
      <c r="D16" s="109" t="s">
        <v>317</v>
      </c>
      <c r="E16" s="165" t="s">
        <v>69</v>
      </c>
      <c r="F16" s="166"/>
      <c r="G16" s="112" t="s">
        <v>90</v>
      </c>
      <c r="H16" s="112" t="s">
        <v>90</v>
      </c>
      <c r="I16" s="113" t="str">
        <f t="shared" si="14"/>
        <v>No aplica, es riesgo</v>
      </c>
      <c r="J16" s="113" t="str">
        <f t="shared" si="14"/>
        <v>No aplica, es riesgo</v>
      </c>
      <c r="K16" s="112">
        <v>5</v>
      </c>
      <c r="L16" s="112">
        <v>4</v>
      </c>
      <c r="M16" s="113">
        <f t="shared" ref="M16" si="18">IF(OR(K16="N.A.",L16="N.A."),"No aplica, es oportunidad",K16*L16)</f>
        <v>20</v>
      </c>
      <c r="N16" s="113" t="str">
        <f t="shared" si="16"/>
        <v>ALTO IMPACTO</v>
      </c>
      <c r="O16" s="115" t="s">
        <v>201</v>
      </c>
      <c r="P16" s="116" t="s">
        <v>195</v>
      </c>
      <c r="Q16" s="112">
        <v>3</v>
      </c>
      <c r="R16" s="112">
        <v>3</v>
      </c>
      <c r="S16" s="113">
        <f t="shared" si="2"/>
        <v>9</v>
      </c>
      <c r="T16" s="113" t="str">
        <f t="shared" si="17"/>
        <v>MEDIANO IMPACTO</v>
      </c>
    </row>
    <row r="17" spans="1:20" ht="96" customHeight="1" x14ac:dyDescent="0.2">
      <c r="A17" s="79">
        <v>10</v>
      </c>
      <c r="B17" s="108" t="s">
        <v>240</v>
      </c>
      <c r="C17" s="120" t="s">
        <v>138</v>
      </c>
      <c r="D17" s="109" t="s">
        <v>241</v>
      </c>
      <c r="E17" s="165" t="s">
        <v>69</v>
      </c>
      <c r="F17" s="166"/>
      <c r="G17" s="112" t="s">
        <v>90</v>
      </c>
      <c r="H17" s="112" t="s">
        <v>90</v>
      </c>
      <c r="I17" s="113" t="str">
        <f t="shared" si="14"/>
        <v>No aplica, es riesgo</v>
      </c>
      <c r="J17" s="113" t="str">
        <f t="shared" si="14"/>
        <v>No aplica, es riesgo</v>
      </c>
      <c r="K17" s="112">
        <v>5</v>
      </c>
      <c r="L17" s="112">
        <v>4</v>
      </c>
      <c r="M17" s="113">
        <f t="shared" ref="M17:M38" si="19">IF(OR(K17="N.A.",L17="N.A."),"No aplica, es oportunidad",K17*L17)</f>
        <v>20</v>
      </c>
      <c r="N17" s="113" t="str">
        <f t="shared" si="16"/>
        <v>ALTO IMPACTO</v>
      </c>
      <c r="O17" s="115" t="s">
        <v>312</v>
      </c>
      <c r="P17" s="116" t="s">
        <v>196</v>
      </c>
      <c r="Q17" s="112">
        <v>3</v>
      </c>
      <c r="R17" s="112">
        <v>3</v>
      </c>
      <c r="S17" s="113">
        <f t="shared" si="2"/>
        <v>9</v>
      </c>
      <c r="T17" s="113" t="str">
        <f t="shared" si="17"/>
        <v>MEDIANO IMPACTO</v>
      </c>
    </row>
    <row r="18" spans="1:20" ht="49.5" customHeight="1" x14ac:dyDescent="0.2">
      <c r="A18" s="79">
        <v>11</v>
      </c>
      <c r="B18" s="108" t="s">
        <v>272</v>
      </c>
      <c r="C18" s="121" t="s">
        <v>138</v>
      </c>
      <c r="D18" s="109" t="s">
        <v>242</v>
      </c>
      <c r="E18" s="165" t="s">
        <v>69</v>
      </c>
      <c r="F18" s="166"/>
      <c r="G18" s="112" t="s">
        <v>90</v>
      </c>
      <c r="H18" s="112" t="s">
        <v>90</v>
      </c>
      <c r="I18" s="113" t="str">
        <f t="shared" si="14"/>
        <v>No aplica, es riesgo</v>
      </c>
      <c r="J18" s="113" t="str">
        <f t="shared" si="14"/>
        <v>No aplica, es riesgo</v>
      </c>
      <c r="K18" s="112">
        <v>1</v>
      </c>
      <c r="L18" s="112">
        <v>5</v>
      </c>
      <c r="M18" s="113">
        <f t="shared" ref="M18:M20" si="20">IF(OR(K18="N.A.",L18="N.A."),"No aplica, es oportunidad",K18*L18)</f>
        <v>5</v>
      </c>
      <c r="N18" s="113" t="str">
        <f t="shared" si="16"/>
        <v>MEDIANO IMPACTO</v>
      </c>
      <c r="O18" s="109" t="s">
        <v>243</v>
      </c>
      <c r="P18" s="116" t="s">
        <v>244</v>
      </c>
      <c r="Q18" s="112">
        <v>1</v>
      </c>
      <c r="R18" s="112">
        <v>4</v>
      </c>
      <c r="S18" s="113">
        <f t="shared" si="2"/>
        <v>4</v>
      </c>
      <c r="T18" s="113" t="str">
        <f t="shared" si="17"/>
        <v>BAJO IMPACTO</v>
      </c>
    </row>
    <row r="19" spans="1:20" ht="78.75" customHeight="1" x14ac:dyDescent="0.2">
      <c r="A19" s="79">
        <v>12</v>
      </c>
      <c r="B19" s="108" t="s">
        <v>275</v>
      </c>
      <c r="C19" s="121" t="s">
        <v>138</v>
      </c>
      <c r="D19" s="109" t="s">
        <v>245</v>
      </c>
      <c r="E19" s="165" t="s">
        <v>69</v>
      </c>
      <c r="F19" s="166"/>
      <c r="G19" s="112" t="s">
        <v>90</v>
      </c>
      <c r="H19" s="112" t="s">
        <v>90</v>
      </c>
      <c r="I19" s="113" t="str">
        <f t="shared" si="14"/>
        <v>No aplica, es riesgo</v>
      </c>
      <c r="J19" s="113" t="str">
        <f t="shared" si="14"/>
        <v>No aplica, es riesgo</v>
      </c>
      <c r="K19" s="112">
        <v>3</v>
      </c>
      <c r="L19" s="112">
        <v>5</v>
      </c>
      <c r="M19" s="113">
        <f t="shared" si="20"/>
        <v>15</v>
      </c>
      <c r="N19" s="113" t="str">
        <f t="shared" si="16"/>
        <v>ALTO IMPACTO</v>
      </c>
      <c r="O19" s="109" t="s">
        <v>313</v>
      </c>
      <c r="P19" s="116" t="s">
        <v>246</v>
      </c>
      <c r="Q19" s="112">
        <v>1</v>
      </c>
      <c r="R19" s="112">
        <v>4</v>
      </c>
      <c r="S19" s="113">
        <f t="shared" ref="S19:T26" si="21">IF(OR(Q19="N.A.",R19="N.A."),"No aplica, es oportunidad",Q19*R19)</f>
        <v>4</v>
      </c>
      <c r="T19" s="113" t="str">
        <f t="shared" si="17"/>
        <v>BAJO IMPACTO</v>
      </c>
    </row>
    <row r="20" spans="1:20" ht="67.5" customHeight="1" x14ac:dyDescent="0.2">
      <c r="A20" s="79">
        <v>13</v>
      </c>
      <c r="B20" s="109" t="s">
        <v>274</v>
      </c>
      <c r="C20" s="122" t="s">
        <v>140</v>
      </c>
      <c r="D20" s="109" t="s">
        <v>232</v>
      </c>
      <c r="E20" s="165" t="s">
        <v>69</v>
      </c>
      <c r="F20" s="166"/>
      <c r="G20" s="112" t="s">
        <v>90</v>
      </c>
      <c r="H20" s="112" t="s">
        <v>90</v>
      </c>
      <c r="I20" s="113" t="str">
        <f t="shared" si="14"/>
        <v>No aplica, es riesgo</v>
      </c>
      <c r="J20" s="113" t="str">
        <f t="shared" si="14"/>
        <v>No aplica, es riesgo</v>
      </c>
      <c r="K20" s="112">
        <v>1</v>
      </c>
      <c r="L20" s="112">
        <v>5</v>
      </c>
      <c r="M20" s="113">
        <f t="shared" si="20"/>
        <v>5</v>
      </c>
      <c r="N20" s="113" t="str">
        <f t="shared" si="16"/>
        <v>MEDIANO IMPACTO</v>
      </c>
      <c r="O20" s="109" t="s">
        <v>247</v>
      </c>
      <c r="P20" s="116" t="s">
        <v>199</v>
      </c>
      <c r="Q20" s="112">
        <v>1</v>
      </c>
      <c r="R20" s="112">
        <v>4</v>
      </c>
      <c r="S20" s="113">
        <f t="shared" si="21"/>
        <v>4</v>
      </c>
      <c r="T20" s="113" t="str">
        <f t="shared" si="17"/>
        <v>BAJO IMPACTO</v>
      </c>
    </row>
    <row r="21" spans="1:20" ht="180.75" customHeight="1" x14ac:dyDescent="0.2">
      <c r="A21" s="79">
        <v>14</v>
      </c>
      <c r="B21" s="123" t="s">
        <v>322</v>
      </c>
      <c r="C21" s="119" t="s">
        <v>138</v>
      </c>
      <c r="D21" s="124" t="s">
        <v>200</v>
      </c>
      <c r="E21" s="160" t="s">
        <v>62</v>
      </c>
      <c r="F21" s="161"/>
      <c r="G21" s="112">
        <v>4</v>
      </c>
      <c r="H21" s="112">
        <v>5</v>
      </c>
      <c r="I21" s="113">
        <f t="shared" si="14"/>
        <v>20</v>
      </c>
      <c r="J21" s="113" t="str">
        <f>IF(OR(I21=1,I21=2,I21=3,I21=4,I21=5,I21=6,I21=8,I21=9),"BAJO BENEFICIO",IF(OR(I21=10,I21=12,I21=15,I21=16),"MEDIANO BENEFICIO",IF(OR(I21=20,I21=25),"ALTO BENEFICIO",IF(OR(I21="No aplica, es riesgo"),""))))</f>
        <v>ALTO BENEFICIO</v>
      </c>
      <c r="K21" s="112" t="s">
        <v>90</v>
      </c>
      <c r="L21" s="112" t="s">
        <v>90</v>
      </c>
      <c r="M21" s="113" t="str">
        <f t="shared" ref="M21:M23" si="22">IF(OR(K21="N.A.",L21="N.A."),"No aplica, es oportunidad",K21*L21)</f>
        <v>No aplica, es oportunidad</v>
      </c>
      <c r="N21" s="113" t="str">
        <f t="shared" si="6"/>
        <v>No aplica, es oportunidad</v>
      </c>
      <c r="O21" s="115" t="s">
        <v>326</v>
      </c>
      <c r="P21" s="116" t="s">
        <v>195</v>
      </c>
      <c r="Q21" s="112" t="s">
        <v>90</v>
      </c>
      <c r="R21" s="112" t="s">
        <v>90</v>
      </c>
      <c r="S21" s="113" t="str">
        <f t="shared" si="21"/>
        <v>No aplica, es oportunidad</v>
      </c>
      <c r="T21" s="113" t="str">
        <f t="shared" si="21"/>
        <v>No aplica, es oportunidad</v>
      </c>
    </row>
    <row r="22" spans="1:20" ht="60" customHeight="1" x14ac:dyDescent="0.2">
      <c r="A22" s="79">
        <v>15</v>
      </c>
      <c r="B22" s="123" t="s">
        <v>202</v>
      </c>
      <c r="C22" s="119" t="s">
        <v>138</v>
      </c>
      <c r="D22" s="124" t="s">
        <v>248</v>
      </c>
      <c r="E22" s="160" t="s">
        <v>62</v>
      </c>
      <c r="F22" s="161"/>
      <c r="G22" s="112">
        <v>4</v>
      </c>
      <c r="H22" s="112">
        <v>5</v>
      </c>
      <c r="I22" s="113">
        <f t="shared" ref="I22" si="23">IF(OR(G22="N.A.",H22="N.A."),"No aplica, es riesgo",G22*H22)</f>
        <v>20</v>
      </c>
      <c r="J22" s="113" t="str">
        <f>IF(OR(I22=1,I22=2,I22=3,I22=4,I22=5,I22=6,I22=8,I22=9),"BAJO BENEFICIO",IF(OR(I22=10,I22=12,I22=15,I22=16),"MEDIANO BENEFICIO",IF(OR(I22=20,I22=25),"ALTO BENEFICIO",IF(OR(I22="No aplica, es riesgo"),""))))</f>
        <v>ALTO BENEFICIO</v>
      </c>
      <c r="K22" s="112" t="s">
        <v>90</v>
      </c>
      <c r="L22" s="112" t="s">
        <v>90</v>
      </c>
      <c r="M22" s="113" t="str">
        <f t="shared" si="22"/>
        <v>No aplica, es oportunidad</v>
      </c>
      <c r="N22" s="113" t="str">
        <f t="shared" si="6"/>
        <v>No aplica, es oportunidad</v>
      </c>
      <c r="O22" s="115" t="s">
        <v>203</v>
      </c>
      <c r="P22" s="116" t="s">
        <v>195</v>
      </c>
      <c r="Q22" s="112" t="s">
        <v>90</v>
      </c>
      <c r="R22" s="112" t="s">
        <v>90</v>
      </c>
      <c r="S22" s="113" t="str">
        <f t="shared" si="21"/>
        <v>No aplica, es oportunidad</v>
      </c>
      <c r="T22" s="113" t="str">
        <f t="shared" si="21"/>
        <v>No aplica, es oportunidad</v>
      </c>
    </row>
    <row r="23" spans="1:20" ht="120" customHeight="1" x14ac:dyDescent="0.2">
      <c r="A23" s="159">
        <v>16</v>
      </c>
      <c r="B23" s="124" t="s">
        <v>204</v>
      </c>
      <c r="C23" s="119" t="s">
        <v>138</v>
      </c>
      <c r="D23" s="124" t="s">
        <v>205</v>
      </c>
      <c r="E23" s="160" t="s">
        <v>62</v>
      </c>
      <c r="F23" s="161"/>
      <c r="G23" s="112">
        <v>4</v>
      </c>
      <c r="H23" s="112">
        <v>5</v>
      </c>
      <c r="I23" s="113">
        <f t="shared" ref="I23:J38" si="24">IF(OR(G23="N.A.",H23="N.A."),"No aplica, es riesgo",G23*H23)</f>
        <v>20</v>
      </c>
      <c r="J23" s="113" t="str">
        <f t="shared" ref="J23:J38" si="25">IF(OR(I23=1,I23=2,I23=3,I23=4,I23=5,I23=6,I23=8,I23=9),"BAJO BENEFICIO",IF(OR(I23=10,I23=12,I23=15,I23=16),"MEDIANO BENEFICIO",IF(OR(I23=20,I23=25),"ALTO BENEFICIO",IF(OR(I23="No aplica, es riesgo"),""))))</f>
        <v>ALTO BENEFICIO</v>
      </c>
      <c r="K23" s="112" t="s">
        <v>90</v>
      </c>
      <c r="L23" s="112" t="s">
        <v>90</v>
      </c>
      <c r="M23" s="113" t="str">
        <f t="shared" si="22"/>
        <v>No aplica, es oportunidad</v>
      </c>
      <c r="N23" s="113" t="str">
        <f t="shared" si="6"/>
        <v>No aplica, es oportunidad</v>
      </c>
      <c r="O23" s="115" t="s">
        <v>249</v>
      </c>
      <c r="P23" s="116" t="s">
        <v>250</v>
      </c>
      <c r="Q23" s="112" t="s">
        <v>90</v>
      </c>
      <c r="R23" s="112" t="s">
        <v>90</v>
      </c>
      <c r="S23" s="113" t="str">
        <f t="shared" si="21"/>
        <v>No aplica, es oportunidad</v>
      </c>
      <c r="T23" s="113" t="str">
        <f t="shared" si="21"/>
        <v>No aplica, es oportunidad</v>
      </c>
    </row>
    <row r="24" spans="1:20" ht="120" customHeight="1" x14ac:dyDescent="0.2">
      <c r="A24" s="79">
        <v>17</v>
      </c>
      <c r="B24" s="124" t="s">
        <v>318</v>
      </c>
      <c r="C24" s="119" t="s">
        <v>140</v>
      </c>
      <c r="D24" s="124" t="s">
        <v>294</v>
      </c>
      <c r="E24" s="160" t="s">
        <v>62</v>
      </c>
      <c r="F24" s="161"/>
      <c r="G24" s="112">
        <v>4</v>
      </c>
      <c r="H24" s="112">
        <v>5</v>
      </c>
      <c r="I24" s="113">
        <f t="shared" si="24"/>
        <v>20</v>
      </c>
      <c r="J24" s="113" t="str">
        <f t="shared" ref="J24" si="26">IF(OR(I24=1,I24=2,I24=3,I24=4,I24=5,I24=6,I24=8,I24=9),"BAJO BENEFICIO",IF(OR(I24=10,I24=12,I24=15,I24=16),"MEDIANO BENEFICIO",IF(OR(I24=20,I24=25),"ALTO BENEFICIO",IF(OR(I24="No aplica, es riesgo"),""))))</f>
        <v>ALTO BENEFICIO</v>
      </c>
      <c r="K24" s="112" t="s">
        <v>90</v>
      </c>
      <c r="L24" s="112" t="s">
        <v>90</v>
      </c>
      <c r="M24" s="113" t="str">
        <f t="shared" ref="M24:M25" si="27">IF(OR(K24="N.A.",L24="N.A."),"No aplica, es oportunidad",K24*L24)</f>
        <v>No aplica, es oportunidad</v>
      </c>
      <c r="N24" s="113" t="str">
        <f t="shared" ref="N24" si="28">IF(OR(L24="N.A.",M24="N.A."),"No aplica, es oportunidad",L24*M24)</f>
        <v>No aplica, es oportunidad</v>
      </c>
      <c r="O24" s="115" t="s">
        <v>319</v>
      </c>
      <c r="P24" s="116" t="s">
        <v>314</v>
      </c>
      <c r="Q24" s="112" t="s">
        <v>90</v>
      </c>
      <c r="R24" s="112" t="s">
        <v>90</v>
      </c>
      <c r="S24" s="113" t="str">
        <f t="shared" ref="S24:S25" si="29">IF(OR(Q24="N.A.",R24="N.A."),"No aplica, es oportunidad",Q24*R24)</f>
        <v>No aplica, es oportunidad</v>
      </c>
      <c r="T24" s="113" t="str">
        <f t="shared" ref="T24" si="30">IF(OR(R24="N.A.",S24="N.A."),"No aplica, es oportunidad",R24*S24)</f>
        <v>No aplica, es oportunidad</v>
      </c>
    </row>
    <row r="25" spans="1:20" ht="120" customHeight="1" x14ac:dyDescent="0.2">
      <c r="A25" s="79">
        <v>18</v>
      </c>
      <c r="B25" s="124" t="s">
        <v>295</v>
      </c>
      <c r="C25" s="119" t="s">
        <v>296</v>
      </c>
      <c r="D25" s="124" t="s">
        <v>297</v>
      </c>
      <c r="E25" s="165" t="s">
        <v>69</v>
      </c>
      <c r="F25" s="166"/>
      <c r="G25" s="112" t="s">
        <v>90</v>
      </c>
      <c r="H25" s="112" t="s">
        <v>90</v>
      </c>
      <c r="I25" s="113" t="str">
        <f t="shared" si="24"/>
        <v>No aplica, es riesgo</v>
      </c>
      <c r="J25" s="113" t="str">
        <f t="shared" ref="J25" si="31">IF(OR(H25="N.A.",I25="N.A."),"No aplica, es riesgo",H25*I25)</f>
        <v>No aplica, es riesgo</v>
      </c>
      <c r="K25" s="112">
        <v>1</v>
      </c>
      <c r="L25" s="112">
        <v>5</v>
      </c>
      <c r="M25" s="113">
        <f t="shared" si="27"/>
        <v>5</v>
      </c>
      <c r="N25" s="113" t="str">
        <f t="shared" ref="N25" si="32">IF(OR(M25=1,M25=2,M25=3,M25=4),"BAJO IMPACTO",IF(OR(M25=5,M25=6,M25=8,M25=9,M25=10),"MEDIANO IMPACTO",IF(OR(M25=12,M25=15,M25=16,M25=20,M25=25),"ALTO IMPACTO")))</f>
        <v>MEDIANO IMPACTO</v>
      </c>
      <c r="O25" s="115" t="s">
        <v>298</v>
      </c>
      <c r="P25" s="116" t="s">
        <v>299</v>
      </c>
      <c r="Q25" s="112">
        <v>1</v>
      </c>
      <c r="R25" s="112">
        <v>4</v>
      </c>
      <c r="S25" s="113">
        <f t="shared" si="29"/>
        <v>4</v>
      </c>
      <c r="T25" s="113" t="str">
        <f t="shared" ref="T25" si="33">IF(OR(S25=1,S25=2,S25=3,S25=4),"BAJO IMPACTO",IF(OR(S25=5,S25=6,S25=8,S25=9,S25=10,S25=12),"MEDIANO IMPACTO",IF(OR(S25=15,S25=16,S25=20,S25=25),"ALTO IMPACTO")))</f>
        <v>BAJO IMPACTO</v>
      </c>
    </row>
    <row r="26" spans="1:20" ht="54.75" customHeight="1" thickBot="1" x14ac:dyDescent="0.25">
      <c r="A26" s="79">
        <v>19</v>
      </c>
      <c r="B26" s="124" t="s">
        <v>206</v>
      </c>
      <c r="C26" s="119" t="s">
        <v>139</v>
      </c>
      <c r="D26" s="124" t="s">
        <v>207</v>
      </c>
      <c r="E26" s="160" t="s">
        <v>62</v>
      </c>
      <c r="F26" s="161"/>
      <c r="G26" s="112">
        <v>4</v>
      </c>
      <c r="H26" s="112">
        <v>5</v>
      </c>
      <c r="I26" s="113">
        <f t="shared" si="24"/>
        <v>20</v>
      </c>
      <c r="J26" s="113" t="str">
        <f t="shared" si="25"/>
        <v>ALTO BENEFICIO</v>
      </c>
      <c r="K26" s="112" t="s">
        <v>90</v>
      </c>
      <c r="L26" s="112" t="s">
        <v>90</v>
      </c>
      <c r="M26" s="113" t="str">
        <f t="shared" si="19"/>
        <v>No aplica, es oportunidad</v>
      </c>
      <c r="N26" s="113" t="str">
        <f t="shared" si="6"/>
        <v>No aplica, es oportunidad</v>
      </c>
      <c r="O26" s="115" t="s">
        <v>197</v>
      </c>
      <c r="P26" s="116" t="s">
        <v>189</v>
      </c>
      <c r="Q26" s="112" t="s">
        <v>90</v>
      </c>
      <c r="R26" s="112" t="s">
        <v>90</v>
      </c>
      <c r="S26" s="113" t="str">
        <f t="shared" si="21"/>
        <v>No aplica, es oportunidad</v>
      </c>
      <c r="T26" s="113" t="str">
        <f t="shared" si="21"/>
        <v>No aplica, es oportunidad</v>
      </c>
    </row>
    <row r="27" spans="1:20" ht="45" customHeight="1" thickBot="1" x14ac:dyDescent="0.25">
      <c r="A27" s="162" t="s">
        <v>273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4"/>
    </row>
    <row r="28" spans="1:20" ht="49.5" customHeight="1" x14ac:dyDescent="0.2">
      <c r="A28" s="122">
        <v>20</v>
      </c>
      <c r="B28" s="124" t="s">
        <v>208</v>
      </c>
      <c r="C28" s="119" t="s">
        <v>210</v>
      </c>
      <c r="D28" s="125" t="s">
        <v>251</v>
      </c>
      <c r="E28" s="167" t="s">
        <v>69</v>
      </c>
      <c r="F28" s="168"/>
      <c r="G28" s="112" t="s">
        <v>90</v>
      </c>
      <c r="H28" s="112" t="s">
        <v>90</v>
      </c>
      <c r="I28" s="113" t="str">
        <f t="shared" si="24"/>
        <v>No aplica, es riesgo</v>
      </c>
      <c r="J28" s="113" t="str">
        <f t="shared" si="24"/>
        <v>No aplica, es riesgo</v>
      </c>
      <c r="K28" s="112">
        <v>2</v>
      </c>
      <c r="L28" s="112">
        <v>3</v>
      </c>
      <c r="M28" s="113">
        <f t="shared" si="19"/>
        <v>6</v>
      </c>
      <c r="N28" s="113" t="str">
        <f t="shared" ref="N28" si="34">IF(OR(M28=1,M28=2,M28=3,M28=4),"BAJO IMPACTO",IF(OR(M28=5,M28=6,M28=8,M28=9,M28=10),"MEDIANO IMPACTO",IF(OR(M28=12,M28=15,M28=16,M28=20,M28=25),"ALTO IMPACTO")))</f>
        <v>MEDIANO IMPACTO</v>
      </c>
      <c r="O28" s="126" t="s">
        <v>252</v>
      </c>
      <c r="P28" s="116" t="s">
        <v>209</v>
      </c>
      <c r="Q28" s="112">
        <v>2</v>
      </c>
      <c r="R28" s="112">
        <v>2</v>
      </c>
      <c r="S28" s="113">
        <f t="shared" ref="S28" si="35">IF(OR(Q28="N.A.",R28="N.A."),"No aplica, es oportunidad",Q28*R28)</f>
        <v>4</v>
      </c>
      <c r="T28" s="113" t="str">
        <f t="shared" ref="T28" si="36">IF(OR(S28=1,S28=2,S28=3,S28=4),"BAJO IMPACTO",IF(OR(S28=5,S28=6,S28=8,S28=9,S28=10,S28=12),"MEDIANO IMPACTO",IF(OR(S28=15,S28=16,S28=20,S28=25),"ALTO IMPACTO")))</f>
        <v>BAJO IMPACTO</v>
      </c>
    </row>
    <row r="29" spans="1:20" ht="45" customHeight="1" x14ac:dyDescent="0.2">
      <c r="A29" s="122">
        <f>1+A28</f>
        <v>21</v>
      </c>
      <c r="B29" s="124" t="s">
        <v>255</v>
      </c>
      <c r="C29" s="119" t="s">
        <v>176</v>
      </c>
      <c r="D29" s="124" t="s">
        <v>254</v>
      </c>
      <c r="E29" s="160" t="s">
        <v>62</v>
      </c>
      <c r="F29" s="161"/>
      <c r="G29" s="112">
        <v>4</v>
      </c>
      <c r="H29" s="112">
        <v>3</v>
      </c>
      <c r="I29" s="113">
        <f t="shared" si="24"/>
        <v>12</v>
      </c>
      <c r="J29" s="113" t="str">
        <f t="shared" si="25"/>
        <v>MEDIANO BENEFICIO</v>
      </c>
      <c r="K29" s="112" t="s">
        <v>90</v>
      </c>
      <c r="L29" s="112" t="s">
        <v>90</v>
      </c>
      <c r="M29" s="113" t="str">
        <f t="shared" si="19"/>
        <v>No aplica, es oportunidad</v>
      </c>
      <c r="N29" s="113" t="str">
        <f t="shared" ref="N29:N30" si="37">IF(OR(L29="N.A.",M29="N.A."),"No aplica, es oportunidad",L29*M29)</f>
        <v>No aplica, es oportunidad</v>
      </c>
      <c r="O29" s="126" t="s">
        <v>256</v>
      </c>
      <c r="P29" s="116" t="s">
        <v>189</v>
      </c>
      <c r="Q29" s="112" t="s">
        <v>90</v>
      </c>
      <c r="R29" s="112" t="s">
        <v>90</v>
      </c>
      <c r="S29" s="113" t="str">
        <f t="shared" ref="S29:S30" si="38">IF(OR(Q29="N.A.",R29="N.A."),"No aplica, es oportunidad",Q29*R29)</f>
        <v>No aplica, es oportunidad</v>
      </c>
      <c r="T29" s="113" t="str">
        <f t="shared" ref="T29:T30" si="39">IF(OR(R29="N.A.",S29="N.A."),"No aplica, es oportunidad",R29*S29)</f>
        <v>No aplica, es oportunidad</v>
      </c>
    </row>
    <row r="30" spans="1:20" ht="48.75" customHeight="1" x14ac:dyDescent="0.2">
      <c r="A30" s="122">
        <f t="shared" ref="A30:A38" si="40">1+A29</f>
        <v>22</v>
      </c>
      <c r="B30" s="124" t="s">
        <v>257</v>
      </c>
      <c r="C30" s="119" t="s">
        <v>176</v>
      </c>
      <c r="D30" s="124" t="s">
        <v>254</v>
      </c>
      <c r="E30" s="160" t="s">
        <v>62</v>
      </c>
      <c r="F30" s="161"/>
      <c r="G30" s="112">
        <v>4</v>
      </c>
      <c r="H30" s="112">
        <v>3</v>
      </c>
      <c r="I30" s="113">
        <f t="shared" ref="I30" si="41">IF(OR(G30="N.A.",H30="N.A."),"No aplica, es riesgo",G30*H30)</f>
        <v>12</v>
      </c>
      <c r="J30" s="113" t="str">
        <f t="shared" ref="J30" si="42">IF(OR(I30=1,I30=2,I30=3,I30=4,I30=5,I30=6,I30=8,I30=9),"BAJO BENEFICIO",IF(OR(I30=10,I30=12,I30=15,I30=16),"MEDIANO BENEFICIO",IF(OR(I30=20,I30=25),"ALTO BENEFICIO",IF(OR(I30="No aplica, es riesgo"),""))))</f>
        <v>MEDIANO BENEFICIO</v>
      </c>
      <c r="K30" s="112" t="s">
        <v>90</v>
      </c>
      <c r="L30" s="112" t="s">
        <v>90</v>
      </c>
      <c r="M30" s="113" t="str">
        <f t="shared" ref="M30" si="43">IF(OR(K30="N.A.",L30="N.A."),"No aplica, es oportunidad",K30*L30)</f>
        <v>No aplica, es oportunidad</v>
      </c>
      <c r="N30" s="113" t="str">
        <f t="shared" si="37"/>
        <v>No aplica, es oportunidad</v>
      </c>
      <c r="O30" s="126" t="s">
        <v>256</v>
      </c>
      <c r="P30" s="116" t="s">
        <v>189</v>
      </c>
      <c r="Q30" s="112" t="s">
        <v>90</v>
      </c>
      <c r="R30" s="112" t="s">
        <v>90</v>
      </c>
      <c r="S30" s="113" t="str">
        <f t="shared" si="38"/>
        <v>No aplica, es oportunidad</v>
      </c>
      <c r="T30" s="113" t="str">
        <f t="shared" si="39"/>
        <v>No aplica, es oportunidad</v>
      </c>
    </row>
    <row r="31" spans="1:20" ht="54" customHeight="1" x14ac:dyDescent="0.2">
      <c r="A31" s="122">
        <f t="shared" si="40"/>
        <v>23</v>
      </c>
      <c r="B31" s="124" t="s">
        <v>211</v>
      </c>
      <c r="C31" s="119" t="s">
        <v>176</v>
      </c>
      <c r="D31" s="124" t="s">
        <v>258</v>
      </c>
      <c r="E31" s="165" t="s">
        <v>69</v>
      </c>
      <c r="F31" s="166"/>
      <c r="G31" s="112" t="s">
        <v>90</v>
      </c>
      <c r="H31" s="112" t="s">
        <v>90</v>
      </c>
      <c r="I31" s="113" t="str">
        <f t="shared" si="24"/>
        <v>No aplica, es riesgo</v>
      </c>
      <c r="J31" s="113" t="str">
        <f t="shared" si="24"/>
        <v>No aplica, es riesgo</v>
      </c>
      <c r="K31" s="112">
        <v>3</v>
      </c>
      <c r="L31" s="112">
        <v>3</v>
      </c>
      <c r="M31" s="113">
        <f t="shared" si="19"/>
        <v>9</v>
      </c>
      <c r="N31" s="113" t="str">
        <f t="shared" ref="N31:N36" si="44">IF(OR(M31=1,M31=2,M31=3,M31=4),"BAJO IMPACTO",IF(OR(M31=5,M31=6,M31=8,M31=9,M31=10),"MEDIANO IMPACTO",IF(OR(M31=12,M31=15,M31=16,M31=20,M31=25),"ALTO IMPACTO","")))</f>
        <v>MEDIANO IMPACTO</v>
      </c>
      <c r="O31" s="127" t="s">
        <v>259</v>
      </c>
      <c r="P31" s="116" t="s">
        <v>235</v>
      </c>
      <c r="Q31" s="112">
        <v>2</v>
      </c>
      <c r="R31" s="112">
        <v>2</v>
      </c>
      <c r="S31" s="113">
        <f t="shared" ref="S31:T38" si="45">IF(OR(Q31="N.A.",R31="N.A."),"No aplica, es oportunidad",Q31*R31)</f>
        <v>4</v>
      </c>
      <c r="T31" s="113" t="str">
        <f t="shared" ref="T31:T34" si="46">IF(OR(S31=1,S31=2,S31=3,S31=4),"BAJO IMPACTO",IF(OR(S31=5,S31=6,S31=8,S31=9,S31=10,S31=12),"MEDIANO IMPACTO",IF(OR(S31=15,S31=16,S31=20,S31=25),"ALTO IMPACTO","")))</f>
        <v>BAJO IMPACTO</v>
      </c>
    </row>
    <row r="32" spans="1:20" ht="42" customHeight="1" x14ac:dyDescent="0.2">
      <c r="A32" s="122">
        <f t="shared" si="40"/>
        <v>24</v>
      </c>
      <c r="B32" s="124" t="s">
        <v>212</v>
      </c>
      <c r="C32" s="119" t="s">
        <v>210</v>
      </c>
      <c r="D32" s="124" t="s">
        <v>213</v>
      </c>
      <c r="E32" s="165" t="s">
        <v>69</v>
      </c>
      <c r="F32" s="166"/>
      <c r="G32" s="112" t="s">
        <v>90</v>
      </c>
      <c r="H32" s="112" t="s">
        <v>90</v>
      </c>
      <c r="I32" s="113" t="str">
        <f t="shared" si="24"/>
        <v>No aplica, es riesgo</v>
      </c>
      <c r="J32" s="113" t="str">
        <f t="shared" si="24"/>
        <v>No aplica, es riesgo</v>
      </c>
      <c r="K32" s="112">
        <v>3</v>
      </c>
      <c r="L32" s="112">
        <v>3</v>
      </c>
      <c r="M32" s="113">
        <f t="shared" si="19"/>
        <v>9</v>
      </c>
      <c r="N32" s="113" t="str">
        <f t="shared" si="44"/>
        <v>MEDIANO IMPACTO</v>
      </c>
      <c r="O32" s="127" t="s">
        <v>260</v>
      </c>
      <c r="P32" s="116" t="s">
        <v>253</v>
      </c>
      <c r="Q32" s="112">
        <v>2</v>
      </c>
      <c r="R32" s="112">
        <v>2</v>
      </c>
      <c r="S32" s="113">
        <f t="shared" si="45"/>
        <v>4</v>
      </c>
      <c r="T32" s="113" t="str">
        <f t="shared" si="46"/>
        <v>BAJO IMPACTO</v>
      </c>
    </row>
    <row r="33" spans="1:20" ht="45" customHeight="1" x14ac:dyDescent="0.2">
      <c r="A33" s="122">
        <f t="shared" si="40"/>
        <v>25</v>
      </c>
      <c r="B33" s="139" t="s">
        <v>218</v>
      </c>
      <c r="C33" s="119" t="s">
        <v>177</v>
      </c>
      <c r="D33" s="124" t="s">
        <v>214</v>
      </c>
      <c r="E33" s="165" t="s">
        <v>69</v>
      </c>
      <c r="F33" s="166"/>
      <c r="G33" s="112" t="s">
        <v>90</v>
      </c>
      <c r="H33" s="112" t="s">
        <v>90</v>
      </c>
      <c r="I33" s="113" t="str">
        <f t="shared" si="24"/>
        <v>No aplica, es riesgo</v>
      </c>
      <c r="J33" s="113" t="str">
        <f t="shared" si="24"/>
        <v>No aplica, es riesgo</v>
      </c>
      <c r="K33" s="112">
        <v>2</v>
      </c>
      <c r="L33" s="112">
        <v>3</v>
      </c>
      <c r="M33" s="113">
        <f t="shared" si="19"/>
        <v>6</v>
      </c>
      <c r="N33" s="113" t="str">
        <f t="shared" si="44"/>
        <v>MEDIANO IMPACTO</v>
      </c>
      <c r="O33" s="126" t="s">
        <v>215</v>
      </c>
      <c r="P33" s="116" t="s">
        <v>138</v>
      </c>
      <c r="Q33" s="112">
        <v>2</v>
      </c>
      <c r="R33" s="112">
        <v>2</v>
      </c>
      <c r="S33" s="113">
        <f t="shared" si="45"/>
        <v>4</v>
      </c>
      <c r="T33" s="113" t="str">
        <f t="shared" si="46"/>
        <v>BAJO IMPACTO</v>
      </c>
    </row>
    <row r="34" spans="1:20" ht="45" customHeight="1" x14ac:dyDescent="0.2">
      <c r="A34" s="122">
        <f t="shared" si="40"/>
        <v>26</v>
      </c>
      <c r="B34" s="124" t="s">
        <v>219</v>
      </c>
      <c r="C34" s="120" t="s">
        <v>136</v>
      </c>
      <c r="D34" s="124" t="s">
        <v>261</v>
      </c>
      <c r="E34" s="165" t="s">
        <v>69</v>
      </c>
      <c r="F34" s="166"/>
      <c r="G34" s="112" t="s">
        <v>90</v>
      </c>
      <c r="H34" s="112" t="s">
        <v>90</v>
      </c>
      <c r="I34" s="113" t="str">
        <f t="shared" si="24"/>
        <v>No aplica, es riesgo</v>
      </c>
      <c r="J34" s="113" t="str">
        <f t="shared" si="24"/>
        <v>No aplica, es riesgo</v>
      </c>
      <c r="K34" s="112">
        <v>3</v>
      </c>
      <c r="L34" s="112">
        <v>4</v>
      </c>
      <c r="M34" s="113">
        <f t="shared" si="19"/>
        <v>12</v>
      </c>
      <c r="N34" s="113" t="str">
        <f t="shared" si="44"/>
        <v>ALTO IMPACTO</v>
      </c>
      <c r="O34" s="127" t="s">
        <v>223</v>
      </c>
      <c r="P34" s="116" t="s">
        <v>136</v>
      </c>
      <c r="Q34" s="112">
        <v>3</v>
      </c>
      <c r="R34" s="112">
        <v>3</v>
      </c>
      <c r="S34" s="113">
        <f t="shared" si="45"/>
        <v>9</v>
      </c>
      <c r="T34" s="113" t="str">
        <f t="shared" si="46"/>
        <v>MEDIANO IMPACTO</v>
      </c>
    </row>
    <row r="35" spans="1:20" ht="63" customHeight="1" x14ac:dyDescent="0.2">
      <c r="A35" s="122">
        <f t="shared" si="40"/>
        <v>27</v>
      </c>
      <c r="B35" s="124" t="s">
        <v>323</v>
      </c>
      <c r="C35" s="120" t="s">
        <v>175</v>
      </c>
      <c r="D35" s="124" t="s">
        <v>216</v>
      </c>
      <c r="E35" s="160" t="s">
        <v>62</v>
      </c>
      <c r="F35" s="161"/>
      <c r="G35" s="112">
        <v>4</v>
      </c>
      <c r="H35" s="112">
        <v>5</v>
      </c>
      <c r="I35" s="113">
        <f t="shared" si="24"/>
        <v>20</v>
      </c>
      <c r="J35" s="113" t="str">
        <f t="shared" si="25"/>
        <v>ALTO BENEFICIO</v>
      </c>
      <c r="K35" s="112" t="s">
        <v>90</v>
      </c>
      <c r="L35" s="112" t="s">
        <v>90</v>
      </c>
      <c r="M35" s="113" t="str">
        <f t="shared" ref="M35" si="47">IF(OR(K35="N.A.",L35="N.A."),"No aplica, es oportunidad",K35*L35)</f>
        <v>No aplica, es oportunidad</v>
      </c>
      <c r="N35" s="113" t="str">
        <f t="shared" ref="N35:N38" si="48">IF(OR(L35="N.A.",M35="N.A."),"No aplica, es oportunidad",L35*M35)</f>
        <v>No aplica, es oportunidad</v>
      </c>
      <c r="O35" s="140" t="s">
        <v>221</v>
      </c>
      <c r="P35" s="116" t="s">
        <v>137</v>
      </c>
      <c r="Q35" s="112" t="s">
        <v>90</v>
      </c>
      <c r="R35" s="112" t="s">
        <v>90</v>
      </c>
      <c r="S35" s="113" t="str">
        <f t="shared" si="45"/>
        <v>No aplica, es oportunidad</v>
      </c>
      <c r="T35" s="113" t="str">
        <f t="shared" si="45"/>
        <v>No aplica, es oportunidad</v>
      </c>
    </row>
    <row r="36" spans="1:20" ht="57" customHeight="1" x14ac:dyDescent="0.2">
      <c r="A36" s="122">
        <f t="shared" si="40"/>
        <v>28</v>
      </c>
      <c r="B36" s="124" t="s">
        <v>220</v>
      </c>
      <c r="C36" s="120" t="s">
        <v>140</v>
      </c>
      <c r="D36" s="124" t="s">
        <v>217</v>
      </c>
      <c r="E36" s="165" t="s">
        <v>69</v>
      </c>
      <c r="F36" s="166"/>
      <c r="G36" s="112" t="s">
        <v>90</v>
      </c>
      <c r="H36" s="112" t="s">
        <v>90</v>
      </c>
      <c r="I36" s="113" t="str">
        <f t="shared" si="24"/>
        <v>No aplica, es riesgo</v>
      </c>
      <c r="J36" s="113" t="str">
        <f t="shared" si="24"/>
        <v>No aplica, es riesgo</v>
      </c>
      <c r="K36" s="112">
        <v>2</v>
      </c>
      <c r="L36" s="112">
        <v>4</v>
      </c>
      <c r="M36" s="113">
        <f t="shared" si="19"/>
        <v>8</v>
      </c>
      <c r="N36" s="113" t="str">
        <f t="shared" si="44"/>
        <v>MEDIANO IMPACTO</v>
      </c>
      <c r="O36" s="140" t="s">
        <v>222</v>
      </c>
      <c r="P36" s="116" t="s">
        <v>199</v>
      </c>
      <c r="Q36" s="112">
        <v>2</v>
      </c>
      <c r="R36" s="112">
        <v>2</v>
      </c>
      <c r="S36" s="113">
        <f t="shared" si="45"/>
        <v>4</v>
      </c>
      <c r="T36" s="113" t="str">
        <f t="shared" ref="T36:T37" si="49">IF(OR(S36=1,S36=2,S36=3,S36=4),"BAJO IMPACTO",IF(OR(S36=5,S36=6,S36=8,S36=9,S36=10,S36=12),"MEDIANO IMPACTO",IF(OR(S36=15,S36=16,S36=20,S36=25),"ALTO IMPACTO","")))</f>
        <v>BAJO IMPACTO</v>
      </c>
    </row>
    <row r="37" spans="1:20" ht="93.4" customHeight="1" x14ac:dyDescent="0.2">
      <c r="A37" s="122">
        <f t="shared" si="40"/>
        <v>29</v>
      </c>
      <c r="B37" s="124" t="s">
        <v>291</v>
      </c>
      <c r="C37" s="120" t="s">
        <v>175</v>
      </c>
      <c r="D37" s="124" t="s">
        <v>328</v>
      </c>
      <c r="E37" s="165" t="s">
        <v>69</v>
      </c>
      <c r="F37" s="166"/>
      <c r="G37" s="112" t="s">
        <v>90</v>
      </c>
      <c r="H37" s="112" t="s">
        <v>90</v>
      </c>
      <c r="I37" s="113" t="str">
        <f t="shared" ref="I37" si="50">IF(OR(G37="N.A.",H37="N.A."),"No aplica, es riesgo",G37*H37)</f>
        <v>No aplica, es riesgo</v>
      </c>
      <c r="J37" s="113" t="str">
        <f t="shared" ref="J37" si="51">IF(OR(H37="N.A.",I37="N.A."),"No aplica, es riesgo",H37*I37)</f>
        <v>No aplica, es riesgo</v>
      </c>
      <c r="K37" s="112">
        <v>3</v>
      </c>
      <c r="L37" s="112">
        <v>4</v>
      </c>
      <c r="M37" s="113">
        <f t="shared" ref="M37" si="52">IF(OR(K37="N.A.",L37="N.A."),"No aplica, es oportunidad",K37*L37)</f>
        <v>12</v>
      </c>
      <c r="N37" s="113" t="str">
        <f t="shared" ref="N37" si="53">IF(OR(M37=1,M37=2,M37=3,M37=4),"BAJO IMPACTO",IF(OR(M37=5,M37=6,M37=8,M37=9,M37=10),"MEDIANO IMPACTO",IF(OR(M37=12,M37=15,M37=16,M37=20,M37=25),"ALTO IMPACTO","")))</f>
        <v>ALTO IMPACTO</v>
      </c>
      <c r="O37" s="140" t="s">
        <v>292</v>
      </c>
      <c r="P37" s="116" t="s">
        <v>293</v>
      </c>
      <c r="Q37" s="112">
        <v>3</v>
      </c>
      <c r="R37" s="112">
        <v>3</v>
      </c>
      <c r="S37" s="113">
        <f t="shared" ref="S37" si="54">IF(OR(Q37="N.A.",R37="N.A."),"No aplica, es oportunidad",Q37*R37)</f>
        <v>9</v>
      </c>
      <c r="T37" s="113" t="str">
        <f t="shared" si="49"/>
        <v>MEDIANO IMPACTO</v>
      </c>
    </row>
    <row r="38" spans="1:20" ht="64.5" customHeight="1" x14ac:dyDescent="0.2">
      <c r="A38" s="122">
        <f t="shared" si="40"/>
        <v>30</v>
      </c>
      <c r="B38" s="124" t="s">
        <v>224</v>
      </c>
      <c r="C38" s="120" t="s">
        <v>175</v>
      </c>
      <c r="D38" s="124" t="s">
        <v>216</v>
      </c>
      <c r="E38" s="160" t="s">
        <v>62</v>
      </c>
      <c r="F38" s="161"/>
      <c r="G38" s="112">
        <v>4</v>
      </c>
      <c r="H38" s="112">
        <v>5</v>
      </c>
      <c r="I38" s="113">
        <f t="shared" si="24"/>
        <v>20</v>
      </c>
      <c r="J38" s="113" t="str">
        <f t="shared" si="25"/>
        <v>ALTO BENEFICIO</v>
      </c>
      <c r="K38" s="112" t="s">
        <v>90</v>
      </c>
      <c r="L38" s="112" t="s">
        <v>90</v>
      </c>
      <c r="M38" s="113" t="str">
        <f t="shared" si="19"/>
        <v>No aplica, es oportunidad</v>
      </c>
      <c r="N38" s="113" t="str">
        <f t="shared" si="48"/>
        <v>No aplica, es oportunidad</v>
      </c>
      <c r="O38" s="140" t="s">
        <v>221</v>
      </c>
      <c r="P38" s="116" t="s">
        <v>137</v>
      </c>
      <c r="Q38" s="112" t="s">
        <v>90</v>
      </c>
      <c r="R38" s="112" t="s">
        <v>90</v>
      </c>
      <c r="S38" s="113" t="str">
        <f t="shared" si="45"/>
        <v>No aplica, es oportunidad</v>
      </c>
      <c r="T38" s="113" t="str">
        <f t="shared" si="45"/>
        <v>No aplica, es oportunidad</v>
      </c>
    </row>
  </sheetData>
  <mergeCells count="46">
    <mergeCell ref="E11:F11"/>
    <mergeCell ref="E12:F12"/>
    <mergeCell ref="E5:F5"/>
    <mergeCell ref="E8:F8"/>
    <mergeCell ref="E10:F10"/>
    <mergeCell ref="E9:F9"/>
    <mergeCell ref="A1:B3"/>
    <mergeCell ref="A7:T7"/>
    <mergeCell ref="P5:P6"/>
    <mergeCell ref="Q5:T5"/>
    <mergeCell ref="A5:A6"/>
    <mergeCell ref="B5:B6"/>
    <mergeCell ref="D5:D6"/>
    <mergeCell ref="C5:C6"/>
    <mergeCell ref="G5:J5"/>
    <mergeCell ref="K5:N5"/>
    <mergeCell ref="O5:O6"/>
    <mergeCell ref="R1:T3"/>
    <mergeCell ref="C3:Q3"/>
    <mergeCell ref="C1:Q2"/>
    <mergeCell ref="E26:F26"/>
    <mergeCell ref="E28:F28"/>
    <mergeCell ref="E22:F22"/>
    <mergeCell ref="E23:F23"/>
    <mergeCell ref="E13:F13"/>
    <mergeCell ref="E24:F24"/>
    <mergeCell ref="E25:F25"/>
    <mergeCell ref="E14:F14"/>
    <mergeCell ref="E15:F15"/>
    <mergeCell ref="E16:F16"/>
    <mergeCell ref="E21:F21"/>
    <mergeCell ref="E17:F17"/>
    <mergeCell ref="E18:F18"/>
    <mergeCell ref="E19:F19"/>
    <mergeCell ref="E20:F20"/>
    <mergeCell ref="E29:F29"/>
    <mergeCell ref="E30:F30"/>
    <mergeCell ref="A27:T27"/>
    <mergeCell ref="E38:F38"/>
    <mergeCell ref="E35:F35"/>
    <mergeCell ref="E31:F31"/>
    <mergeCell ref="E32:F32"/>
    <mergeCell ref="E33:F33"/>
    <mergeCell ref="E34:F34"/>
    <mergeCell ref="E36:F36"/>
    <mergeCell ref="E37:F37"/>
  </mergeCells>
  <phoneticPr fontId="33" type="noConversion"/>
  <conditionalFormatting sqref="O14 D5 B26 B38 A5:B5 A39:T1048576 O31:P33 O5:P5 B29:B33 P21:P25 C21:C26 G10:I12 N26:O26 G26:J26 P34 G14:J24 K16:M20 Q14:T20 N14:N24 O28:T28 K29:T30 B34:D37 K31:N38 Q31:T38 O34:O38 G28:J38 A28:A38">
    <cfRule type="cellIs" dxfId="1241" priority="10034" operator="equal">
      <formula>"Aceptable"</formula>
    </cfRule>
    <cfRule type="cellIs" dxfId="1240" priority="10035" operator="equal">
      <formula>"No Aceptable"</formula>
    </cfRule>
    <cfRule type="cellIs" dxfId="1239" priority="10036" operator="equal">
      <formula>"Aceptable con Restricción o con Control Específico"</formula>
    </cfRule>
    <cfRule type="containsText" dxfId="1238" priority="10037" operator="containsText" text="Tolerable con Recomendación">
      <formula>NOT(ISERROR(SEARCH("Tolerable con Recomendación",A5)))</formula>
    </cfRule>
    <cfRule type="cellIs" dxfId="1237" priority="10038" operator="equal">
      <formula>"Aceptable"</formula>
    </cfRule>
    <cfRule type="cellIs" dxfId="1236" priority="10039" operator="equal">
      <formula>"No aceptable"</formula>
    </cfRule>
    <cfRule type="cellIs" dxfId="1235" priority="10040" operator="equal">
      <formula>"Aceptable con Restricción o con Control Específico"</formula>
    </cfRule>
    <cfRule type="containsText" dxfId="1234" priority="10041" operator="containsText" text="Tolerable con Recomendación">
      <formula>NOT(ISERROR(SEARCH("Tolerable con Recomendación",A5)))</formula>
    </cfRule>
    <cfRule type="containsText" dxfId="1233" priority="10042" operator="containsText" text="Riesgo Bajo/Aceptar">
      <formula>NOT(ISERROR(SEARCH("Riesgo Bajo/Aceptar",A5)))</formula>
    </cfRule>
    <cfRule type="containsText" dxfId="1232" priority="10043" operator="containsText" text="Riesgo Moderado/Tolerar">
      <formula>NOT(ISERROR(SEARCH("Riesgo Moderado/Tolerar",A5)))</formula>
    </cfRule>
    <cfRule type="containsText" dxfId="1231" priority="10044" operator="containsText" text="Riesgo Extremo/Evitar">
      <formula>NOT(ISERROR(SEARCH("Riesgo Extremo/Evitar",A5)))</formula>
    </cfRule>
    <cfRule type="containsText" dxfId="1230" priority="10045" operator="containsText" text="Riesgo Alto/Mitigar">
      <formula>NOT(ISERROR(SEARCH("Riesgo Alto/Mitigar",A5)))</formula>
    </cfRule>
    <cfRule type="cellIs" dxfId="1229" priority="10046" operator="equal">
      <formula>"No aceptable"</formula>
    </cfRule>
    <cfRule type="cellIs" dxfId="1228" priority="10047" operator="equal">
      <formula>"Aceptable con Restricción o con Control Específico"</formula>
    </cfRule>
    <cfRule type="containsText" dxfId="1227" priority="10048" operator="containsText" text="Tolerable con Recomendación">
      <formula>NOT(ISERROR(SEARCH("Tolerable con Recomendación",A5)))</formula>
    </cfRule>
  </conditionalFormatting>
  <conditionalFormatting sqref="B23:B25">
    <cfRule type="cellIs" dxfId="1226" priority="9853" operator="equal">
      <formula>"Aceptable"</formula>
    </cfRule>
    <cfRule type="cellIs" dxfId="1225" priority="9854" operator="equal">
      <formula>"No Aceptable"</formula>
    </cfRule>
    <cfRule type="cellIs" dxfId="1224" priority="9855" operator="equal">
      <formula>"Aceptable con Restricción o con Control Específico"</formula>
    </cfRule>
    <cfRule type="containsText" dxfId="1223" priority="9856" operator="containsText" text="Tolerable con Recomendación">
      <formula>NOT(ISERROR(SEARCH("Tolerable con Recomendación",B23)))</formula>
    </cfRule>
    <cfRule type="cellIs" dxfId="1222" priority="9857" operator="equal">
      <formula>"Aceptable"</formula>
    </cfRule>
    <cfRule type="cellIs" dxfId="1221" priority="9858" operator="equal">
      <formula>"No aceptable"</formula>
    </cfRule>
    <cfRule type="cellIs" dxfId="1220" priority="9859" operator="equal">
      <formula>"Aceptable con Restricción o con Control Específico"</formula>
    </cfRule>
    <cfRule type="containsText" dxfId="1219" priority="9860" operator="containsText" text="Tolerable con Recomendación">
      <formula>NOT(ISERROR(SEARCH("Tolerable con Recomendación",B23)))</formula>
    </cfRule>
    <cfRule type="containsText" dxfId="1218" priority="9861" operator="containsText" text="Riesgo Bajo/Aceptar">
      <formula>NOT(ISERROR(SEARCH("Riesgo Bajo/Aceptar",B23)))</formula>
    </cfRule>
    <cfRule type="containsText" dxfId="1217" priority="9862" operator="containsText" text="Riesgo Moderado/Tolerar">
      <formula>NOT(ISERROR(SEARCH("Riesgo Moderado/Tolerar",B23)))</formula>
    </cfRule>
    <cfRule type="containsText" dxfId="1216" priority="9863" operator="containsText" text="Riesgo Extremo/Evitar">
      <formula>NOT(ISERROR(SEARCH("Riesgo Extremo/Evitar",B23)))</formula>
    </cfRule>
    <cfRule type="containsText" dxfId="1215" priority="9864" operator="containsText" text="Riesgo Alto/Mitigar">
      <formula>NOT(ISERROR(SEARCH("Riesgo Alto/Mitigar",B23)))</formula>
    </cfRule>
    <cfRule type="cellIs" dxfId="1214" priority="9865" operator="equal">
      <formula>"No aceptable"</formula>
    </cfRule>
    <cfRule type="cellIs" dxfId="1213" priority="9866" operator="equal">
      <formula>"Aceptable con Restricción o con Control Específico"</formula>
    </cfRule>
    <cfRule type="containsText" dxfId="1212" priority="9867" operator="containsText" text="Tolerable con Recomendación">
      <formula>NOT(ISERROR(SEARCH("Tolerable con Recomendación",B23)))</formula>
    </cfRule>
  </conditionalFormatting>
  <conditionalFormatting sqref="O16">
    <cfRule type="cellIs" dxfId="1211" priority="8069" operator="equal">
      <formula>"Aceptable"</formula>
    </cfRule>
    <cfRule type="cellIs" dxfId="1210" priority="8070" operator="equal">
      <formula>"No Aceptable"</formula>
    </cfRule>
    <cfRule type="cellIs" dxfId="1209" priority="8071" operator="equal">
      <formula>"Aceptable con Restricción o con Control Específico"</formula>
    </cfRule>
    <cfRule type="containsText" dxfId="1208" priority="8072" operator="containsText" text="Tolerable con Recomendación">
      <formula>NOT(ISERROR(SEARCH("Tolerable con Recomendación",O16)))</formula>
    </cfRule>
    <cfRule type="cellIs" dxfId="1207" priority="8073" operator="equal">
      <formula>"Aceptable"</formula>
    </cfRule>
    <cfRule type="cellIs" dxfId="1206" priority="8074" operator="equal">
      <formula>"No aceptable"</formula>
    </cfRule>
    <cfRule type="cellIs" dxfId="1205" priority="8075" operator="equal">
      <formula>"Aceptable con Restricción o con Control Específico"</formula>
    </cfRule>
    <cfRule type="containsText" dxfId="1204" priority="8076" operator="containsText" text="Tolerable con Recomendación">
      <formula>NOT(ISERROR(SEARCH("Tolerable con Recomendación",O16)))</formula>
    </cfRule>
    <cfRule type="containsText" dxfId="1203" priority="8077" operator="containsText" text="Riesgo Bajo/Aceptar">
      <formula>NOT(ISERROR(SEARCH("Riesgo Bajo/Aceptar",O16)))</formula>
    </cfRule>
    <cfRule type="containsText" dxfId="1202" priority="8078" operator="containsText" text="Riesgo Moderado/Tolerar">
      <formula>NOT(ISERROR(SEARCH("Riesgo Moderado/Tolerar",O16)))</formula>
    </cfRule>
    <cfRule type="containsText" dxfId="1201" priority="8079" operator="containsText" text="Riesgo Extremo/Evitar">
      <formula>NOT(ISERROR(SEARCH("Riesgo Extremo/Evitar",O16)))</formula>
    </cfRule>
    <cfRule type="containsText" dxfId="1200" priority="8080" operator="containsText" text="Riesgo Alto/Mitigar">
      <formula>NOT(ISERROR(SEARCH("Riesgo Alto/Mitigar",O16)))</formula>
    </cfRule>
    <cfRule type="cellIs" dxfId="1199" priority="8081" operator="equal">
      <formula>"No aceptable"</formula>
    </cfRule>
    <cfRule type="cellIs" dxfId="1198" priority="8082" operator="equal">
      <formula>"Aceptable con Restricción o con Control Específico"</formula>
    </cfRule>
    <cfRule type="containsText" dxfId="1197" priority="8083" operator="containsText" text="Tolerable con Recomendación">
      <formula>NOT(ISERROR(SEARCH("Tolerable con Recomendación",O16)))</formula>
    </cfRule>
  </conditionalFormatting>
  <conditionalFormatting sqref="P26 P35 P38">
    <cfRule type="cellIs" dxfId="1196" priority="8054" operator="equal">
      <formula>"Aceptable"</formula>
    </cfRule>
    <cfRule type="cellIs" dxfId="1195" priority="8055" operator="equal">
      <formula>"No Aceptable"</formula>
    </cfRule>
    <cfRule type="cellIs" dxfId="1194" priority="8056" operator="equal">
      <formula>"Aceptable con Restricción o con Control Específico"</formula>
    </cfRule>
    <cfRule type="containsText" dxfId="1193" priority="8057" operator="containsText" text="Tolerable con Recomendación">
      <formula>NOT(ISERROR(SEARCH("Tolerable con Recomendación",P26)))</formula>
    </cfRule>
    <cfRule type="cellIs" dxfId="1192" priority="8058" operator="equal">
      <formula>"Aceptable"</formula>
    </cfRule>
    <cfRule type="cellIs" dxfId="1191" priority="8059" operator="equal">
      <formula>"No aceptable"</formula>
    </cfRule>
    <cfRule type="cellIs" dxfId="1190" priority="8060" operator="equal">
      <formula>"Aceptable con Restricción o con Control Específico"</formula>
    </cfRule>
    <cfRule type="containsText" dxfId="1189" priority="8061" operator="containsText" text="Tolerable con Recomendación">
      <formula>NOT(ISERROR(SEARCH("Tolerable con Recomendación",P26)))</formula>
    </cfRule>
    <cfRule type="containsText" dxfId="1188" priority="8062" operator="containsText" text="Riesgo Bajo/Aceptar">
      <formula>NOT(ISERROR(SEARCH("Riesgo Bajo/Aceptar",P26)))</formula>
    </cfRule>
    <cfRule type="containsText" dxfId="1187" priority="8063" operator="containsText" text="Riesgo Moderado/Tolerar">
      <formula>NOT(ISERROR(SEARCH("Riesgo Moderado/Tolerar",P26)))</formula>
    </cfRule>
    <cfRule type="containsText" dxfId="1186" priority="8064" operator="containsText" text="Riesgo Extremo/Evitar">
      <formula>NOT(ISERROR(SEARCH("Riesgo Extremo/Evitar",P26)))</formula>
    </cfRule>
    <cfRule type="containsText" dxfId="1185" priority="8065" operator="containsText" text="Riesgo Alto/Mitigar">
      <formula>NOT(ISERROR(SEARCH("Riesgo Alto/Mitigar",P26)))</formula>
    </cfRule>
    <cfRule type="cellIs" dxfId="1184" priority="8066" operator="equal">
      <formula>"No aceptable"</formula>
    </cfRule>
    <cfRule type="cellIs" dxfId="1183" priority="8067" operator="equal">
      <formula>"Aceptable con Restricción o con Control Específico"</formula>
    </cfRule>
    <cfRule type="containsText" dxfId="1182" priority="8068" operator="containsText" text="Tolerable con Recomendación">
      <formula>NOT(ISERROR(SEARCH("Tolerable con Recomendación",P26)))</formula>
    </cfRule>
  </conditionalFormatting>
  <conditionalFormatting sqref="P16:P17">
    <cfRule type="cellIs" dxfId="1181" priority="7994" operator="equal">
      <formula>"Aceptable"</formula>
    </cfRule>
    <cfRule type="cellIs" dxfId="1180" priority="7995" operator="equal">
      <formula>"No Aceptable"</formula>
    </cfRule>
    <cfRule type="cellIs" dxfId="1179" priority="7996" operator="equal">
      <formula>"Aceptable con Restricción o con Control Específico"</formula>
    </cfRule>
    <cfRule type="containsText" dxfId="1178" priority="7997" operator="containsText" text="Tolerable con Recomendación">
      <formula>NOT(ISERROR(SEARCH("Tolerable con Recomendación",P16)))</formula>
    </cfRule>
    <cfRule type="cellIs" dxfId="1177" priority="7998" operator="equal">
      <formula>"Aceptable"</formula>
    </cfRule>
    <cfRule type="cellIs" dxfId="1176" priority="7999" operator="equal">
      <formula>"No aceptable"</formula>
    </cfRule>
    <cfRule type="cellIs" dxfId="1175" priority="8000" operator="equal">
      <formula>"Aceptable con Restricción o con Control Específico"</formula>
    </cfRule>
    <cfRule type="containsText" dxfId="1174" priority="8001" operator="containsText" text="Tolerable con Recomendación">
      <formula>NOT(ISERROR(SEARCH("Tolerable con Recomendación",P16)))</formula>
    </cfRule>
    <cfRule type="containsText" dxfId="1173" priority="8002" operator="containsText" text="Riesgo Bajo/Aceptar">
      <formula>NOT(ISERROR(SEARCH("Riesgo Bajo/Aceptar",P16)))</formula>
    </cfRule>
    <cfRule type="containsText" dxfId="1172" priority="8003" operator="containsText" text="Riesgo Moderado/Tolerar">
      <formula>NOT(ISERROR(SEARCH("Riesgo Moderado/Tolerar",P16)))</formula>
    </cfRule>
    <cfRule type="containsText" dxfId="1171" priority="8004" operator="containsText" text="Riesgo Extremo/Evitar">
      <formula>NOT(ISERROR(SEARCH("Riesgo Extremo/Evitar",P16)))</formula>
    </cfRule>
    <cfRule type="containsText" dxfId="1170" priority="8005" operator="containsText" text="Riesgo Alto/Mitigar">
      <formula>NOT(ISERROR(SEARCH("Riesgo Alto/Mitigar",P16)))</formula>
    </cfRule>
    <cfRule type="cellIs" dxfId="1169" priority="8006" operator="equal">
      <formula>"No aceptable"</formula>
    </cfRule>
    <cfRule type="cellIs" dxfId="1168" priority="8007" operator="equal">
      <formula>"Aceptable con Restricción o con Control Específico"</formula>
    </cfRule>
    <cfRule type="containsText" dxfId="1167" priority="8008" operator="containsText" text="Tolerable con Recomendación">
      <formula>NOT(ISERROR(SEARCH("Tolerable con Recomendación",P16)))</formula>
    </cfRule>
  </conditionalFormatting>
  <conditionalFormatting sqref="O15">
    <cfRule type="cellIs" dxfId="1166" priority="7739" operator="equal">
      <formula>"Aceptable"</formula>
    </cfRule>
    <cfRule type="cellIs" dxfId="1165" priority="7740" operator="equal">
      <formula>"No Aceptable"</formula>
    </cfRule>
    <cfRule type="cellIs" dxfId="1164" priority="7741" operator="equal">
      <formula>"Aceptable con Restricción o con Control Específico"</formula>
    </cfRule>
    <cfRule type="containsText" dxfId="1163" priority="7742" operator="containsText" text="Tolerable con Recomendación">
      <formula>NOT(ISERROR(SEARCH("Tolerable con Recomendación",O15)))</formula>
    </cfRule>
    <cfRule type="cellIs" dxfId="1162" priority="7743" operator="equal">
      <formula>"Aceptable"</formula>
    </cfRule>
    <cfRule type="cellIs" dxfId="1161" priority="7744" operator="equal">
      <formula>"No aceptable"</formula>
    </cfRule>
    <cfRule type="cellIs" dxfId="1160" priority="7745" operator="equal">
      <formula>"Aceptable con Restricción o con Control Específico"</formula>
    </cfRule>
    <cfRule type="containsText" dxfId="1159" priority="7746" operator="containsText" text="Tolerable con Recomendación">
      <formula>NOT(ISERROR(SEARCH("Tolerable con Recomendación",O15)))</formula>
    </cfRule>
    <cfRule type="containsText" dxfId="1158" priority="7747" operator="containsText" text="Riesgo Bajo/Aceptar">
      <formula>NOT(ISERROR(SEARCH("Riesgo Bajo/Aceptar",O15)))</formula>
    </cfRule>
    <cfRule type="containsText" dxfId="1157" priority="7748" operator="containsText" text="Riesgo Moderado/Tolerar">
      <formula>NOT(ISERROR(SEARCH("Riesgo Moderado/Tolerar",O15)))</formula>
    </cfRule>
    <cfRule type="containsText" dxfId="1156" priority="7749" operator="containsText" text="Riesgo Extremo/Evitar">
      <formula>NOT(ISERROR(SEARCH("Riesgo Extremo/Evitar",O15)))</formula>
    </cfRule>
    <cfRule type="containsText" dxfId="1155" priority="7750" operator="containsText" text="Riesgo Alto/Mitigar">
      <formula>NOT(ISERROR(SEARCH("Riesgo Alto/Mitigar",O15)))</formula>
    </cfRule>
    <cfRule type="cellIs" dxfId="1154" priority="7751" operator="equal">
      <formula>"No aceptable"</formula>
    </cfRule>
    <cfRule type="cellIs" dxfId="1153" priority="7752" operator="equal">
      <formula>"Aceptable con Restricción o con Control Específico"</formula>
    </cfRule>
    <cfRule type="containsText" dxfId="1152" priority="7753" operator="containsText" text="Tolerable con Recomendación">
      <formula>NOT(ISERROR(SEARCH("Tolerable con Recomendación",O15)))</formula>
    </cfRule>
  </conditionalFormatting>
  <conditionalFormatting sqref="P15">
    <cfRule type="cellIs" dxfId="1151" priority="7678" operator="equal">
      <formula>"Aceptable"</formula>
    </cfRule>
    <cfRule type="cellIs" dxfId="1150" priority="7679" operator="equal">
      <formula>"No Aceptable"</formula>
    </cfRule>
    <cfRule type="cellIs" dxfId="1149" priority="7680" operator="equal">
      <formula>"Aceptable con Restricción o con Control Específico"</formula>
    </cfRule>
    <cfRule type="containsText" dxfId="1148" priority="7681" operator="containsText" text="Tolerable con Recomendación">
      <formula>NOT(ISERROR(SEARCH("Tolerable con Recomendación",P15)))</formula>
    </cfRule>
    <cfRule type="cellIs" dxfId="1147" priority="7682" operator="equal">
      <formula>"Aceptable"</formula>
    </cfRule>
    <cfRule type="cellIs" dxfId="1146" priority="7683" operator="equal">
      <formula>"No aceptable"</formula>
    </cfRule>
    <cfRule type="cellIs" dxfId="1145" priority="7684" operator="equal">
      <formula>"Aceptable con Restricción o con Control Específico"</formula>
    </cfRule>
    <cfRule type="containsText" dxfId="1144" priority="7685" operator="containsText" text="Tolerable con Recomendación">
      <formula>NOT(ISERROR(SEARCH("Tolerable con Recomendación",P15)))</formula>
    </cfRule>
    <cfRule type="containsText" dxfId="1143" priority="7686" operator="containsText" text="Riesgo Bajo/Aceptar">
      <formula>NOT(ISERROR(SEARCH("Riesgo Bajo/Aceptar",P15)))</formula>
    </cfRule>
    <cfRule type="containsText" dxfId="1142" priority="7687" operator="containsText" text="Riesgo Moderado/Tolerar">
      <formula>NOT(ISERROR(SEARCH("Riesgo Moderado/Tolerar",P15)))</formula>
    </cfRule>
    <cfRule type="containsText" dxfId="1141" priority="7688" operator="containsText" text="Riesgo Extremo/Evitar">
      <formula>NOT(ISERROR(SEARCH("Riesgo Extremo/Evitar",P15)))</formula>
    </cfRule>
    <cfRule type="containsText" dxfId="1140" priority="7689" operator="containsText" text="Riesgo Alto/Mitigar">
      <formula>NOT(ISERROR(SEARCH("Riesgo Alto/Mitigar",P15)))</formula>
    </cfRule>
    <cfRule type="cellIs" dxfId="1139" priority="7690" operator="equal">
      <formula>"No aceptable"</formula>
    </cfRule>
    <cfRule type="cellIs" dxfId="1138" priority="7691" operator="equal">
      <formula>"Aceptable con Restricción o con Control Específico"</formula>
    </cfRule>
    <cfRule type="containsText" dxfId="1137" priority="7692" operator="containsText" text="Tolerable con Recomendación">
      <formula>NOT(ISERROR(SEARCH("Tolerable con Recomendación",P15)))</formula>
    </cfRule>
  </conditionalFormatting>
  <conditionalFormatting sqref="P36:P37">
    <cfRule type="cellIs" dxfId="1136" priority="7073" operator="equal">
      <formula>"Aceptable"</formula>
    </cfRule>
    <cfRule type="cellIs" dxfId="1135" priority="7074" operator="equal">
      <formula>"No Aceptable"</formula>
    </cfRule>
    <cfRule type="cellIs" dxfId="1134" priority="7075" operator="equal">
      <formula>"Aceptable con Restricción o con Control Específico"</formula>
    </cfRule>
    <cfRule type="containsText" dxfId="1133" priority="7076" operator="containsText" text="Tolerable con Recomendación">
      <formula>NOT(ISERROR(SEARCH("Tolerable con Recomendación",P36)))</formula>
    </cfRule>
    <cfRule type="cellIs" dxfId="1132" priority="7077" operator="equal">
      <formula>"Aceptable"</formula>
    </cfRule>
    <cfRule type="cellIs" dxfId="1131" priority="7078" operator="equal">
      <formula>"No aceptable"</formula>
    </cfRule>
    <cfRule type="cellIs" dxfId="1130" priority="7079" operator="equal">
      <formula>"Aceptable con Restricción o con Control Específico"</formula>
    </cfRule>
    <cfRule type="containsText" dxfId="1129" priority="7080" operator="containsText" text="Tolerable con Recomendación">
      <formula>NOT(ISERROR(SEARCH("Tolerable con Recomendación",P36)))</formula>
    </cfRule>
    <cfRule type="containsText" dxfId="1128" priority="7081" operator="containsText" text="Riesgo Bajo/Aceptar">
      <formula>NOT(ISERROR(SEARCH("Riesgo Bajo/Aceptar",P36)))</formula>
    </cfRule>
    <cfRule type="containsText" dxfId="1127" priority="7082" operator="containsText" text="Riesgo Moderado/Tolerar">
      <formula>NOT(ISERROR(SEARCH("Riesgo Moderado/Tolerar",P36)))</formula>
    </cfRule>
    <cfRule type="containsText" dxfId="1126" priority="7083" operator="containsText" text="Riesgo Extremo/Evitar">
      <formula>NOT(ISERROR(SEARCH("Riesgo Extremo/Evitar",P36)))</formula>
    </cfRule>
    <cfRule type="containsText" dxfId="1125" priority="7084" operator="containsText" text="Riesgo Alto/Mitigar">
      <formula>NOT(ISERROR(SEARCH("Riesgo Alto/Mitigar",P36)))</formula>
    </cfRule>
    <cfRule type="cellIs" dxfId="1124" priority="7085" operator="equal">
      <formula>"No aceptable"</formula>
    </cfRule>
    <cfRule type="cellIs" dxfId="1123" priority="7086" operator="equal">
      <formula>"Aceptable con Restricción o con Control Específico"</formula>
    </cfRule>
    <cfRule type="containsText" dxfId="1122" priority="7087" operator="containsText" text="Tolerable con Recomendación">
      <formula>NOT(ISERROR(SEARCH("Tolerable con Recomendación",P36)))</formula>
    </cfRule>
  </conditionalFormatting>
  <conditionalFormatting sqref="J10:J12">
    <cfRule type="cellIs" dxfId="1121" priority="7028" operator="equal">
      <formula>"Aceptable"</formula>
    </cfRule>
    <cfRule type="cellIs" dxfId="1120" priority="7029" operator="equal">
      <formula>"No Aceptable"</formula>
    </cfRule>
    <cfRule type="cellIs" dxfId="1119" priority="7030" operator="equal">
      <formula>"Aceptable con Restricción o con Control Específico"</formula>
    </cfRule>
    <cfRule type="containsText" dxfId="1118" priority="7031" operator="containsText" text="Tolerable con Recomendación">
      <formula>NOT(ISERROR(SEARCH("Tolerable con Recomendación",J10)))</formula>
    </cfRule>
    <cfRule type="cellIs" dxfId="1117" priority="7032" operator="equal">
      <formula>"Aceptable"</formula>
    </cfRule>
    <cfRule type="cellIs" dxfId="1116" priority="7033" operator="equal">
      <formula>"No aceptable"</formula>
    </cfRule>
    <cfRule type="cellIs" dxfId="1115" priority="7034" operator="equal">
      <formula>"Aceptable con Restricción o con Control Específico"</formula>
    </cfRule>
    <cfRule type="containsText" dxfId="1114" priority="7035" operator="containsText" text="Tolerable con Recomendación">
      <formula>NOT(ISERROR(SEARCH("Tolerable con Recomendación",J10)))</formula>
    </cfRule>
    <cfRule type="containsText" dxfId="1113" priority="7036" operator="containsText" text="Riesgo Bajo/Aceptar">
      <formula>NOT(ISERROR(SEARCH("Riesgo Bajo/Aceptar",J10)))</formula>
    </cfRule>
    <cfRule type="containsText" dxfId="1112" priority="7037" operator="containsText" text="Riesgo Moderado/Tolerar">
      <formula>NOT(ISERROR(SEARCH("Riesgo Moderado/Tolerar",J10)))</formula>
    </cfRule>
    <cfRule type="containsText" dxfId="1111" priority="7038" operator="containsText" text="Riesgo Extremo/Evitar">
      <formula>NOT(ISERROR(SEARCH("Riesgo Extremo/Evitar",J10)))</formula>
    </cfRule>
    <cfRule type="containsText" dxfId="1110" priority="7039" operator="containsText" text="Riesgo Alto/Mitigar">
      <formula>NOT(ISERROR(SEARCH("Riesgo Alto/Mitigar",J10)))</formula>
    </cfRule>
    <cfRule type="cellIs" dxfId="1109" priority="7040" operator="equal">
      <formula>"No aceptable"</formula>
    </cfRule>
    <cfRule type="cellIs" dxfId="1108" priority="7041" operator="equal">
      <formula>"Aceptable con Restricción o con Control Específico"</formula>
    </cfRule>
    <cfRule type="containsText" dxfId="1107" priority="7042" operator="containsText" text="Tolerable con Recomendación">
      <formula>NOT(ISERROR(SEARCH("Tolerable con Recomendación",J10)))</formula>
    </cfRule>
  </conditionalFormatting>
  <conditionalFormatting sqref="O8:O12">
    <cfRule type="cellIs" dxfId="1106" priority="6922" operator="equal">
      <formula>"Aceptable"</formula>
    </cfRule>
    <cfRule type="cellIs" dxfId="1105" priority="6923" operator="equal">
      <formula>"No Aceptable"</formula>
    </cfRule>
    <cfRule type="cellIs" dxfId="1104" priority="6924" operator="equal">
      <formula>"Aceptable con Restricción o con Control Específico"</formula>
    </cfRule>
    <cfRule type="containsText" dxfId="1103" priority="6925" operator="containsText" text="Tolerable con Recomendación">
      <formula>NOT(ISERROR(SEARCH("Tolerable con Recomendación",O8)))</formula>
    </cfRule>
    <cfRule type="cellIs" dxfId="1102" priority="6926" operator="equal">
      <formula>"Aceptable"</formula>
    </cfRule>
    <cfRule type="cellIs" dxfId="1101" priority="6927" operator="equal">
      <formula>"No aceptable"</formula>
    </cfRule>
    <cfRule type="cellIs" dxfId="1100" priority="6928" operator="equal">
      <formula>"Aceptable con Restricción o con Control Específico"</formula>
    </cfRule>
    <cfRule type="containsText" dxfId="1099" priority="6929" operator="containsText" text="Tolerable con Recomendación">
      <formula>NOT(ISERROR(SEARCH("Tolerable con Recomendación",O8)))</formula>
    </cfRule>
    <cfRule type="containsText" dxfId="1098" priority="6930" operator="containsText" text="Riesgo Bajo/Aceptar">
      <formula>NOT(ISERROR(SEARCH("Riesgo Bajo/Aceptar",O8)))</formula>
    </cfRule>
    <cfRule type="containsText" dxfId="1097" priority="6931" operator="containsText" text="Riesgo Moderado/Tolerar">
      <formula>NOT(ISERROR(SEARCH("Riesgo Moderado/Tolerar",O8)))</formula>
    </cfRule>
    <cfRule type="containsText" dxfId="1096" priority="6932" operator="containsText" text="Riesgo Extremo/Evitar">
      <formula>NOT(ISERROR(SEARCH("Riesgo Extremo/Evitar",O8)))</formula>
    </cfRule>
    <cfRule type="containsText" dxfId="1095" priority="6933" operator="containsText" text="Riesgo Alto/Mitigar">
      <formula>NOT(ISERROR(SEARCH("Riesgo Alto/Mitigar",O8)))</formula>
    </cfRule>
    <cfRule type="cellIs" dxfId="1094" priority="6934" operator="equal">
      <formula>"No aceptable"</formula>
    </cfRule>
    <cfRule type="cellIs" dxfId="1093" priority="6935" operator="equal">
      <formula>"Aceptable con Restricción o con Control Específico"</formula>
    </cfRule>
    <cfRule type="containsText" dxfId="1092" priority="6936" operator="containsText" text="Tolerable con Recomendación">
      <formula>NOT(ISERROR(SEARCH("Tolerable con Recomendación",O8)))</formula>
    </cfRule>
  </conditionalFormatting>
  <conditionalFormatting sqref="P8:P12">
    <cfRule type="cellIs" dxfId="1091" priority="6907" operator="equal">
      <formula>"Aceptable"</formula>
    </cfRule>
    <cfRule type="cellIs" dxfId="1090" priority="6908" operator="equal">
      <formula>"No Aceptable"</formula>
    </cfRule>
    <cfRule type="cellIs" dxfId="1089" priority="6909" operator="equal">
      <formula>"Aceptable con Restricción o con Control Específico"</formula>
    </cfRule>
    <cfRule type="containsText" dxfId="1088" priority="6910" operator="containsText" text="Tolerable con Recomendación">
      <formula>NOT(ISERROR(SEARCH("Tolerable con Recomendación",P8)))</formula>
    </cfRule>
    <cfRule type="cellIs" dxfId="1087" priority="6911" operator="equal">
      <formula>"Aceptable"</formula>
    </cfRule>
    <cfRule type="cellIs" dxfId="1086" priority="6912" operator="equal">
      <formula>"No aceptable"</formula>
    </cfRule>
    <cfRule type="cellIs" dxfId="1085" priority="6913" operator="equal">
      <formula>"Aceptable con Restricción o con Control Específico"</formula>
    </cfRule>
    <cfRule type="containsText" dxfId="1084" priority="6914" operator="containsText" text="Tolerable con Recomendación">
      <formula>NOT(ISERROR(SEARCH("Tolerable con Recomendación",P8)))</formula>
    </cfRule>
    <cfRule type="containsText" dxfId="1083" priority="6915" operator="containsText" text="Riesgo Bajo/Aceptar">
      <formula>NOT(ISERROR(SEARCH("Riesgo Bajo/Aceptar",P8)))</formula>
    </cfRule>
    <cfRule type="containsText" dxfId="1082" priority="6916" operator="containsText" text="Riesgo Moderado/Tolerar">
      <formula>NOT(ISERROR(SEARCH("Riesgo Moderado/Tolerar",P8)))</formula>
    </cfRule>
    <cfRule type="containsText" dxfId="1081" priority="6917" operator="containsText" text="Riesgo Extremo/Evitar">
      <formula>NOT(ISERROR(SEARCH("Riesgo Extremo/Evitar",P8)))</formula>
    </cfRule>
    <cfRule type="containsText" dxfId="1080" priority="6918" operator="containsText" text="Riesgo Alto/Mitigar">
      <formula>NOT(ISERROR(SEARCH("Riesgo Alto/Mitigar",P8)))</formula>
    </cfRule>
    <cfRule type="cellIs" dxfId="1079" priority="6919" operator="equal">
      <formula>"No aceptable"</formula>
    </cfRule>
    <cfRule type="cellIs" dxfId="1078" priority="6920" operator="equal">
      <formula>"Aceptable con Restricción o con Control Específico"</formula>
    </cfRule>
    <cfRule type="containsText" dxfId="1077" priority="6921" operator="containsText" text="Tolerable con Recomendación">
      <formula>NOT(ISERROR(SEARCH("Tolerable con Recomendación",P8)))</formula>
    </cfRule>
  </conditionalFormatting>
  <conditionalFormatting sqref="D26 D33">
    <cfRule type="cellIs" dxfId="1076" priority="5524" operator="equal">
      <formula>"Aceptable"</formula>
    </cfRule>
    <cfRule type="cellIs" dxfId="1075" priority="5525" operator="equal">
      <formula>"No Aceptable"</formula>
    </cfRule>
    <cfRule type="cellIs" dxfId="1074" priority="5526" operator="equal">
      <formula>"Aceptable con Restricción o con Control Específico"</formula>
    </cfRule>
    <cfRule type="containsText" dxfId="1073" priority="5527" operator="containsText" text="Tolerable con Recomendación">
      <formula>NOT(ISERROR(SEARCH("Tolerable con Recomendación",D26)))</formula>
    </cfRule>
    <cfRule type="cellIs" dxfId="1072" priority="5528" operator="equal">
      <formula>"Aceptable"</formula>
    </cfRule>
    <cfRule type="cellIs" dxfId="1071" priority="5529" operator="equal">
      <formula>"No aceptable"</formula>
    </cfRule>
    <cfRule type="cellIs" dxfId="1070" priority="5530" operator="equal">
      <formula>"Aceptable con Restricción o con Control Específico"</formula>
    </cfRule>
    <cfRule type="containsText" dxfId="1069" priority="5531" operator="containsText" text="Tolerable con Recomendación">
      <formula>NOT(ISERROR(SEARCH("Tolerable con Recomendación",D26)))</formula>
    </cfRule>
    <cfRule type="containsText" dxfId="1068" priority="5532" operator="containsText" text="Riesgo Bajo/Aceptar">
      <formula>NOT(ISERROR(SEARCH("Riesgo Bajo/Aceptar",D26)))</formula>
    </cfRule>
    <cfRule type="containsText" dxfId="1067" priority="5533" operator="containsText" text="Riesgo Moderado/Tolerar">
      <formula>NOT(ISERROR(SEARCH("Riesgo Moderado/Tolerar",D26)))</formula>
    </cfRule>
    <cfRule type="containsText" dxfId="1066" priority="5534" operator="containsText" text="Riesgo Extremo/Evitar">
      <formula>NOT(ISERROR(SEARCH("Riesgo Extremo/Evitar",D26)))</formula>
    </cfRule>
    <cfRule type="containsText" dxfId="1065" priority="5535" operator="containsText" text="Riesgo Alto/Mitigar">
      <formula>NOT(ISERROR(SEARCH("Riesgo Alto/Mitigar",D26)))</formula>
    </cfRule>
    <cfRule type="cellIs" dxfId="1064" priority="5536" operator="equal">
      <formula>"No aceptable"</formula>
    </cfRule>
    <cfRule type="cellIs" dxfId="1063" priority="5537" operator="equal">
      <formula>"Aceptable con Restricción o con Control Específico"</formula>
    </cfRule>
    <cfRule type="containsText" dxfId="1062" priority="5538" operator="containsText" text="Tolerable con Recomendación">
      <formula>NOT(ISERROR(SEARCH("Tolerable con Recomendación",D26)))</formula>
    </cfRule>
  </conditionalFormatting>
  <conditionalFormatting sqref="D23:D25">
    <cfRule type="cellIs" dxfId="1061" priority="5494" operator="equal">
      <formula>"Aceptable"</formula>
    </cfRule>
    <cfRule type="cellIs" dxfId="1060" priority="5495" operator="equal">
      <formula>"No Aceptable"</formula>
    </cfRule>
    <cfRule type="cellIs" dxfId="1059" priority="5496" operator="equal">
      <formula>"Aceptable con Restricción o con Control Específico"</formula>
    </cfRule>
    <cfRule type="containsText" dxfId="1058" priority="5497" operator="containsText" text="Tolerable con Recomendación">
      <formula>NOT(ISERROR(SEARCH("Tolerable con Recomendación",D23)))</formula>
    </cfRule>
    <cfRule type="cellIs" dxfId="1057" priority="5498" operator="equal">
      <formula>"Aceptable"</formula>
    </cfRule>
    <cfRule type="cellIs" dxfId="1056" priority="5499" operator="equal">
      <formula>"No aceptable"</formula>
    </cfRule>
    <cfRule type="cellIs" dxfId="1055" priority="5500" operator="equal">
      <formula>"Aceptable con Restricción o con Control Específico"</formula>
    </cfRule>
    <cfRule type="containsText" dxfId="1054" priority="5501" operator="containsText" text="Tolerable con Recomendación">
      <formula>NOT(ISERROR(SEARCH("Tolerable con Recomendación",D23)))</formula>
    </cfRule>
    <cfRule type="containsText" dxfId="1053" priority="5502" operator="containsText" text="Riesgo Bajo/Aceptar">
      <formula>NOT(ISERROR(SEARCH("Riesgo Bajo/Aceptar",D23)))</formula>
    </cfRule>
    <cfRule type="containsText" dxfId="1052" priority="5503" operator="containsText" text="Riesgo Moderado/Tolerar">
      <formula>NOT(ISERROR(SEARCH("Riesgo Moderado/Tolerar",D23)))</formula>
    </cfRule>
    <cfRule type="containsText" dxfId="1051" priority="5504" operator="containsText" text="Riesgo Extremo/Evitar">
      <formula>NOT(ISERROR(SEARCH("Riesgo Extremo/Evitar",D23)))</formula>
    </cfRule>
    <cfRule type="containsText" dxfId="1050" priority="5505" operator="containsText" text="Riesgo Alto/Mitigar">
      <formula>NOT(ISERROR(SEARCH("Riesgo Alto/Mitigar",D23)))</formula>
    </cfRule>
    <cfRule type="cellIs" dxfId="1049" priority="5506" operator="equal">
      <formula>"No aceptable"</formula>
    </cfRule>
    <cfRule type="cellIs" dxfId="1048" priority="5507" operator="equal">
      <formula>"Aceptable con Restricción o con Control Específico"</formula>
    </cfRule>
    <cfRule type="containsText" dxfId="1047" priority="5508" operator="containsText" text="Tolerable con Recomendación">
      <formula>NOT(ISERROR(SEARCH("Tolerable con Recomendación",D23)))</formula>
    </cfRule>
  </conditionalFormatting>
  <conditionalFormatting sqref="D29:D30">
    <cfRule type="cellIs" dxfId="1046" priority="5389" operator="equal">
      <formula>"Aceptable"</formula>
    </cfRule>
    <cfRule type="cellIs" dxfId="1045" priority="5390" operator="equal">
      <formula>"No Aceptable"</formula>
    </cfRule>
    <cfRule type="cellIs" dxfId="1044" priority="5391" operator="equal">
      <formula>"Aceptable con Restricción o con Control Específico"</formula>
    </cfRule>
    <cfRule type="containsText" dxfId="1043" priority="5392" operator="containsText" text="Tolerable con Recomendación">
      <formula>NOT(ISERROR(SEARCH("Tolerable con Recomendación",D29)))</formula>
    </cfRule>
    <cfRule type="cellIs" dxfId="1042" priority="5393" operator="equal">
      <formula>"Aceptable"</formula>
    </cfRule>
    <cfRule type="cellIs" dxfId="1041" priority="5394" operator="equal">
      <formula>"No aceptable"</formula>
    </cfRule>
    <cfRule type="cellIs" dxfId="1040" priority="5395" operator="equal">
      <formula>"Aceptable con Restricción o con Control Específico"</formula>
    </cfRule>
    <cfRule type="containsText" dxfId="1039" priority="5396" operator="containsText" text="Tolerable con Recomendación">
      <formula>NOT(ISERROR(SEARCH("Tolerable con Recomendación",D29)))</formula>
    </cfRule>
    <cfRule type="containsText" dxfId="1038" priority="5397" operator="containsText" text="Riesgo Bajo/Aceptar">
      <formula>NOT(ISERROR(SEARCH("Riesgo Bajo/Aceptar",D29)))</formula>
    </cfRule>
    <cfRule type="containsText" dxfId="1037" priority="5398" operator="containsText" text="Riesgo Moderado/Tolerar">
      <formula>NOT(ISERROR(SEARCH("Riesgo Moderado/Tolerar",D29)))</formula>
    </cfRule>
    <cfRule type="containsText" dxfId="1036" priority="5399" operator="containsText" text="Riesgo Extremo/Evitar">
      <formula>NOT(ISERROR(SEARCH("Riesgo Extremo/Evitar",D29)))</formula>
    </cfRule>
    <cfRule type="containsText" dxfId="1035" priority="5400" operator="containsText" text="Riesgo Alto/Mitigar">
      <formula>NOT(ISERROR(SEARCH("Riesgo Alto/Mitigar",D29)))</formula>
    </cfRule>
    <cfRule type="cellIs" dxfId="1034" priority="5401" operator="equal">
      <formula>"No aceptable"</formula>
    </cfRule>
    <cfRule type="cellIs" dxfId="1033" priority="5402" operator="equal">
      <formula>"Aceptable con Restricción o con Control Específico"</formula>
    </cfRule>
    <cfRule type="containsText" dxfId="1032" priority="5403" operator="containsText" text="Tolerable con Recomendación">
      <formula>NOT(ISERROR(SEARCH("Tolerable con Recomendación",D29)))</formula>
    </cfRule>
  </conditionalFormatting>
  <conditionalFormatting sqref="C33 C29:C31">
    <cfRule type="cellIs" dxfId="1031" priority="5404" operator="equal">
      <formula>"Aceptable"</formula>
    </cfRule>
    <cfRule type="cellIs" dxfId="1030" priority="5405" operator="equal">
      <formula>"No Aceptable"</formula>
    </cfRule>
    <cfRule type="cellIs" dxfId="1029" priority="5406" operator="equal">
      <formula>"Aceptable con Restricción o con Control Específico"</formula>
    </cfRule>
    <cfRule type="containsText" dxfId="1028" priority="5407" operator="containsText" text="Tolerable con Recomendación">
      <formula>NOT(ISERROR(SEARCH("Tolerable con Recomendación",C29)))</formula>
    </cfRule>
    <cfRule type="cellIs" dxfId="1027" priority="5408" operator="equal">
      <formula>"Aceptable"</formula>
    </cfRule>
    <cfRule type="cellIs" dxfId="1026" priority="5409" operator="equal">
      <formula>"No aceptable"</formula>
    </cfRule>
    <cfRule type="cellIs" dxfId="1025" priority="5410" operator="equal">
      <formula>"Aceptable con Restricción o con Control Específico"</formula>
    </cfRule>
    <cfRule type="containsText" dxfId="1024" priority="5411" operator="containsText" text="Tolerable con Recomendación">
      <formula>NOT(ISERROR(SEARCH("Tolerable con Recomendación",C29)))</formula>
    </cfRule>
    <cfRule type="containsText" dxfId="1023" priority="5412" operator="containsText" text="Riesgo Bajo/Aceptar">
      <formula>NOT(ISERROR(SEARCH("Riesgo Bajo/Aceptar",C29)))</formula>
    </cfRule>
    <cfRule type="containsText" dxfId="1022" priority="5413" operator="containsText" text="Riesgo Moderado/Tolerar">
      <formula>NOT(ISERROR(SEARCH("Riesgo Moderado/Tolerar",C29)))</formula>
    </cfRule>
    <cfRule type="containsText" dxfId="1021" priority="5414" operator="containsText" text="Riesgo Extremo/Evitar">
      <formula>NOT(ISERROR(SEARCH("Riesgo Extremo/Evitar",C29)))</formula>
    </cfRule>
    <cfRule type="containsText" dxfId="1020" priority="5415" operator="containsText" text="Riesgo Alto/Mitigar">
      <formula>NOT(ISERROR(SEARCH("Riesgo Alto/Mitigar",C29)))</formula>
    </cfRule>
    <cfRule type="cellIs" dxfId="1019" priority="5416" operator="equal">
      <formula>"No aceptable"</formula>
    </cfRule>
    <cfRule type="cellIs" dxfId="1018" priority="5417" operator="equal">
      <formula>"Aceptable con Restricción o con Control Específico"</formula>
    </cfRule>
    <cfRule type="containsText" dxfId="1017" priority="5418" operator="containsText" text="Tolerable con Recomendación">
      <formula>NOT(ISERROR(SEARCH("Tolerable con Recomendación",C29)))</formula>
    </cfRule>
  </conditionalFormatting>
  <conditionalFormatting sqref="D31">
    <cfRule type="cellIs" dxfId="1016" priority="5313" operator="equal">
      <formula>"Aceptable"</formula>
    </cfRule>
    <cfRule type="cellIs" dxfId="1015" priority="5314" operator="equal">
      <formula>"No Aceptable"</formula>
    </cfRule>
    <cfRule type="cellIs" dxfId="1014" priority="5315" operator="equal">
      <formula>"Aceptable con Restricción o con Control Específico"</formula>
    </cfRule>
    <cfRule type="containsText" dxfId="1013" priority="5316" operator="containsText" text="Tolerable con Recomendación">
      <formula>NOT(ISERROR(SEARCH("Tolerable con Recomendación",D31)))</formula>
    </cfRule>
    <cfRule type="cellIs" dxfId="1012" priority="5317" operator="equal">
      <formula>"Aceptable"</formula>
    </cfRule>
    <cfRule type="cellIs" dxfId="1011" priority="5318" operator="equal">
      <formula>"No aceptable"</formula>
    </cfRule>
    <cfRule type="cellIs" dxfId="1010" priority="5319" operator="equal">
      <formula>"Aceptable con Restricción o con Control Específico"</formula>
    </cfRule>
    <cfRule type="containsText" dxfId="1009" priority="5320" operator="containsText" text="Tolerable con Recomendación">
      <formula>NOT(ISERROR(SEARCH("Tolerable con Recomendación",D31)))</formula>
    </cfRule>
    <cfRule type="containsText" dxfId="1008" priority="5321" operator="containsText" text="Riesgo Bajo/Aceptar">
      <formula>NOT(ISERROR(SEARCH("Riesgo Bajo/Aceptar",D31)))</formula>
    </cfRule>
    <cfRule type="containsText" dxfId="1007" priority="5322" operator="containsText" text="Riesgo Moderado/Tolerar">
      <formula>NOT(ISERROR(SEARCH("Riesgo Moderado/Tolerar",D31)))</formula>
    </cfRule>
    <cfRule type="containsText" dxfId="1006" priority="5323" operator="containsText" text="Riesgo Extremo/Evitar">
      <formula>NOT(ISERROR(SEARCH("Riesgo Extremo/Evitar",D31)))</formula>
    </cfRule>
    <cfRule type="containsText" dxfId="1005" priority="5324" operator="containsText" text="Riesgo Alto/Mitigar">
      <formula>NOT(ISERROR(SEARCH("Riesgo Alto/Mitigar",D31)))</formula>
    </cfRule>
    <cfRule type="cellIs" dxfId="1004" priority="5325" operator="equal">
      <formula>"No aceptable"</formula>
    </cfRule>
    <cfRule type="cellIs" dxfId="1003" priority="5326" operator="equal">
      <formula>"Aceptable con Restricción o con Control Específico"</formula>
    </cfRule>
    <cfRule type="containsText" dxfId="1002" priority="5327" operator="containsText" text="Tolerable con Recomendación">
      <formula>NOT(ISERROR(SEARCH("Tolerable con Recomendación",D31)))</formula>
    </cfRule>
  </conditionalFormatting>
  <conditionalFormatting sqref="D32">
    <cfRule type="cellIs" dxfId="1001" priority="5237" operator="equal">
      <formula>"Aceptable"</formula>
    </cfRule>
    <cfRule type="cellIs" dxfId="1000" priority="5238" operator="equal">
      <formula>"No Aceptable"</formula>
    </cfRule>
    <cfRule type="cellIs" dxfId="999" priority="5239" operator="equal">
      <formula>"Aceptable con Restricción o con Control Específico"</formula>
    </cfRule>
    <cfRule type="containsText" dxfId="998" priority="5240" operator="containsText" text="Tolerable con Recomendación">
      <formula>NOT(ISERROR(SEARCH("Tolerable con Recomendación",D32)))</formula>
    </cfRule>
    <cfRule type="cellIs" dxfId="997" priority="5241" operator="equal">
      <formula>"Aceptable"</formula>
    </cfRule>
    <cfRule type="cellIs" dxfId="996" priority="5242" operator="equal">
      <formula>"No aceptable"</formula>
    </cfRule>
    <cfRule type="cellIs" dxfId="995" priority="5243" operator="equal">
      <formula>"Aceptable con Restricción o con Control Específico"</formula>
    </cfRule>
    <cfRule type="containsText" dxfId="994" priority="5244" operator="containsText" text="Tolerable con Recomendación">
      <formula>NOT(ISERROR(SEARCH("Tolerable con Recomendación",D32)))</formula>
    </cfRule>
    <cfRule type="containsText" dxfId="993" priority="5245" operator="containsText" text="Riesgo Bajo/Aceptar">
      <formula>NOT(ISERROR(SEARCH("Riesgo Bajo/Aceptar",D32)))</formula>
    </cfRule>
    <cfRule type="containsText" dxfId="992" priority="5246" operator="containsText" text="Riesgo Moderado/Tolerar">
      <formula>NOT(ISERROR(SEARCH("Riesgo Moderado/Tolerar",D32)))</formula>
    </cfRule>
    <cfRule type="containsText" dxfId="991" priority="5247" operator="containsText" text="Riesgo Extremo/Evitar">
      <formula>NOT(ISERROR(SEARCH("Riesgo Extremo/Evitar",D32)))</formula>
    </cfRule>
    <cfRule type="containsText" dxfId="990" priority="5248" operator="containsText" text="Riesgo Alto/Mitigar">
      <formula>NOT(ISERROR(SEARCH("Riesgo Alto/Mitigar",D32)))</formula>
    </cfRule>
    <cfRule type="cellIs" dxfId="989" priority="5249" operator="equal">
      <formula>"No aceptable"</formula>
    </cfRule>
    <cfRule type="cellIs" dxfId="988" priority="5250" operator="equal">
      <formula>"Aceptable con Restricción o con Control Específico"</formula>
    </cfRule>
    <cfRule type="containsText" dxfId="987" priority="5251" operator="containsText" text="Tolerable con Recomendación">
      <formula>NOT(ISERROR(SEARCH("Tolerable con Recomendación",D32)))</formula>
    </cfRule>
  </conditionalFormatting>
  <conditionalFormatting sqref="O17">
    <cfRule type="cellIs" dxfId="986" priority="4996" operator="equal">
      <formula>"Aceptable"</formula>
    </cfRule>
    <cfRule type="cellIs" dxfId="985" priority="4997" operator="equal">
      <formula>"No Aceptable"</formula>
    </cfRule>
    <cfRule type="cellIs" dxfId="984" priority="4998" operator="equal">
      <formula>"Aceptable con Restricción o con Control Específico"</formula>
    </cfRule>
    <cfRule type="containsText" dxfId="983" priority="4999" operator="containsText" text="Tolerable con Recomendación">
      <formula>NOT(ISERROR(SEARCH("Tolerable con Recomendación",O17)))</formula>
    </cfRule>
    <cfRule type="cellIs" dxfId="982" priority="5000" operator="equal">
      <formula>"Aceptable"</formula>
    </cfRule>
    <cfRule type="cellIs" dxfId="981" priority="5001" operator="equal">
      <formula>"No aceptable"</formula>
    </cfRule>
    <cfRule type="cellIs" dxfId="980" priority="5002" operator="equal">
      <formula>"Aceptable con Restricción o con Control Específico"</formula>
    </cfRule>
    <cfRule type="containsText" dxfId="979" priority="5003" operator="containsText" text="Tolerable con Recomendación">
      <formula>NOT(ISERROR(SEARCH("Tolerable con Recomendación",O17)))</formula>
    </cfRule>
    <cfRule type="containsText" dxfId="978" priority="5004" operator="containsText" text="Riesgo Bajo/Aceptar">
      <formula>NOT(ISERROR(SEARCH("Riesgo Bajo/Aceptar",O17)))</formula>
    </cfRule>
    <cfRule type="containsText" dxfId="977" priority="5005" operator="containsText" text="Riesgo Moderado/Tolerar">
      <formula>NOT(ISERROR(SEARCH("Riesgo Moderado/Tolerar",O17)))</formula>
    </cfRule>
    <cfRule type="containsText" dxfId="976" priority="5006" operator="containsText" text="Riesgo Extremo/Evitar">
      <formula>NOT(ISERROR(SEARCH("Riesgo Extremo/Evitar",O17)))</formula>
    </cfRule>
    <cfRule type="containsText" dxfId="975" priority="5007" operator="containsText" text="Riesgo Alto/Mitigar">
      <formula>NOT(ISERROR(SEARCH("Riesgo Alto/Mitigar",O17)))</formula>
    </cfRule>
    <cfRule type="cellIs" dxfId="974" priority="5008" operator="equal">
      <formula>"No aceptable"</formula>
    </cfRule>
    <cfRule type="cellIs" dxfId="973" priority="5009" operator="equal">
      <formula>"Aceptable con Restricción o con Control Específico"</formula>
    </cfRule>
    <cfRule type="containsText" dxfId="972" priority="5010" operator="containsText" text="Tolerable con Recomendación">
      <formula>NOT(ISERROR(SEARCH("Tolerable con Recomendación",O17)))</formula>
    </cfRule>
  </conditionalFormatting>
  <conditionalFormatting sqref="T14:T20 N14:N20 N31:N1048576 T28:T38">
    <cfRule type="cellIs" dxfId="971" priority="4627" operator="equal">
      <formula>"TRANSFERIR"</formula>
    </cfRule>
    <cfRule type="cellIs" dxfId="970" priority="4628" operator="equal">
      <formula>"EVITAR"</formula>
    </cfRule>
  </conditionalFormatting>
  <conditionalFormatting sqref="J10:J12 J21:J24 J26 J28:J1048576">
    <cfRule type="cellIs" dxfId="969" priority="4623" operator="equal">
      <formula>"ACEPTAR"</formula>
    </cfRule>
    <cfRule type="cellIs" dxfId="968" priority="4624" operator="equal">
      <formula>"MEJORAR"</formula>
    </cfRule>
    <cfRule type="cellIs" dxfId="967" priority="4625" operator="equal">
      <formula>"COMPARTIR"</formula>
    </cfRule>
    <cfRule type="cellIs" dxfId="966" priority="4626" operator="equal">
      <formula>"EXPLOTAR"</formula>
    </cfRule>
  </conditionalFormatting>
  <conditionalFormatting sqref="P18">
    <cfRule type="cellIs" dxfId="965" priority="4185" operator="equal">
      <formula>"Aceptable"</formula>
    </cfRule>
    <cfRule type="cellIs" dxfId="964" priority="4186" operator="equal">
      <formula>"No Aceptable"</formula>
    </cfRule>
    <cfRule type="cellIs" dxfId="963" priority="4187" operator="equal">
      <formula>"Aceptable con Restricción o con Control Específico"</formula>
    </cfRule>
    <cfRule type="containsText" dxfId="962" priority="4188" operator="containsText" text="Tolerable con Recomendación">
      <formula>NOT(ISERROR(SEARCH("Tolerable con Recomendación",P18)))</formula>
    </cfRule>
    <cfRule type="cellIs" dxfId="961" priority="4189" operator="equal">
      <formula>"Aceptable"</formula>
    </cfRule>
    <cfRule type="cellIs" dxfId="960" priority="4190" operator="equal">
      <formula>"No aceptable"</formula>
    </cfRule>
    <cfRule type="cellIs" dxfId="959" priority="4191" operator="equal">
      <formula>"Aceptable con Restricción o con Control Específico"</formula>
    </cfRule>
    <cfRule type="containsText" dxfId="958" priority="4192" operator="containsText" text="Tolerable con Recomendación">
      <formula>NOT(ISERROR(SEARCH("Tolerable con Recomendación",P18)))</formula>
    </cfRule>
    <cfRule type="containsText" dxfId="957" priority="4193" operator="containsText" text="Riesgo Bajo/Aceptar">
      <formula>NOT(ISERROR(SEARCH("Riesgo Bajo/Aceptar",P18)))</formula>
    </cfRule>
    <cfRule type="containsText" dxfId="956" priority="4194" operator="containsText" text="Riesgo Moderado/Tolerar">
      <formula>NOT(ISERROR(SEARCH("Riesgo Moderado/Tolerar",P18)))</formula>
    </cfRule>
    <cfRule type="containsText" dxfId="955" priority="4195" operator="containsText" text="Riesgo Extremo/Evitar">
      <formula>NOT(ISERROR(SEARCH("Riesgo Extremo/Evitar",P18)))</formula>
    </cfRule>
    <cfRule type="containsText" dxfId="954" priority="4196" operator="containsText" text="Riesgo Alto/Mitigar">
      <formula>NOT(ISERROR(SEARCH("Riesgo Alto/Mitigar",P18)))</formula>
    </cfRule>
    <cfRule type="cellIs" dxfId="953" priority="4197" operator="equal">
      <formula>"No aceptable"</formula>
    </cfRule>
    <cfRule type="cellIs" dxfId="952" priority="4198" operator="equal">
      <formula>"Aceptable con Restricción o con Control Específico"</formula>
    </cfRule>
    <cfRule type="containsText" dxfId="951" priority="4199" operator="containsText" text="Tolerable con Recomendación">
      <formula>NOT(ISERROR(SEARCH("Tolerable con Recomendación",P18)))</formula>
    </cfRule>
  </conditionalFormatting>
  <conditionalFormatting sqref="P19">
    <cfRule type="cellIs" dxfId="950" priority="3979" operator="equal">
      <formula>"Aceptable"</formula>
    </cfRule>
    <cfRule type="cellIs" dxfId="949" priority="3980" operator="equal">
      <formula>"No Aceptable"</formula>
    </cfRule>
    <cfRule type="cellIs" dxfId="948" priority="3981" operator="equal">
      <formula>"Aceptable con Restricción o con Control Específico"</formula>
    </cfRule>
    <cfRule type="containsText" dxfId="947" priority="3982" operator="containsText" text="Tolerable con Recomendación">
      <formula>NOT(ISERROR(SEARCH("Tolerable con Recomendación",P19)))</formula>
    </cfRule>
    <cfRule type="cellIs" dxfId="946" priority="3983" operator="equal">
      <formula>"Aceptable"</formula>
    </cfRule>
    <cfRule type="cellIs" dxfId="945" priority="3984" operator="equal">
      <formula>"No aceptable"</formula>
    </cfRule>
    <cfRule type="cellIs" dxfId="944" priority="3985" operator="equal">
      <formula>"Aceptable con Restricción o con Control Específico"</formula>
    </cfRule>
    <cfRule type="containsText" dxfId="943" priority="3986" operator="containsText" text="Tolerable con Recomendación">
      <formula>NOT(ISERROR(SEARCH("Tolerable con Recomendación",P19)))</formula>
    </cfRule>
    <cfRule type="containsText" dxfId="942" priority="3987" operator="containsText" text="Riesgo Bajo/Aceptar">
      <formula>NOT(ISERROR(SEARCH("Riesgo Bajo/Aceptar",P19)))</formula>
    </cfRule>
    <cfRule type="containsText" dxfId="941" priority="3988" operator="containsText" text="Riesgo Moderado/Tolerar">
      <formula>NOT(ISERROR(SEARCH("Riesgo Moderado/Tolerar",P19)))</formula>
    </cfRule>
    <cfRule type="containsText" dxfId="940" priority="3989" operator="containsText" text="Riesgo Extremo/Evitar">
      <formula>NOT(ISERROR(SEARCH("Riesgo Extremo/Evitar",P19)))</formula>
    </cfRule>
    <cfRule type="containsText" dxfId="939" priority="3990" operator="containsText" text="Riesgo Alto/Mitigar">
      <formula>NOT(ISERROR(SEARCH("Riesgo Alto/Mitigar",P19)))</formula>
    </cfRule>
    <cfRule type="cellIs" dxfId="938" priority="3991" operator="equal">
      <formula>"No aceptable"</formula>
    </cfRule>
    <cfRule type="cellIs" dxfId="937" priority="3992" operator="equal">
      <formula>"Aceptable con Restricción o con Control Específico"</formula>
    </cfRule>
    <cfRule type="containsText" dxfId="936" priority="3993" operator="containsText" text="Tolerable con Recomendación">
      <formula>NOT(ISERROR(SEARCH("Tolerable con Recomendación",P19)))</formula>
    </cfRule>
  </conditionalFormatting>
  <conditionalFormatting sqref="P20">
    <cfRule type="cellIs" dxfId="935" priority="3758" operator="equal">
      <formula>"Aceptable"</formula>
    </cfRule>
    <cfRule type="cellIs" dxfId="934" priority="3759" operator="equal">
      <formula>"No Aceptable"</formula>
    </cfRule>
    <cfRule type="cellIs" dxfId="933" priority="3760" operator="equal">
      <formula>"Aceptable con Restricción o con Control Específico"</formula>
    </cfRule>
    <cfRule type="containsText" dxfId="932" priority="3761" operator="containsText" text="Tolerable con Recomendación">
      <formula>NOT(ISERROR(SEARCH("Tolerable con Recomendación",P20)))</formula>
    </cfRule>
    <cfRule type="cellIs" dxfId="931" priority="3762" operator="equal">
      <formula>"Aceptable"</formula>
    </cfRule>
    <cfRule type="cellIs" dxfId="930" priority="3763" operator="equal">
      <formula>"No aceptable"</formula>
    </cfRule>
    <cfRule type="cellIs" dxfId="929" priority="3764" operator="equal">
      <formula>"Aceptable con Restricción o con Control Específico"</formula>
    </cfRule>
    <cfRule type="containsText" dxfId="928" priority="3765" operator="containsText" text="Tolerable con Recomendación">
      <formula>NOT(ISERROR(SEARCH("Tolerable con Recomendación",P20)))</formula>
    </cfRule>
    <cfRule type="containsText" dxfId="927" priority="3766" operator="containsText" text="Riesgo Bajo/Aceptar">
      <formula>NOT(ISERROR(SEARCH("Riesgo Bajo/Aceptar",P20)))</formula>
    </cfRule>
    <cfRule type="containsText" dxfId="926" priority="3767" operator="containsText" text="Riesgo Moderado/Tolerar">
      <formula>NOT(ISERROR(SEARCH("Riesgo Moderado/Tolerar",P20)))</formula>
    </cfRule>
    <cfRule type="containsText" dxfId="925" priority="3768" operator="containsText" text="Riesgo Extremo/Evitar">
      <formula>NOT(ISERROR(SEARCH("Riesgo Extremo/Evitar",P20)))</formula>
    </cfRule>
    <cfRule type="containsText" dxfId="924" priority="3769" operator="containsText" text="Riesgo Alto/Mitigar">
      <formula>NOT(ISERROR(SEARCH("Riesgo Alto/Mitigar",P20)))</formula>
    </cfRule>
    <cfRule type="cellIs" dxfId="923" priority="3770" operator="equal">
      <formula>"No aceptable"</formula>
    </cfRule>
    <cfRule type="cellIs" dxfId="922" priority="3771" operator="equal">
      <formula>"Aceptable con Restricción o con Control Específico"</formula>
    </cfRule>
    <cfRule type="containsText" dxfId="921" priority="3772" operator="containsText" text="Tolerable con Recomendación">
      <formula>NOT(ISERROR(SEARCH("Tolerable con Recomendación",P20)))</formula>
    </cfRule>
  </conditionalFormatting>
  <conditionalFormatting sqref="D21:D22">
    <cfRule type="cellIs" dxfId="920" priority="3492" operator="equal">
      <formula>"Aceptable"</formula>
    </cfRule>
    <cfRule type="cellIs" dxfId="919" priority="3493" operator="equal">
      <formula>"No Aceptable"</formula>
    </cfRule>
    <cfRule type="cellIs" dxfId="918" priority="3494" operator="equal">
      <formula>"Aceptable con Restricción o con Control Específico"</formula>
    </cfRule>
    <cfRule type="containsText" dxfId="917" priority="3495" operator="containsText" text="Tolerable con Recomendación">
      <formula>NOT(ISERROR(SEARCH("Tolerable con Recomendación",D21)))</formula>
    </cfRule>
    <cfRule type="cellIs" dxfId="916" priority="3496" operator="equal">
      <formula>"Aceptable"</formula>
    </cfRule>
    <cfRule type="cellIs" dxfId="915" priority="3497" operator="equal">
      <formula>"No aceptable"</formula>
    </cfRule>
    <cfRule type="cellIs" dxfId="914" priority="3498" operator="equal">
      <formula>"Aceptable con Restricción o con Control Específico"</formula>
    </cfRule>
    <cfRule type="containsText" dxfId="913" priority="3499" operator="containsText" text="Tolerable con Recomendación">
      <formula>NOT(ISERROR(SEARCH("Tolerable con Recomendación",D21)))</formula>
    </cfRule>
    <cfRule type="containsText" dxfId="912" priority="3500" operator="containsText" text="Riesgo Bajo/Aceptar">
      <formula>NOT(ISERROR(SEARCH("Riesgo Bajo/Aceptar",D21)))</formula>
    </cfRule>
    <cfRule type="containsText" dxfId="911" priority="3501" operator="containsText" text="Riesgo Moderado/Tolerar">
      <formula>NOT(ISERROR(SEARCH("Riesgo Moderado/Tolerar",D21)))</formula>
    </cfRule>
    <cfRule type="containsText" dxfId="910" priority="3502" operator="containsText" text="Riesgo Extremo/Evitar">
      <formula>NOT(ISERROR(SEARCH("Riesgo Extremo/Evitar",D21)))</formula>
    </cfRule>
    <cfRule type="containsText" dxfId="909" priority="3503" operator="containsText" text="Riesgo Alto/Mitigar">
      <formula>NOT(ISERROR(SEARCH("Riesgo Alto/Mitigar",D21)))</formula>
    </cfRule>
    <cfRule type="cellIs" dxfId="908" priority="3504" operator="equal">
      <formula>"No aceptable"</formula>
    </cfRule>
    <cfRule type="cellIs" dxfId="907" priority="3505" operator="equal">
      <formula>"Aceptable con Restricción o con Control Específico"</formula>
    </cfRule>
    <cfRule type="containsText" dxfId="906" priority="3506" operator="containsText" text="Tolerable con Recomendación">
      <formula>NOT(ISERROR(SEARCH("Tolerable con Recomendación",D21)))</formula>
    </cfRule>
  </conditionalFormatting>
  <conditionalFormatting sqref="B21:B22">
    <cfRule type="cellIs" dxfId="905" priority="3507" operator="equal">
      <formula>"Aceptable"</formula>
    </cfRule>
    <cfRule type="cellIs" dxfId="904" priority="3508" operator="equal">
      <formula>"No Aceptable"</formula>
    </cfRule>
    <cfRule type="cellIs" dxfId="903" priority="3509" operator="equal">
      <formula>"Aceptable con Restricción o con Control Específico"</formula>
    </cfRule>
    <cfRule type="containsText" dxfId="902" priority="3510" operator="containsText" text="Tolerable con Recomendación">
      <formula>NOT(ISERROR(SEARCH("Tolerable con Recomendación",B21)))</formula>
    </cfRule>
    <cfRule type="cellIs" dxfId="901" priority="3511" operator="equal">
      <formula>"Aceptable"</formula>
    </cfRule>
    <cfRule type="cellIs" dxfId="900" priority="3512" operator="equal">
      <formula>"No aceptable"</formula>
    </cfRule>
    <cfRule type="cellIs" dxfId="899" priority="3513" operator="equal">
      <formula>"Aceptable con Restricción o con Control Específico"</formula>
    </cfRule>
    <cfRule type="containsText" dxfId="898" priority="3514" operator="containsText" text="Tolerable con Recomendación">
      <formula>NOT(ISERROR(SEARCH("Tolerable con Recomendación",B21)))</formula>
    </cfRule>
    <cfRule type="containsText" dxfId="897" priority="3515" operator="containsText" text="Riesgo Bajo/Aceptar">
      <formula>NOT(ISERROR(SEARCH("Riesgo Bajo/Aceptar",B21)))</formula>
    </cfRule>
    <cfRule type="containsText" dxfId="896" priority="3516" operator="containsText" text="Riesgo Moderado/Tolerar">
      <formula>NOT(ISERROR(SEARCH("Riesgo Moderado/Tolerar",B21)))</formula>
    </cfRule>
    <cfRule type="containsText" dxfId="895" priority="3517" operator="containsText" text="Riesgo Extremo/Evitar">
      <formula>NOT(ISERROR(SEARCH("Riesgo Extremo/Evitar",B21)))</formula>
    </cfRule>
    <cfRule type="containsText" dxfId="894" priority="3518" operator="containsText" text="Riesgo Alto/Mitigar">
      <formula>NOT(ISERROR(SEARCH("Riesgo Alto/Mitigar",B21)))</formula>
    </cfRule>
    <cfRule type="cellIs" dxfId="893" priority="3519" operator="equal">
      <formula>"No aceptable"</formula>
    </cfRule>
    <cfRule type="cellIs" dxfId="892" priority="3520" operator="equal">
      <formula>"Aceptable con Restricción o con Control Específico"</formula>
    </cfRule>
    <cfRule type="containsText" dxfId="891" priority="3521" operator="containsText" text="Tolerable con Recomendación">
      <formula>NOT(ISERROR(SEARCH("Tolerable con Recomendación",B21)))</formula>
    </cfRule>
  </conditionalFormatting>
  <conditionalFormatting sqref="O21:O25">
    <cfRule type="cellIs" dxfId="890" priority="3402" operator="equal">
      <formula>"Aceptable"</formula>
    </cfRule>
    <cfRule type="cellIs" dxfId="889" priority="3403" operator="equal">
      <formula>"No Aceptable"</formula>
    </cfRule>
    <cfRule type="cellIs" dxfId="888" priority="3404" operator="equal">
      <formula>"Aceptable con Restricción o con Control Específico"</formula>
    </cfRule>
    <cfRule type="containsText" dxfId="887" priority="3405" operator="containsText" text="Tolerable con Recomendación">
      <formula>NOT(ISERROR(SEARCH("Tolerable con Recomendación",O21)))</formula>
    </cfRule>
    <cfRule type="cellIs" dxfId="886" priority="3406" operator="equal">
      <formula>"Aceptable"</formula>
    </cfRule>
    <cfRule type="cellIs" dxfId="885" priority="3407" operator="equal">
      <formula>"No aceptable"</formula>
    </cfRule>
    <cfRule type="cellIs" dxfId="884" priority="3408" operator="equal">
      <formula>"Aceptable con Restricción o con Control Específico"</formula>
    </cfRule>
    <cfRule type="containsText" dxfId="883" priority="3409" operator="containsText" text="Tolerable con Recomendación">
      <formula>NOT(ISERROR(SEARCH("Tolerable con Recomendación",O21)))</formula>
    </cfRule>
    <cfRule type="containsText" dxfId="882" priority="3410" operator="containsText" text="Riesgo Bajo/Aceptar">
      <formula>NOT(ISERROR(SEARCH("Riesgo Bajo/Aceptar",O21)))</formula>
    </cfRule>
    <cfRule type="containsText" dxfId="881" priority="3411" operator="containsText" text="Riesgo Moderado/Tolerar">
      <formula>NOT(ISERROR(SEARCH("Riesgo Moderado/Tolerar",O21)))</formula>
    </cfRule>
    <cfRule type="containsText" dxfId="880" priority="3412" operator="containsText" text="Riesgo Extremo/Evitar">
      <formula>NOT(ISERROR(SEARCH("Riesgo Extremo/Evitar",O21)))</formula>
    </cfRule>
    <cfRule type="containsText" dxfId="879" priority="3413" operator="containsText" text="Riesgo Alto/Mitigar">
      <formula>NOT(ISERROR(SEARCH("Riesgo Alto/Mitigar",O21)))</formula>
    </cfRule>
    <cfRule type="cellIs" dxfId="878" priority="3414" operator="equal">
      <formula>"No aceptable"</formula>
    </cfRule>
    <cfRule type="cellIs" dxfId="877" priority="3415" operator="equal">
      <formula>"Aceptable con Restricción o con Control Específico"</formula>
    </cfRule>
    <cfRule type="containsText" dxfId="876" priority="3416" operator="containsText" text="Tolerable con Recomendación">
      <formula>NOT(ISERROR(SEARCH("Tolerable con Recomendación",O21)))</formula>
    </cfRule>
  </conditionalFormatting>
  <conditionalFormatting sqref="M8 M28 M26 M10:M12 M14">
    <cfRule type="cellIs" dxfId="875" priority="3039" operator="equal">
      <formula>"Aceptable"</formula>
    </cfRule>
    <cfRule type="cellIs" dxfId="874" priority="3040" operator="equal">
      <formula>"No Aceptable"</formula>
    </cfRule>
    <cfRule type="cellIs" dxfId="873" priority="3041" operator="equal">
      <formula>"Aceptable con Restricción o con Control Específico"</formula>
    </cfRule>
    <cfRule type="containsText" dxfId="872" priority="3042" operator="containsText" text="Tolerable con Recomendación">
      <formula>NOT(ISERROR(SEARCH("Tolerable con Recomendación",M8)))</formula>
    </cfRule>
    <cfRule type="cellIs" dxfId="871" priority="3043" operator="equal">
      <formula>"Aceptable"</formula>
    </cfRule>
    <cfRule type="cellIs" dxfId="870" priority="3044" operator="equal">
      <formula>"No aceptable"</formula>
    </cfRule>
    <cfRule type="cellIs" dxfId="869" priority="3045" operator="equal">
      <formula>"Aceptable con Restricción o con Control Específico"</formula>
    </cfRule>
    <cfRule type="containsText" dxfId="868" priority="3046" operator="containsText" text="Tolerable con Recomendación">
      <formula>NOT(ISERROR(SEARCH("Tolerable con Recomendación",M8)))</formula>
    </cfRule>
    <cfRule type="containsText" dxfId="867" priority="3047" operator="containsText" text="Riesgo Bajo/Aceptar">
      <formula>NOT(ISERROR(SEARCH("Riesgo Bajo/Aceptar",M8)))</formula>
    </cfRule>
    <cfRule type="containsText" dxfId="866" priority="3048" operator="containsText" text="Riesgo Moderado/Tolerar">
      <formula>NOT(ISERROR(SEARCH("Riesgo Moderado/Tolerar",M8)))</formula>
    </cfRule>
    <cfRule type="containsText" dxfId="865" priority="3049" operator="containsText" text="Riesgo Extremo/Evitar">
      <formula>NOT(ISERROR(SEARCH("Riesgo Extremo/Evitar",M8)))</formula>
    </cfRule>
    <cfRule type="containsText" dxfId="864" priority="3050" operator="containsText" text="Riesgo Alto/Mitigar">
      <formula>NOT(ISERROR(SEARCH("Riesgo Alto/Mitigar",M8)))</formula>
    </cfRule>
    <cfRule type="cellIs" dxfId="863" priority="3051" operator="equal">
      <formula>"No aceptable"</formula>
    </cfRule>
    <cfRule type="cellIs" dxfId="862" priority="3052" operator="equal">
      <formula>"Aceptable con Restricción o con Control Específico"</formula>
    </cfRule>
    <cfRule type="containsText" dxfId="861" priority="3053" operator="containsText" text="Tolerable con Recomendación">
      <formula>NOT(ISERROR(SEARCH("Tolerable con Recomendación",M8)))</formula>
    </cfRule>
  </conditionalFormatting>
  <conditionalFormatting sqref="K8:L8 K14:L14 K28:L28 K26:L26">
    <cfRule type="cellIs" dxfId="860" priority="3024" operator="equal">
      <formula>"Aceptable"</formula>
    </cfRule>
    <cfRule type="cellIs" dxfId="859" priority="3025" operator="equal">
      <formula>"No Aceptable"</formula>
    </cfRule>
    <cfRule type="cellIs" dxfId="858" priority="3026" operator="equal">
      <formula>"Aceptable con Restricción o con Control Específico"</formula>
    </cfRule>
    <cfRule type="containsText" dxfId="857" priority="3027" operator="containsText" text="Tolerable con Recomendación">
      <formula>NOT(ISERROR(SEARCH("Tolerable con Recomendación",K8)))</formula>
    </cfRule>
    <cfRule type="cellIs" dxfId="856" priority="3028" operator="equal">
      <formula>"Aceptable"</formula>
    </cfRule>
    <cfRule type="cellIs" dxfId="855" priority="3029" operator="equal">
      <formula>"No aceptable"</formula>
    </cfRule>
    <cfRule type="cellIs" dxfId="854" priority="3030" operator="equal">
      <formula>"Aceptable con Restricción o con Control Específico"</formula>
    </cfRule>
    <cfRule type="containsText" dxfId="853" priority="3031" operator="containsText" text="Tolerable con Recomendación">
      <formula>NOT(ISERROR(SEARCH("Tolerable con Recomendación",K8)))</formula>
    </cfRule>
    <cfRule type="containsText" dxfId="852" priority="3032" operator="containsText" text="Riesgo Bajo/Aceptar">
      <formula>NOT(ISERROR(SEARCH("Riesgo Bajo/Aceptar",K8)))</formula>
    </cfRule>
    <cfRule type="containsText" dxfId="851" priority="3033" operator="containsText" text="Riesgo Moderado/Tolerar">
      <formula>NOT(ISERROR(SEARCH("Riesgo Moderado/Tolerar",K8)))</formula>
    </cfRule>
    <cfRule type="containsText" dxfId="850" priority="3034" operator="containsText" text="Riesgo Extremo/Evitar">
      <formula>NOT(ISERROR(SEARCH("Riesgo Extremo/Evitar",K8)))</formula>
    </cfRule>
    <cfRule type="containsText" dxfId="849" priority="3035" operator="containsText" text="Riesgo Alto/Mitigar">
      <formula>NOT(ISERROR(SEARCH("Riesgo Alto/Mitigar",K8)))</formula>
    </cfRule>
    <cfRule type="cellIs" dxfId="848" priority="3036" operator="equal">
      <formula>"No aceptable"</formula>
    </cfRule>
    <cfRule type="cellIs" dxfId="847" priority="3037" operator="equal">
      <formula>"Aceptable con Restricción o con Control Específico"</formula>
    </cfRule>
    <cfRule type="containsText" dxfId="846" priority="3038" operator="containsText" text="Tolerable con Recomendación">
      <formula>NOT(ISERROR(SEARCH("Tolerable con Recomendación",K8)))</formula>
    </cfRule>
  </conditionalFormatting>
  <conditionalFormatting sqref="N28 N8">
    <cfRule type="cellIs" dxfId="845" priority="3009" operator="equal">
      <formula>"Aceptable"</formula>
    </cfRule>
    <cfRule type="cellIs" dxfId="844" priority="3010" operator="equal">
      <formula>"No Aceptable"</formula>
    </cfRule>
    <cfRule type="cellIs" dxfId="843" priority="3011" operator="equal">
      <formula>"Aceptable con Restricción o con Control Específico"</formula>
    </cfRule>
    <cfRule type="containsText" dxfId="842" priority="3012" operator="containsText" text="Tolerable con Recomendación">
      <formula>NOT(ISERROR(SEARCH("Tolerable con Recomendación",N8)))</formula>
    </cfRule>
    <cfRule type="cellIs" dxfId="841" priority="3013" operator="equal">
      <formula>"Aceptable"</formula>
    </cfRule>
    <cfRule type="cellIs" dxfId="840" priority="3014" operator="equal">
      <formula>"No aceptable"</formula>
    </cfRule>
    <cfRule type="cellIs" dxfId="839" priority="3015" operator="equal">
      <formula>"Aceptable con Restricción o con Control Específico"</formula>
    </cfRule>
    <cfRule type="containsText" dxfId="838" priority="3016" operator="containsText" text="Tolerable con Recomendación">
      <formula>NOT(ISERROR(SEARCH("Tolerable con Recomendación",N8)))</formula>
    </cfRule>
    <cfRule type="containsText" dxfId="837" priority="3017" operator="containsText" text="Riesgo Bajo/Aceptar">
      <formula>NOT(ISERROR(SEARCH("Riesgo Bajo/Aceptar",N8)))</formula>
    </cfRule>
    <cfRule type="containsText" dxfId="836" priority="3018" operator="containsText" text="Riesgo Moderado/Tolerar">
      <formula>NOT(ISERROR(SEARCH("Riesgo Moderado/Tolerar",N8)))</formula>
    </cfRule>
    <cfRule type="containsText" dxfId="835" priority="3019" operator="containsText" text="Riesgo Extremo/Evitar">
      <formula>NOT(ISERROR(SEARCH("Riesgo Extremo/Evitar",N8)))</formula>
    </cfRule>
    <cfRule type="containsText" dxfId="834" priority="3020" operator="containsText" text="Riesgo Alto/Mitigar">
      <formula>NOT(ISERROR(SEARCH("Riesgo Alto/Mitigar",N8)))</formula>
    </cfRule>
    <cfRule type="cellIs" dxfId="833" priority="3021" operator="equal">
      <formula>"No aceptable"</formula>
    </cfRule>
    <cfRule type="cellIs" dxfId="832" priority="3022" operator="equal">
      <formula>"Aceptable con Restricción o con Control Específico"</formula>
    </cfRule>
    <cfRule type="containsText" dxfId="831" priority="3023" operator="containsText" text="Tolerable con Recomendación">
      <formula>NOT(ISERROR(SEARCH("Tolerable con Recomendación",N8)))</formula>
    </cfRule>
  </conditionalFormatting>
  <conditionalFormatting sqref="N28 N8 T14:T20 N14:N20 N31:N38 T28:T38">
    <cfRule type="cellIs" dxfId="830" priority="3005" operator="equal">
      <formula>"EVITAR"</formula>
    </cfRule>
    <cfRule type="cellIs" dxfId="829" priority="3006" operator="equal">
      <formula>"MITIGAR"</formula>
    </cfRule>
    <cfRule type="cellIs" dxfId="828" priority="3007" operator="equal">
      <formula>"TRANSFERIR"</formula>
    </cfRule>
    <cfRule type="cellIs" dxfId="827" priority="3008" operator="equal">
      <formula>"ACEPTAR"</formula>
    </cfRule>
  </conditionalFormatting>
  <conditionalFormatting sqref="N28 N8">
    <cfRule type="cellIs" dxfId="826" priority="3003" operator="equal">
      <formula>"TRANSFERIR"</formula>
    </cfRule>
    <cfRule type="cellIs" dxfId="825" priority="3004" operator="equal">
      <formula>"EVITAR"</formula>
    </cfRule>
  </conditionalFormatting>
  <conditionalFormatting sqref="E8:E12 E26 E14:E24 E28:E38">
    <cfRule type="cellIs" dxfId="824" priority="2955" operator="equal">
      <formula>"Riesgo"</formula>
    </cfRule>
    <cfRule type="cellIs" dxfId="823" priority="2956" operator="equal">
      <formula>"Negativo"</formula>
    </cfRule>
    <cfRule type="cellIs" dxfId="822" priority="2957" operator="equal">
      <formula>"Positivo"</formula>
    </cfRule>
  </conditionalFormatting>
  <conditionalFormatting sqref="G5:J5">
    <cfRule type="cellIs" dxfId="821" priority="2044" operator="equal">
      <formula>"Aceptable"</formula>
    </cfRule>
    <cfRule type="cellIs" dxfId="820" priority="2045" operator="equal">
      <formula>"No Aceptable"</formula>
    </cfRule>
    <cfRule type="cellIs" dxfId="819" priority="2046" operator="equal">
      <formula>"Aceptable con Restricción o con Control Específico"</formula>
    </cfRule>
    <cfRule type="containsText" dxfId="818" priority="2047" operator="containsText" text="Tolerable con Recomendación">
      <formula>NOT(ISERROR(SEARCH("Tolerable con Recomendación",G5)))</formula>
    </cfRule>
    <cfRule type="cellIs" dxfId="817" priority="2048" operator="equal">
      <formula>"Aceptable"</formula>
    </cfRule>
    <cfRule type="cellIs" dxfId="816" priority="2049" operator="equal">
      <formula>"No aceptable"</formula>
    </cfRule>
    <cfRule type="cellIs" dxfId="815" priority="2050" operator="equal">
      <formula>"Aceptable con Restricción o con Control Específico"</formula>
    </cfRule>
    <cfRule type="containsText" dxfId="814" priority="2051" operator="containsText" text="Tolerable con Recomendación">
      <formula>NOT(ISERROR(SEARCH("Tolerable con Recomendación",G5)))</formula>
    </cfRule>
    <cfRule type="containsText" dxfId="813" priority="2052" operator="containsText" text="Riesgo Bajo/Aceptar">
      <formula>NOT(ISERROR(SEARCH("Riesgo Bajo/Aceptar",G5)))</formula>
    </cfRule>
    <cfRule type="containsText" dxfId="812" priority="2053" operator="containsText" text="Riesgo Moderado/Tolerar">
      <formula>NOT(ISERROR(SEARCH("Riesgo Moderado/Tolerar",G5)))</formula>
    </cfRule>
    <cfRule type="containsText" dxfId="811" priority="2054" operator="containsText" text="Riesgo Extremo/Evitar">
      <formula>NOT(ISERROR(SEARCH("Riesgo Extremo/Evitar",G5)))</formula>
    </cfRule>
    <cfRule type="containsText" dxfId="810" priority="2055" operator="containsText" text="Riesgo Alto/Mitigar">
      <formula>NOT(ISERROR(SEARCH("Riesgo Alto/Mitigar",G5)))</formula>
    </cfRule>
    <cfRule type="cellIs" dxfId="809" priority="2056" operator="equal">
      <formula>"No aceptable"</formula>
    </cfRule>
    <cfRule type="cellIs" dxfId="808" priority="2057" operator="equal">
      <formula>"Aceptable con Restricción o con Control Específico"</formula>
    </cfRule>
    <cfRule type="containsText" dxfId="807" priority="2058" operator="containsText" text="Tolerable con Recomendación">
      <formula>NOT(ISERROR(SEARCH("Tolerable con Recomendación",G5)))</formula>
    </cfRule>
  </conditionalFormatting>
  <conditionalFormatting sqref="J5">
    <cfRule type="cellIs" dxfId="806" priority="2040" operator="equal">
      <formula>"ACEPTAR"</formula>
    </cfRule>
    <cfRule type="cellIs" dxfId="805" priority="2041" operator="equal">
      <formula>"MEJORAR"</formula>
    </cfRule>
    <cfRule type="cellIs" dxfId="804" priority="2042" operator="equal">
      <formula>"COMPARTIR"</formula>
    </cfRule>
    <cfRule type="cellIs" dxfId="803" priority="2043" operator="equal">
      <formula>"EXPLOTAR"</formula>
    </cfRule>
  </conditionalFormatting>
  <conditionalFormatting sqref="T39:T1048576">
    <cfRule type="cellIs" dxfId="802" priority="1513" operator="equal">
      <formula>"TRANSFERIR"</formula>
    </cfRule>
    <cfRule type="cellIs" dxfId="801" priority="1514" operator="equal">
      <formula>"EVITAR"</formula>
    </cfRule>
  </conditionalFormatting>
  <conditionalFormatting sqref="S8 S10:S12">
    <cfRule type="cellIs" dxfId="800" priority="1494" operator="equal">
      <formula>"Aceptable"</formula>
    </cfRule>
    <cfRule type="cellIs" dxfId="799" priority="1495" operator="equal">
      <formula>"No Aceptable"</formula>
    </cfRule>
    <cfRule type="cellIs" dxfId="798" priority="1496" operator="equal">
      <formula>"Aceptable con Restricción o con Control Específico"</formula>
    </cfRule>
    <cfRule type="containsText" dxfId="797" priority="1497" operator="containsText" text="Tolerable con Recomendación">
      <formula>NOT(ISERROR(SEARCH("Tolerable con Recomendación",S8)))</formula>
    </cfRule>
    <cfRule type="cellIs" dxfId="796" priority="1498" operator="equal">
      <formula>"Aceptable"</formula>
    </cfRule>
    <cfRule type="cellIs" dxfId="795" priority="1499" operator="equal">
      <formula>"No aceptable"</formula>
    </cfRule>
    <cfRule type="cellIs" dxfId="794" priority="1500" operator="equal">
      <formula>"Aceptable con Restricción o con Control Específico"</formula>
    </cfRule>
    <cfRule type="containsText" dxfId="793" priority="1501" operator="containsText" text="Tolerable con Recomendación">
      <formula>NOT(ISERROR(SEARCH("Tolerable con Recomendación",S8)))</formula>
    </cfRule>
    <cfRule type="containsText" dxfId="792" priority="1502" operator="containsText" text="Riesgo Bajo/Aceptar">
      <formula>NOT(ISERROR(SEARCH("Riesgo Bajo/Aceptar",S8)))</formula>
    </cfRule>
    <cfRule type="containsText" dxfId="791" priority="1503" operator="containsText" text="Riesgo Moderado/Tolerar">
      <formula>NOT(ISERROR(SEARCH("Riesgo Moderado/Tolerar",S8)))</formula>
    </cfRule>
    <cfRule type="containsText" dxfId="790" priority="1504" operator="containsText" text="Riesgo Extremo/Evitar">
      <formula>NOT(ISERROR(SEARCH("Riesgo Extremo/Evitar",S8)))</formula>
    </cfRule>
    <cfRule type="containsText" dxfId="789" priority="1505" operator="containsText" text="Riesgo Alto/Mitigar">
      <formula>NOT(ISERROR(SEARCH("Riesgo Alto/Mitigar",S8)))</formula>
    </cfRule>
    <cfRule type="cellIs" dxfId="788" priority="1506" operator="equal">
      <formula>"No aceptable"</formula>
    </cfRule>
    <cfRule type="cellIs" dxfId="787" priority="1507" operator="equal">
      <formula>"Aceptable con Restricción o con Control Específico"</formula>
    </cfRule>
    <cfRule type="containsText" dxfId="786" priority="1508" operator="containsText" text="Tolerable con Recomendación">
      <formula>NOT(ISERROR(SEARCH("Tolerable con Recomendación",S8)))</formula>
    </cfRule>
  </conditionalFormatting>
  <conditionalFormatting sqref="Q8:R8">
    <cfRule type="cellIs" dxfId="785" priority="1479" operator="equal">
      <formula>"Aceptable"</formula>
    </cfRule>
    <cfRule type="cellIs" dxfId="784" priority="1480" operator="equal">
      <formula>"No Aceptable"</formula>
    </cfRule>
    <cfRule type="cellIs" dxfId="783" priority="1481" operator="equal">
      <formula>"Aceptable con Restricción o con Control Específico"</formula>
    </cfRule>
    <cfRule type="containsText" dxfId="782" priority="1482" operator="containsText" text="Tolerable con Recomendación">
      <formula>NOT(ISERROR(SEARCH("Tolerable con Recomendación",Q8)))</formula>
    </cfRule>
    <cfRule type="cellIs" dxfId="781" priority="1483" operator="equal">
      <formula>"Aceptable"</formula>
    </cfRule>
    <cfRule type="cellIs" dxfId="780" priority="1484" operator="equal">
      <formula>"No aceptable"</formula>
    </cfRule>
    <cfRule type="cellIs" dxfId="779" priority="1485" operator="equal">
      <formula>"Aceptable con Restricción o con Control Específico"</formula>
    </cfRule>
    <cfRule type="containsText" dxfId="778" priority="1486" operator="containsText" text="Tolerable con Recomendación">
      <formula>NOT(ISERROR(SEARCH("Tolerable con Recomendación",Q8)))</formula>
    </cfRule>
    <cfRule type="containsText" dxfId="777" priority="1487" operator="containsText" text="Riesgo Bajo/Aceptar">
      <formula>NOT(ISERROR(SEARCH("Riesgo Bajo/Aceptar",Q8)))</formula>
    </cfRule>
    <cfRule type="containsText" dxfId="776" priority="1488" operator="containsText" text="Riesgo Moderado/Tolerar">
      <formula>NOT(ISERROR(SEARCH("Riesgo Moderado/Tolerar",Q8)))</formula>
    </cfRule>
    <cfRule type="containsText" dxfId="775" priority="1489" operator="containsText" text="Riesgo Extremo/Evitar">
      <formula>NOT(ISERROR(SEARCH("Riesgo Extremo/Evitar",Q8)))</formula>
    </cfRule>
    <cfRule type="containsText" dxfId="774" priority="1490" operator="containsText" text="Riesgo Alto/Mitigar">
      <formula>NOT(ISERROR(SEARCH("Riesgo Alto/Mitigar",Q8)))</formula>
    </cfRule>
    <cfRule type="cellIs" dxfId="773" priority="1491" operator="equal">
      <formula>"No aceptable"</formula>
    </cfRule>
    <cfRule type="cellIs" dxfId="772" priority="1492" operator="equal">
      <formula>"Aceptable con Restricción o con Control Específico"</formula>
    </cfRule>
    <cfRule type="containsText" dxfId="771" priority="1493" operator="containsText" text="Tolerable con Recomendación">
      <formula>NOT(ISERROR(SEARCH("Tolerable con Recomendación",Q8)))</formula>
    </cfRule>
  </conditionalFormatting>
  <conditionalFormatting sqref="T8">
    <cfRule type="cellIs" dxfId="770" priority="1464" operator="equal">
      <formula>"Aceptable"</formula>
    </cfRule>
    <cfRule type="cellIs" dxfId="769" priority="1465" operator="equal">
      <formula>"No Aceptable"</formula>
    </cfRule>
    <cfRule type="cellIs" dxfId="768" priority="1466" operator="equal">
      <formula>"Aceptable con Restricción o con Control Específico"</formula>
    </cfRule>
    <cfRule type="containsText" dxfId="767" priority="1467" operator="containsText" text="Tolerable con Recomendación">
      <formula>NOT(ISERROR(SEARCH("Tolerable con Recomendación",T8)))</formula>
    </cfRule>
    <cfRule type="cellIs" dxfId="766" priority="1468" operator="equal">
      <formula>"Aceptable"</formula>
    </cfRule>
    <cfRule type="cellIs" dxfId="765" priority="1469" operator="equal">
      <formula>"No aceptable"</formula>
    </cfRule>
    <cfRule type="cellIs" dxfId="764" priority="1470" operator="equal">
      <formula>"Aceptable con Restricción o con Control Específico"</formula>
    </cfRule>
    <cfRule type="containsText" dxfId="763" priority="1471" operator="containsText" text="Tolerable con Recomendación">
      <formula>NOT(ISERROR(SEARCH("Tolerable con Recomendación",T8)))</formula>
    </cfRule>
    <cfRule type="containsText" dxfId="762" priority="1472" operator="containsText" text="Riesgo Bajo/Aceptar">
      <formula>NOT(ISERROR(SEARCH("Riesgo Bajo/Aceptar",T8)))</formula>
    </cfRule>
    <cfRule type="containsText" dxfId="761" priority="1473" operator="containsText" text="Riesgo Moderado/Tolerar">
      <formula>NOT(ISERROR(SEARCH("Riesgo Moderado/Tolerar",T8)))</formula>
    </cfRule>
    <cfRule type="containsText" dxfId="760" priority="1474" operator="containsText" text="Riesgo Extremo/Evitar">
      <formula>NOT(ISERROR(SEARCH("Riesgo Extremo/Evitar",T8)))</formula>
    </cfRule>
    <cfRule type="containsText" dxfId="759" priority="1475" operator="containsText" text="Riesgo Alto/Mitigar">
      <formula>NOT(ISERROR(SEARCH("Riesgo Alto/Mitigar",T8)))</formula>
    </cfRule>
    <cfRule type="cellIs" dxfId="758" priority="1476" operator="equal">
      <formula>"No aceptable"</formula>
    </cfRule>
    <cfRule type="cellIs" dxfId="757" priority="1477" operator="equal">
      <formula>"Aceptable con Restricción o con Control Específico"</formula>
    </cfRule>
    <cfRule type="containsText" dxfId="756" priority="1478" operator="containsText" text="Tolerable con Recomendación">
      <formula>NOT(ISERROR(SEARCH("Tolerable con Recomendación",T8)))</formula>
    </cfRule>
  </conditionalFormatting>
  <conditionalFormatting sqref="T8">
    <cfRule type="cellIs" dxfId="755" priority="1460" operator="equal">
      <formula>"EVITAR"</formula>
    </cfRule>
    <cfRule type="cellIs" dxfId="754" priority="1461" operator="equal">
      <formula>"MITIGAR"</formula>
    </cfRule>
    <cfRule type="cellIs" dxfId="753" priority="1462" operator="equal">
      <formula>"TRANSFERIR"</formula>
    </cfRule>
    <cfRule type="cellIs" dxfId="752" priority="1463" operator="equal">
      <formula>"ACEPTAR"</formula>
    </cfRule>
  </conditionalFormatting>
  <conditionalFormatting sqref="T8">
    <cfRule type="cellIs" dxfId="751" priority="1458" operator="equal">
      <formula>"TRANSFERIR"</formula>
    </cfRule>
    <cfRule type="cellIs" dxfId="750" priority="1459" operator="equal">
      <formula>"EVITAR"</formula>
    </cfRule>
  </conditionalFormatting>
  <conditionalFormatting sqref="K10:L12">
    <cfRule type="cellIs" dxfId="749" priority="1385" operator="equal">
      <formula>"Aceptable"</formula>
    </cfRule>
    <cfRule type="cellIs" dxfId="748" priority="1386" operator="equal">
      <formula>"No Aceptable"</formula>
    </cfRule>
    <cfRule type="cellIs" dxfId="747" priority="1387" operator="equal">
      <formula>"Aceptable con Restricción o con Control Específico"</formula>
    </cfRule>
    <cfRule type="containsText" dxfId="746" priority="1388" operator="containsText" text="Tolerable con Recomendación">
      <formula>NOT(ISERROR(SEARCH("Tolerable con Recomendación",K10)))</formula>
    </cfRule>
    <cfRule type="cellIs" dxfId="745" priority="1389" operator="equal">
      <formula>"Aceptable"</formula>
    </cfRule>
    <cfRule type="cellIs" dxfId="744" priority="1390" operator="equal">
      <formula>"No aceptable"</formula>
    </cfRule>
    <cfRule type="cellIs" dxfId="743" priority="1391" operator="equal">
      <formula>"Aceptable con Restricción o con Control Específico"</formula>
    </cfRule>
    <cfRule type="containsText" dxfId="742" priority="1392" operator="containsText" text="Tolerable con Recomendación">
      <formula>NOT(ISERROR(SEARCH("Tolerable con Recomendación",K10)))</formula>
    </cfRule>
    <cfRule type="containsText" dxfId="741" priority="1393" operator="containsText" text="Riesgo Bajo/Aceptar">
      <formula>NOT(ISERROR(SEARCH("Riesgo Bajo/Aceptar",K10)))</formula>
    </cfRule>
    <cfRule type="containsText" dxfId="740" priority="1394" operator="containsText" text="Riesgo Moderado/Tolerar">
      <formula>NOT(ISERROR(SEARCH("Riesgo Moderado/Tolerar",K10)))</formula>
    </cfRule>
    <cfRule type="containsText" dxfId="739" priority="1395" operator="containsText" text="Riesgo Extremo/Evitar">
      <formula>NOT(ISERROR(SEARCH("Riesgo Extremo/Evitar",K10)))</formula>
    </cfRule>
    <cfRule type="containsText" dxfId="738" priority="1396" operator="containsText" text="Riesgo Alto/Mitigar">
      <formula>NOT(ISERROR(SEARCH("Riesgo Alto/Mitigar",K10)))</formula>
    </cfRule>
    <cfRule type="cellIs" dxfId="737" priority="1397" operator="equal">
      <formula>"No aceptable"</formula>
    </cfRule>
    <cfRule type="cellIs" dxfId="736" priority="1398" operator="equal">
      <formula>"Aceptable con Restricción o con Control Específico"</formula>
    </cfRule>
    <cfRule type="containsText" dxfId="735" priority="1399" operator="containsText" text="Tolerable con Recomendación">
      <formula>NOT(ISERROR(SEARCH("Tolerable con Recomendación",K10)))</formula>
    </cfRule>
  </conditionalFormatting>
  <conditionalFormatting sqref="Q10:R12">
    <cfRule type="cellIs" dxfId="734" priority="1370" operator="equal">
      <formula>"Aceptable"</formula>
    </cfRule>
    <cfRule type="cellIs" dxfId="733" priority="1371" operator="equal">
      <formula>"No Aceptable"</formula>
    </cfRule>
    <cfRule type="cellIs" dxfId="732" priority="1372" operator="equal">
      <formula>"Aceptable con Restricción o con Control Específico"</formula>
    </cfRule>
    <cfRule type="containsText" dxfId="731" priority="1373" operator="containsText" text="Tolerable con Recomendación">
      <formula>NOT(ISERROR(SEARCH("Tolerable con Recomendación",Q10)))</formula>
    </cfRule>
    <cfRule type="cellIs" dxfId="730" priority="1374" operator="equal">
      <formula>"Aceptable"</formula>
    </cfRule>
    <cfRule type="cellIs" dxfId="729" priority="1375" operator="equal">
      <formula>"No aceptable"</formula>
    </cfRule>
    <cfRule type="cellIs" dxfId="728" priority="1376" operator="equal">
      <formula>"Aceptable con Restricción o con Control Específico"</formula>
    </cfRule>
    <cfRule type="containsText" dxfId="727" priority="1377" operator="containsText" text="Tolerable con Recomendación">
      <formula>NOT(ISERROR(SEARCH("Tolerable con Recomendación",Q10)))</formula>
    </cfRule>
    <cfRule type="containsText" dxfId="726" priority="1378" operator="containsText" text="Riesgo Bajo/Aceptar">
      <formula>NOT(ISERROR(SEARCH("Riesgo Bajo/Aceptar",Q10)))</formula>
    </cfRule>
    <cfRule type="containsText" dxfId="725" priority="1379" operator="containsText" text="Riesgo Moderado/Tolerar">
      <formula>NOT(ISERROR(SEARCH("Riesgo Moderado/Tolerar",Q10)))</formula>
    </cfRule>
    <cfRule type="containsText" dxfId="724" priority="1380" operator="containsText" text="Riesgo Extremo/Evitar">
      <formula>NOT(ISERROR(SEARCH("Riesgo Extremo/Evitar",Q10)))</formula>
    </cfRule>
    <cfRule type="containsText" dxfId="723" priority="1381" operator="containsText" text="Riesgo Alto/Mitigar">
      <formula>NOT(ISERROR(SEARCH("Riesgo Alto/Mitigar",Q10)))</formula>
    </cfRule>
    <cfRule type="cellIs" dxfId="722" priority="1382" operator="equal">
      <formula>"No aceptable"</formula>
    </cfRule>
    <cfRule type="cellIs" dxfId="721" priority="1383" operator="equal">
      <formula>"Aceptable con Restricción o con Control Específico"</formula>
    </cfRule>
    <cfRule type="containsText" dxfId="720" priority="1384" operator="containsText" text="Tolerable con Recomendación">
      <formula>NOT(ISERROR(SEARCH("Tolerable con Recomendación",Q10)))</formula>
    </cfRule>
  </conditionalFormatting>
  <conditionalFormatting sqref="M15">
    <cfRule type="cellIs" dxfId="719" priority="1309" operator="equal">
      <formula>"Aceptable"</formula>
    </cfRule>
    <cfRule type="cellIs" dxfId="718" priority="1310" operator="equal">
      <formula>"No Aceptable"</formula>
    </cfRule>
    <cfRule type="cellIs" dxfId="717" priority="1311" operator="equal">
      <formula>"Aceptable con Restricción o con Control Específico"</formula>
    </cfRule>
    <cfRule type="containsText" dxfId="716" priority="1312" operator="containsText" text="Tolerable con Recomendación">
      <formula>NOT(ISERROR(SEARCH("Tolerable con Recomendación",M15)))</formula>
    </cfRule>
    <cfRule type="cellIs" dxfId="715" priority="1313" operator="equal">
      <formula>"Aceptable"</formula>
    </cfRule>
    <cfRule type="cellIs" dxfId="714" priority="1314" operator="equal">
      <formula>"No aceptable"</formula>
    </cfRule>
    <cfRule type="cellIs" dxfId="713" priority="1315" operator="equal">
      <formula>"Aceptable con Restricción o con Control Específico"</formula>
    </cfRule>
    <cfRule type="containsText" dxfId="712" priority="1316" operator="containsText" text="Tolerable con Recomendación">
      <formula>NOT(ISERROR(SEARCH("Tolerable con Recomendación",M15)))</formula>
    </cfRule>
    <cfRule type="containsText" dxfId="711" priority="1317" operator="containsText" text="Riesgo Bajo/Aceptar">
      <formula>NOT(ISERROR(SEARCH("Riesgo Bajo/Aceptar",M15)))</formula>
    </cfRule>
    <cfRule type="containsText" dxfId="710" priority="1318" operator="containsText" text="Riesgo Moderado/Tolerar">
      <formula>NOT(ISERROR(SEARCH("Riesgo Moderado/Tolerar",M15)))</formula>
    </cfRule>
    <cfRule type="containsText" dxfId="709" priority="1319" operator="containsText" text="Riesgo Extremo/Evitar">
      <formula>NOT(ISERROR(SEARCH("Riesgo Extremo/Evitar",M15)))</formula>
    </cfRule>
    <cfRule type="containsText" dxfId="708" priority="1320" operator="containsText" text="Riesgo Alto/Mitigar">
      <formula>NOT(ISERROR(SEARCH("Riesgo Alto/Mitigar",M15)))</formula>
    </cfRule>
    <cfRule type="cellIs" dxfId="707" priority="1321" operator="equal">
      <formula>"No aceptable"</formula>
    </cfRule>
    <cfRule type="cellIs" dxfId="706" priority="1322" operator="equal">
      <formula>"Aceptable con Restricción o con Control Específico"</formula>
    </cfRule>
    <cfRule type="containsText" dxfId="705" priority="1323" operator="containsText" text="Tolerable con Recomendación">
      <formula>NOT(ISERROR(SEARCH("Tolerable con Recomendación",M15)))</formula>
    </cfRule>
  </conditionalFormatting>
  <conditionalFormatting sqref="K15:L15">
    <cfRule type="cellIs" dxfId="704" priority="1294" operator="equal">
      <formula>"Aceptable"</formula>
    </cfRule>
    <cfRule type="cellIs" dxfId="703" priority="1295" operator="equal">
      <formula>"No Aceptable"</formula>
    </cfRule>
    <cfRule type="cellIs" dxfId="702" priority="1296" operator="equal">
      <formula>"Aceptable con Restricción o con Control Específico"</formula>
    </cfRule>
    <cfRule type="containsText" dxfId="701" priority="1297" operator="containsText" text="Tolerable con Recomendación">
      <formula>NOT(ISERROR(SEARCH("Tolerable con Recomendación",K15)))</formula>
    </cfRule>
    <cfRule type="cellIs" dxfId="700" priority="1298" operator="equal">
      <formula>"Aceptable"</formula>
    </cfRule>
    <cfRule type="cellIs" dxfId="699" priority="1299" operator="equal">
      <formula>"No aceptable"</formula>
    </cfRule>
    <cfRule type="cellIs" dxfId="698" priority="1300" operator="equal">
      <formula>"Aceptable con Restricción o con Control Específico"</formula>
    </cfRule>
    <cfRule type="containsText" dxfId="697" priority="1301" operator="containsText" text="Tolerable con Recomendación">
      <formula>NOT(ISERROR(SEARCH("Tolerable con Recomendación",K15)))</formula>
    </cfRule>
    <cfRule type="containsText" dxfId="696" priority="1302" operator="containsText" text="Riesgo Bajo/Aceptar">
      <formula>NOT(ISERROR(SEARCH("Riesgo Bajo/Aceptar",K15)))</formula>
    </cfRule>
    <cfRule type="containsText" dxfId="695" priority="1303" operator="containsText" text="Riesgo Moderado/Tolerar">
      <formula>NOT(ISERROR(SEARCH("Riesgo Moderado/Tolerar",K15)))</formula>
    </cfRule>
    <cfRule type="containsText" dxfId="694" priority="1304" operator="containsText" text="Riesgo Extremo/Evitar">
      <formula>NOT(ISERROR(SEARCH("Riesgo Extremo/Evitar",K15)))</formula>
    </cfRule>
    <cfRule type="containsText" dxfId="693" priority="1305" operator="containsText" text="Riesgo Alto/Mitigar">
      <formula>NOT(ISERROR(SEARCH("Riesgo Alto/Mitigar",K15)))</formula>
    </cfRule>
    <cfRule type="cellIs" dxfId="692" priority="1306" operator="equal">
      <formula>"No aceptable"</formula>
    </cfRule>
    <cfRule type="cellIs" dxfId="691" priority="1307" operator="equal">
      <formula>"Aceptable con Restricción o con Control Específico"</formula>
    </cfRule>
    <cfRule type="containsText" dxfId="690" priority="1308" operator="containsText" text="Tolerable con Recomendación">
      <formula>NOT(ISERROR(SEARCH("Tolerable con Recomendación",K15)))</formula>
    </cfRule>
  </conditionalFormatting>
  <conditionalFormatting sqref="P14">
    <cfRule type="cellIs" dxfId="689" priority="1255" operator="equal">
      <formula>"Aceptable"</formula>
    </cfRule>
    <cfRule type="cellIs" dxfId="688" priority="1256" operator="equal">
      <formula>"No Aceptable"</formula>
    </cfRule>
    <cfRule type="cellIs" dxfId="687" priority="1257" operator="equal">
      <formula>"Aceptable con Restricción o con Control Específico"</formula>
    </cfRule>
    <cfRule type="containsText" dxfId="686" priority="1258" operator="containsText" text="Tolerable con Recomendación">
      <formula>NOT(ISERROR(SEARCH("Tolerable con Recomendación",P14)))</formula>
    </cfRule>
    <cfRule type="cellIs" dxfId="685" priority="1259" operator="equal">
      <formula>"Aceptable"</formula>
    </cfRule>
    <cfRule type="cellIs" dxfId="684" priority="1260" operator="equal">
      <formula>"No aceptable"</formula>
    </cfRule>
    <cfRule type="cellIs" dxfId="683" priority="1261" operator="equal">
      <formula>"Aceptable con Restricción o con Control Específico"</formula>
    </cfRule>
    <cfRule type="containsText" dxfId="682" priority="1262" operator="containsText" text="Tolerable con Recomendación">
      <formula>NOT(ISERROR(SEARCH("Tolerable con Recomendación",P14)))</formula>
    </cfRule>
    <cfRule type="containsText" dxfId="681" priority="1263" operator="containsText" text="Riesgo Bajo/Aceptar">
      <formula>NOT(ISERROR(SEARCH("Riesgo Bajo/Aceptar",P14)))</formula>
    </cfRule>
    <cfRule type="containsText" dxfId="680" priority="1264" operator="containsText" text="Riesgo Moderado/Tolerar">
      <formula>NOT(ISERROR(SEARCH("Riesgo Moderado/Tolerar",P14)))</formula>
    </cfRule>
    <cfRule type="containsText" dxfId="679" priority="1265" operator="containsText" text="Riesgo Extremo/Evitar">
      <formula>NOT(ISERROR(SEARCH("Riesgo Extremo/Evitar",P14)))</formula>
    </cfRule>
    <cfRule type="containsText" dxfId="678" priority="1266" operator="containsText" text="Riesgo Alto/Mitigar">
      <formula>NOT(ISERROR(SEARCH("Riesgo Alto/Mitigar",P14)))</formula>
    </cfRule>
    <cfRule type="cellIs" dxfId="677" priority="1267" operator="equal">
      <formula>"No aceptable"</formula>
    </cfRule>
    <cfRule type="cellIs" dxfId="676" priority="1268" operator="equal">
      <formula>"Aceptable con Restricción o con Control Específico"</formula>
    </cfRule>
    <cfRule type="containsText" dxfId="675" priority="1269" operator="containsText" text="Tolerable con Recomendación">
      <formula>NOT(ISERROR(SEARCH("Tolerable con Recomendación",P14)))</formula>
    </cfRule>
  </conditionalFormatting>
  <conditionalFormatting sqref="Q21:R23 Q26:R26">
    <cfRule type="cellIs" dxfId="674" priority="1107" operator="equal">
      <formula>"Aceptable"</formula>
    </cfRule>
    <cfRule type="cellIs" dxfId="673" priority="1108" operator="equal">
      <formula>"No Aceptable"</formula>
    </cfRule>
    <cfRule type="cellIs" dxfId="672" priority="1109" operator="equal">
      <formula>"Aceptable con Restricción o con Control Específico"</formula>
    </cfRule>
    <cfRule type="containsText" dxfId="671" priority="1110" operator="containsText" text="Tolerable con Recomendación">
      <formula>NOT(ISERROR(SEARCH("Tolerable con Recomendación",Q21)))</formula>
    </cfRule>
    <cfRule type="cellIs" dxfId="670" priority="1111" operator="equal">
      <formula>"Aceptable"</formula>
    </cfRule>
    <cfRule type="cellIs" dxfId="669" priority="1112" operator="equal">
      <formula>"No aceptable"</formula>
    </cfRule>
    <cfRule type="cellIs" dxfId="668" priority="1113" operator="equal">
      <formula>"Aceptable con Restricción o con Control Específico"</formula>
    </cfRule>
    <cfRule type="containsText" dxfId="667" priority="1114" operator="containsText" text="Tolerable con Recomendación">
      <formula>NOT(ISERROR(SEARCH("Tolerable con Recomendación",Q21)))</formula>
    </cfRule>
    <cfRule type="containsText" dxfId="666" priority="1115" operator="containsText" text="Riesgo Bajo/Aceptar">
      <formula>NOT(ISERROR(SEARCH("Riesgo Bajo/Aceptar",Q21)))</formula>
    </cfRule>
    <cfRule type="containsText" dxfId="665" priority="1116" operator="containsText" text="Riesgo Moderado/Tolerar">
      <formula>NOT(ISERROR(SEARCH("Riesgo Moderado/Tolerar",Q21)))</formula>
    </cfRule>
    <cfRule type="containsText" dxfId="664" priority="1117" operator="containsText" text="Riesgo Extremo/Evitar">
      <formula>NOT(ISERROR(SEARCH("Riesgo Extremo/Evitar",Q21)))</formula>
    </cfRule>
    <cfRule type="containsText" dxfId="663" priority="1118" operator="containsText" text="Riesgo Alto/Mitigar">
      <formula>NOT(ISERROR(SEARCH("Riesgo Alto/Mitigar",Q21)))</formula>
    </cfRule>
    <cfRule type="cellIs" dxfId="662" priority="1119" operator="equal">
      <formula>"No aceptable"</formula>
    </cfRule>
    <cfRule type="cellIs" dxfId="661" priority="1120" operator="equal">
      <formula>"Aceptable con Restricción o con Control Específico"</formula>
    </cfRule>
    <cfRule type="containsText" dxfId="660" priority="1121" operator="containsText" text="Tolerable con Recomendación">
      <formula>NOT(ISERROR(SEARCH("Tolerable con Recomendación",Q21)))</formula>
    </cfRule>
  </conditionalFormatting>
  <conditionalFormatting sqref="D28">
    <cfRule type="cellIs" dxfId="659" priority="1062" operator="equal">
      <formula>"Aceptable"</formula>
    </cfRule>
    <cfRule type="cellIs" dxfId="658" priority="1063" operator="equal">
      <formula>"No Aceptable"</formula>
    </cfRule>
    <cfRule type="cellIs" dxfId="657" priority="1064" operator="equal">
      <formula>"Aceptable con Restricción o con Control Específico"</formula>
    </cfRule>
    <cfRule type="containsText" dxfId="656" priority="1065" operator="containsText" text="Tolerable con Recomendación">
      <formula>NOT(ISERROR(SEARCH("Tolerable con Recomendación",D28)))</formula>
    </cfRule>
    <cfRule type="cellIs" dxfId="655" priority="1066" operator="equal">
      <formula>"Aceptable"</formula>
    </cfRule>
    <cfRule type="cellIs" dxfId="654" priority="1067" operator="equal">
      <formula>"No aceptable"</formula>
    </cfRule>
    <cfRule type="cellIs" dxfId="653" priority="1068" operator="equal">
      <formula>"Aceptable con Restricción o con Control Específico"</formula>
    </cfRule>
    <cfRule type="containsText" dxfId="652" priority="1069" operator="containsText" text="Tolerable con Recomendación">
      <formula>NOT(ISERROR(SEARCH("Tolerable con Recomendación",D28)))</formula>
    </cfRule>
    <cfRule type="containsText" dxfId="651" priority="1070" operator="containsText" text="Riesgo Bajo/Aceptar">
      <formula>NOT(ISERROR(SEARCH("Riesgo Bajo/Aceptar",D28)))</formula>
    </cfRule>
    <cfRule type="containsText" dxfId="650" priority="1071" operator="containsText" text="Riesgo Moderado/Tolerar">
      <formula>NOT(ISERROR(SEARCH("Riesgo Moderado/Tolerar",D28)))</formula>
    </cfRule>
    <cfRule type="containsText" dxfId="649" priority="1072" operator="containsText" text="Riesgo Extremo/Evitar">
      <formula>NOT(ISERROR(SEARCH("Riesgo Extremo/Evitar",D28)))</formula>
    </cfRule>
    <cfRule type="containsText" dxfId="648" priority="1073" operator="containsText" text="Riesgo Alto/Mitigar">
      <formula>NOT(ISERROR(SEARCH("Riesgo Alto/Mitigar",D28)))</formula>
    </cfRule>
    <cfRule type="cellIs" dxfId="647" priority="1074" operator="equal">
      <formula>"No aceptable"</formula>
    </cfRule>
    <cfRule type="cellIs" dxfId="646" priority="1075" operator="equal">
      <formula>"Aceptable con Restricción o con Control Específico"</formula>
    </cfRule>
    <cfRule type="containsText" dxfId="645" priority="1076" operator="containsText" text="Tolerable con Recomendación">
      <formula>NOT(ISERROR(SEARCH("Tolerable con Recomendación",D28)))</formula>
    </cfRule>
  </conditionalFormatting>
  <conditionalFormatting sqref="D38">
    <cfRule type="cellIs" dxfId="644" priority="894" operator="equal">
      <formula>"Aceptable"</formula>
    </cfRule>
    <cfRule type="cellIs" dxfId="643" priority="895" operator="equal">
      <formula>"No Aceptable"</formula>
    </cfRule>
    <cfRule type="cellIs" dxfId="642" priority="896" operator="equal">
      <formula>"Aceptable con Restricción o con Control Específico"</formula>
    </cfRule>
    <cfRule type="containsText" dxfId="641" priority="897" operator="containsText" text="Tolerable con Recomendación">
      <formula>NOT(ISERROR(SEARCH("Tolerable con Recomendación",D38)))</formula>
    </cfRule>
    <cfRule type="cellIs" dxfId="640" priority="898" operator="equal">
      <formula>"Aceptable"</formula>
    </cfRule>
    <cfRule type="cellIs" dxfId="639" priority="899" operator="equal">
      <formula>"No aceptable"</formula>
    </cfRule>
    <cfRule type="cellIs" dxfId="638" priority="900" operator="equal">
      <formula>"Aceptable con Restricción o con Control Específico"</formula>
    </cfRule>
    <cfRule type="containsText" dxfId="637" priority="901" operator="containsText" text="Tolerable con Recomendación">
      <formula>NOT(ISERROR(SEARCH("Tolerable con Recomendación",D38)))</formula>
    </cfRule>
    <cfRule type="containsText" dxfId="636" priority="902" operator="containsText" text="Riesgo Bajo/Aceptar">
      <formula>NOT(ISERROR(SEARCH("Riesgo Bajo/Aceptar",D38)))</formula>
    </cfRule>
    <cfRule type="containsText" dxfId="635" priority="903" operator="containsText" text="Riesgo Moderado/Tolerar">
      <formula>NOT(ISERROR(SEARCH("Riesgo Moderado/Tolerar",D38)))</formula>
    </cfRule>
    <cfRule type="containsText" dxfId="634" priority="904" operator="containsText" text="Riesgo Extremo/Evitar">
      <formula>NOT(ISERROR(SEARCH("Riesgo Extremo/Evitar",D38)))</formula>
    </cfRule>
    <cfRule type="containsText" dxfId="633" priority="905" operator="containsText" text="Riesgo Alto/Mitigar">
      <formula>NOT(ISERROR(SEARCH("Riesgo Alto/Mitigar",D38)))</formula>
    </cfRule>
    <cfRule type="cellIs" dxfId="632" priority="906" operator="equal">
      <formula>"No aceptable"</formula>
    </cfRule>
    <cfRule type="cellIs" dxfId="631" priority="907" operator="equal">
      <formula>"Aceptable con Restricción o con Control Específico"</formula>
    </cfRule>
    <cfRule type="containsText" dxfId="630" priority="908" operator="containsText" text="Tolerable con Recomendación">
      <formula>NOT(ISERROR(SEARCH("Tolerable con Recomendación",D38)))</formula>
    </cfRule>
  </conditionalFormatting>
  <conditionalFormatting sqref="S21:S23 S26">
    <cfRule type="cellIs" dxfId="629" priority="1146" operator="equal">
      <formula>"Aceptable"</formula>
    </cfRule>
    <cfRule type="cellIs" dxfId="628" priority="1147" operator="equal">
      <formula>"No Aceptable"</formula>
    </cfRule>
    <cfRule type="cellIs" dxfId="627" priority="1148" operator="equal">
      <formula>"Aceptable con Restricción o con Control Específico"</formula>
    </cfRule>
    <cfRule type="containsText" dxfId="626" priority="1149" operator="containsText" text="Tolerable con Recomendación">
      <formula>NOT(ISERROR(SEARCH("Tolerable con Recomendación",S21)))</formula>
    </cfRule>
    <cfRule type="cellIs" dxfId="625" priority="1150" operator="equal">
      <formula>"Aceptable"</formula>
    </cfRule>
    <cfRule type="cellIs" dxfId="624" priority="1151" operator="equal">
      <formula>"No aceptable"</formula>
    </cfRule>
    <cfRule type="cellIs" dxfId="623" priority="1152" operator="equal">
      <formula>"Aceptable con Restricción o con Control Específico"</formula>
    </cfRule>
    <cfRule type="containsText" dxfId="622" priority="1153" operator="containsText" text="Tolerable con Recomendación">
      <formula>NOT(ISERROR(SEARCH("Tolerable con Recomendación",S21)))</formula>
    </cfRule>
    <cfRule type="containsText" dxfId="621" priority="1154" operator="containsText" text="Riesgo Bajo/Aceptar">
      <formula>NOT(ISERROR(SEARCH("Riesgo Bajo/Aceptar",S21)))</formula>
    </cfRule>
    <cfRule type="containsText" dxfId="620" priority="1155" operator="containsText" text="Riesgo Moderado/Tolerar">
      <formula>NOT(ISERROR(SEARCH("Riesgo Moderado/Tolerar",S21)))</formula>
    </cfRule>
    <cfRule type="containsText" dxfId="619" priority="1156" operator="containsText" text="Riesgo Extremo/Evitar">
      <formula>NOT(ISERROR(SEARCH("Riesgo Extremo/Evitar",S21)))</formula>
    </cfRule>
    <cfRule type="containsText" dxfId="618" priority="1157" operator="containsText" text="Riesgo Alto/Mitigar">
      <formula>NOT(ISERROR(SEARCH("Riesgo Alto/Mitigar",S21)))</formula>
    </cfRule>
    <cfRule type="cellIs" dxfId="617" priority="1158" operator="equal">
      <formula>"No aceptable"</formula>
    </cfRule>
    <cfRule type="cellIs" dxfId="616" priority="1159" operator="equal">
      <formula>"Aceptable con Restricción o con Control Específico"</formula>
    </cfRule>
    <cfRule type="containsText" dxfId="615" priority="1160" operator="containsText" text="Tolerable con Recomendación">
      <formula>NOT(ISERROR(SEARCH("Tolerable con Recomendación",S21)))</formula>
    </cfRule>
  </conditionalFormatting>
  <conditionalFormatting sqref="B28">
    <cfRule type="cellIs" dxfId="614" priority="1092" operator="equal">
      <formula>"Aceptable"</formula>
    </cfRule>
    <cfRule type="cellIs" dxfId="613" priority="1093" operator="equal">
      <formula>"No Aceptable"</formula>
    </cfRule>
    <cfRule type="cellIs" dxfId="612" priority="1094" operator="equal">
      <formula>"Aceptable con Restricción o con Control Específico"</formula>
    </cfRule>
    <cfRule type="containsText" dxfId="611" priority="1095" operator="containsText" text="Tolerable con Recomendación">
      <formula>NOT(ISERROR(SEARCH("Tolerable con Recomendación",B28)))</formula>
    </cfRule>
    <cfRule type="cellIs" dxfId="610" priority="1096" operator="equal">
      <formula>"Aceptable"</formula>
    </cfRule>
    <cfRule type="cellIs" dxfId="609" priority="1097" operator="equal">
      <formula>"No aceptable"</formula>
    </cfRule>
    <cfRule type="cellIs" dxfId="608" priority="1098" operator="equal">
      <formula>"Aceptable con Restricción o con Control Específico"</formula>
    </cfRule>
    <cfRule type="containsText" dxfId="607" priority="1099" operator="containsText" text="Tolerable con Recomendación">
      <formula>NOT(ISERROR(SEARCH("Tolerable con Recomendación",B28)))</formula>
    </cfRule>
    <cfRule type="containsText" dxfId="606" priority="1100" operator="containsText" text="Riesgo Bajo/Aceptar">
      <formula>NOT(ISERROR(SEARCH("Riesgo Bajo/Aceptar",B28)))</formula>
    </cfRule>
    <cfRule type="containsText" dxfId="605" priority="1101" operator="containsText" text="Riesgo Moderado/Tolerar">
      <formula>NOT(ISERROR(SEARCH("Riesgo Moderado/Tolerar",B28)))</formula>
    </cfRule>
    <cfRule type="containsText" dxfId="604" priority="1102" operator="containsText" text="Riesgo Extremo/Evitar">
      <formula>NOT(ISERROR(SEARCH("Riesgo Extremo/Evitar",B28)))</formula>
    </cfRule>
    <cfRule type="containsText" dxfId="603" priority="1103" operator="containsText" text="Riesgo Alto/Mitigar">
      <formula>NOT(ISERROR(SEARCH("Riesgo Alto/Mitigar",B28)))</formula>
    </cfRule>
    <cfRule type="cellIs" dxfId="602" priority="1104" operator="equal">
      <formula>"No aceptable"</formula>
    </cfRule>
    <cfRule type="cellIs" dxfId="601" priority="1105" operator="equal">
      <formula>"Aceptable con Restricción o con Control Específico"</formula>
    </cfRule>
    <cfRule type="containsText" dxfId="600" priority="1106" operator="containsText" text="Tolerable con Recomendación">
      <formula>NOT(ISERROR(SEARCH("Tolerable con Recomendación",B28)))</formula>
    </cfRule>
  </conditionalFormatting>
  <conditionalFormatting sqref="C28">
    <cfRule type="cellIs" dxfId="599" priority="1077" operator="equal">
      <formula>"Aceptable"</formula>
    </cfRule>
    <cfRule type="cellIs" dxfId="598" priority="1078" operator="equal">
      <formula>"No Aceptable"</formula>
    </cfRule>
    <cfRule type="cellIs" dxfId="597" priority="1079" operator="equal">
      <formula>"Aceptable con Restricción o con Control Específico"</formula>
    </cfRule>
    <cfRule type="containsText" dxfId="596" priority="1080" operator="containsText" text="Tolerable con Recomendación">
      <formula>NOT(ISERROR(SEARCH("Tolerable con Recomendación",C28)))</formula>
    </cfRule>
    <cfRule type="cellIs" dxfId="595" priority="1081" operator="equal">
      <formula>"Aceptable"</formula>
    </cfRule>
    <cfRule type="cellIs" dxfId="594" priority="1082" operator="equal">
      <formula>"No aceptable"</formula>
    </cfRule>
    <cfRule type="cellIs" dxfId="593" priority="1083" operator="equal">
      <formula>"Aceptable con Restricción o con Control Específico"</formula>
    </cfRule>
    <cfRule type="containsText" dxfId="592" priority="1084" operator="containsText" text="Tolerable con Recomendación">
      <formula>NOT(ISERROR(SEARCH("Tolerable con Recomendación",C28)))</formula>
    </cfRule>
    <cfRule type="containsText" dxfId="591" priority="1085" operator="containsText" text="Riesgo Bajo/Aceptar">
      <formula>NOT(ISERROR(SEARCH("Riesgo Bajo/Aceptar",C28)))</formula>
    </cfRule>
    <cfRule type="containsText" dxfId="590" priority="1086" operator="containsText" text="Riesgo Moderado/Tolerar">
      <formula>NOT(ISERROR(SEARCH("Riesgo Moderado/Tolerar",C28)))</formula>
    </cfRule>
    <cfRule type="containsText" dxfId="589" priority="1087" operator="containsText" text="Riesgo Extremo/Evitar">
      <formula>NOT(ISERROR(SEARCH("Riesgo Extremo/Evitar",C28)))</formula>
    </cfRule>
    <cfRule type="containsText" dxfId="588" priority="1088" operator="containsText" text="Riesgo Alto/Mitigar">
      <formula>NOT(ISERROR(SEARCH("Riesgo Alto/Mitigar",C28)))</formula>
    </cfRule>
    <cfRule type="cellIs" dxfId="587" priority="1089" operator="equal">
      <formula>"No aceptable"</formula>
    </cfRule>
    <cfRule type="cellIs" dxfId="586" priority="1090" operator="equal">
      <formula>"Aceptable con Restricción o con Control Específico"</formula>
    </cfRule>
    <cfRule type="containsText" dxfId="585" priority="1091" operator="containsText" text="Tolerable con Recomendación">
      <formula>NOT(ISERROR(SEARCH("Tolerable con Recomendación",C28)))</formula>
    </cfRule>
  </conditionalFormatting>
  <conditionalFormatting sqref="C32">
    <cfRule type="cellIs" dxfId="584" priority="939" operator="equal">
      <formula>"Aceptable"</formula>
    </cfRule>
    <cfRule type="cellIs" dxfId="583" priority="940" operator="equal">
      <formula>"No Aceptable"</formula>
    </cfRule>
    <cfRule type="cellIs" dxfId="582" priority="941" operator="equal">
      <formula>"Aceptable con Restricción o con Control Específico"</formula>
    </cfRule>
    <cfRule type="containsText" dxfId="581" priority="942" operator="containsText" text="Tolerable con Recomendación">
      <formula>NOT(ISERROR(SEARCH("Tolerable con Recomendación",C32)))</formula>
    </cfRule>
    <cfRule type="cellIs" dxfId="580" priority="943" operator="equal">
      <formula>"Aceptable"</formula>
    </cfRule>
    <cfRule type="cellIs" dxfId="579" priority="944" operator="equal">
      <formula>"No aceptable"</formula>
    </cfRule>
    <cfRule type="cellIs" dxfId="578" priority="945" operator="equal">
      <formula>"Aceptable con Restricción o con Control Específico"</formula>
    </cfRule>
    <cfRule type="containsText" dxfId="577" priority="946" operator="containsText" text="Tolerable con Recomendación">
      <formula>NOT(ISERROR(SEARCH("Tolerable con Recomendación",C32)))</formula>
    </cfRule>
    <cfRule type="containsText" dxfId="576" priority="947" operator="containsText" text="Riesgo Bajo/Aceptar">
      <formula>NOT(ISERROR(SEARCH("Riesgo Bajo/Aceptar",C32)))</formula>
    </cfRule>
    <cfRule type="containsText" dxfId="575" priority="948" operator="containsText" text="Riesgo Moderado/Tolerar">
      <formula>NOT(ISERROR(SEARCH("Riesgo Moderado/Tolerar",C32)))</formula>
    </cfRule>
    <cfRule type="containsText" dxfId="574" priority="949" operator="containsText" text="Riesgo Extremo/Evitar">
      <formula>NOT(ISERROR(SEARCH("Riesgo Extremo/Evitar",C32)))</formula>
    </cfRule>
    <cfRule type="containsText" dxfId="573" priority="950" operator="containsText" text="Riesgo Alto/Mitigar">
      <formula>NOT(ISERROR(SEARCH("Riesgo Alto/Mitigar",C32)))</formula>
    </cfRule>
    <cfRule type="cellIs" dxfId="572" priority="951" operator="equal">
      <formula>"No aceptable"</formula>
    </cfRule>
    <cfRule type="cellIs" dxfId="571" priority="952" operator="equal">
      <formula>"Aceptable con Restricción o con Control Específico"</formula>
    </cfRule>
    <cfRule type="containsText" dxfId="570" priority="953" operator="containsText" text="Tolerable con Recomendación">
      <formula>NOT(ISERROR(SEARCH("Tolerable con Recomendación",C32)))</formula>
    </cfRule>
  </conditionalFormatting>
  <conditionalFormatting sqref="C38">
    <cfRule type="cellIs" dxfId="569" priority="909" operator="equal">
      <formula>"Aceptable"</formula>
    </cfRule>
    <cfRule type="cellIs" dxfId="568" priority="910" operator="equal">
      <formula>"No Aceptable"</formula>
    </cfRule>
    <cfRule type="cellIs" dxfId="567" priority="911" operator="equal">
      <formula>"Aceptable con Restricción o con Control Específico"</formula>
    </cfRule>
    <cfRule type="containsText" dxfId="566" priority="912" operator="containsText" text="Tolerable con Recomendación">
      <formula>NOT(ISERROR(SEARCH("Tolerable con Recomendación",C38)))</formula>
    </cfRule>
    <cfRule type="cellIs" dxfId="565" priority="913" operator="equal">
      <formula>"Aceptable"</formula>
    </cfRule>
    <cfRule type="cellIs" dxfId="564" priority="914" operator="equal">
      <formula>"No aceptable"</formula>
    </cfRule>
    <cfRule type="cellIs" dxfId="563" priority="915" operator="equal">
      <formula>"Aceptable con Restricción o con Control Específico"</formula>
    </cfRule>
    <cfRule type="containsText" dxfId="562" priority="916" operator="containsText" text="Tolerable con Recomendación">
      <formula>NOT(ISERROR(SEARCH("Tolerable con Recomendación",C38)))</formula>
    </cfRule>
    <cfRule type="containsText" dxfId="561" priority="917" operator="containsText" text="Riesgo Bajo/Aceptar">
      <formula>NOT(ISERROR(SEARCH("Riesgo Bajo/Aceptar",C38)))</formula>
    </cfRule>
    <cfRule type="containsText" dxfId="560" priority="918" operator="containsText" text="Riesgo Moderado/Tolerar">
      <formula>NOT(ISERROR(SEARCH("Riesgo Moderado/Tolerar",C38)))</formula>
    </cfRule>
    <cfRule type="containsText" dxfId="559" priority="919" operator="containsText" text="Riesgo Extremo/Evitar">
      <formula>NOT(ISERROR(SEARCH("Riesgo Extremo/Evitar",C38)))</formula>
    </cfRule>
    <cfRule type="containsText" dxfId="558" priority="920" operator="containsText" text="Riesgo Alto/Mitigar">
      <formula>NOT(ISERROR(SEARCH("Riesgo Alto/Mitigar",C38)))</formula>
    </cfRule>
    <cfRule type="cellIs" dxfId="557" priority="921" operator="equal">
      <formula>"No aceptable"</formula>
    </cfRule>
    <cfRule type="cellIs" dxfId="556" priority="922" operator="equal">
      <formula>"Aceptable con Restricción o con Control Específico"</formula>
    </cfRule>
    <cfRule type="containsText" dxfId="555" priority="923" operator="containsText" text="Tolerable con Recomendación">
      <formula>NOT(ISERROR(SEARCH("Tolerable con Recomendación",C38)))</formula>
    </cfRule>
  </conditionalFormatting>
  <conditionalFormatting sqref="M21:M24">
    <cfRule type="cellIs" dxfId="554" priority="879" operator="equal">
      <formula>"Aceptable"</formula>
    </cfRule>
    <cfRule type="cellIs" dxfId="553" priority="880" operator="equal">
      <formula>"No Aceptable"</formula>
    </cfRule>
    <cfRule type="cellIs" dxfId="552" priority="881" operator="equal">
      <formula>"Aceptable con Restricción o con Control Específico"</formula>
    </cfRule>
    <cfRule type="containsText" dxfId="551" priority="882" operator="containsText" text="Tolerable con Recomendación">
      <formula>NOT(ISERROR(SEARCH("Tolerable con Recomendación",M21)))</formula>
    </cfRule>
    <cfRule type="cellIs" dxfId="550" priority="883" operator="equal">
      <formula>"Aceptable"</formula>
    </cfRule>
    <cfRule type="cellIs" dxfId="549" priority="884" operator="equal">
      <formula>"No aceptable"</formula>
    </cfRule>
    <cfRule type="cellIs" dxfId="548" priority="885" operator="equal">
      <formula>"Aceptable con Restricción o con Control Específico"</formula>
    </cfRule>
    <cfRule type="containsText" dxfId="547" priority="886" operator="containsText" text="Tolerable con Recomendación">
      <formula>NOT(ISERROR(SEARCH("Tolerable con Recomendación",M21)))</formula>
    </cfRule>
    <cfRule type="containsText" dxfId="546" priority="887" operator="containsText" text="Riesgo Bajo/Aceptar">
      <formula>NOT(ISERROR(SEARCH("Riesgo Bajo/Aceptar",M21)))</formula>
    </cfRule>
    <cfRule type="containsText" dxfId="545" priority="888" operator="containsText" text="Riesgo Moderado/Tolerar">
      <formula>NOT(ISERROR(SEARCH("Riesgo Moderado/Tolerar",M21)))</formula>
    </cfRule>
    <cfRule type="containsText" dxfId="544" priority="889" operator="containsText" text="Riesgo Extremo/Evitar">
      <formula>NOT(ISERROR(SEARCH("Riesgo Extremo/Evitar",M21)))</formula>
    </cfRule>
    <cfRule type="containsText" dxfId="543" priority="890" operator="containsText" text="Riesgo Alto/Mitigar">
      <formula>NOT(ISERROR(SEARCH("Riesgo Alto/Mitigar",M21)))</formula>
    </cfRule>
    <cfRule type="cellIs" dxfId="542" priority="891" operator="equal">
      <formula>"No aceptable"</formula>
    </cfRule>
    <cfRule type="cellIs" dxfId="541" priority="892" operator="equal">
      <formula>"Aceptable con Restricción o con Control Específico"</formula>
    </cfRule>
    <cfRule type="containsText" dxfId="540" priority="893" operator="containsText" text="Tolerable con Recomendación">
      <formula>NOT(ISERROR(SEARCH("Tolerable con Recomendación",M21)))</formula>
    </cfRule>
  </conditionalFormatting>
  <conditionalFormatting sqref="K21:L24">
    <cfRule type="cellIs" dxfId="539" priority="864" operator="equal">
      <formula>"Aceptable"</formula>
    </cfRule>
    <cfRule type="cellIs" dxfId="538" priority="865" operator="equal">
      <formula>"No Aceptable"</formula>
    </cfRule>
    <cfRule type="cellIs" dxfId="537" priority="866" operator="equal">
      <formula>"Aceptable con Restricción o con Control Específico"</formula>
    </cfRule>
    <cfRule type="containsText" dxfId="536" priority="867" operator="containsText" text="Tolerable con Recomendación">
      <formula>NOT(ISERROR(SEARCH("Tolerable con Recomendación",K21)))</formula>
    </cfRule>
    <cfRule type="cellIs" dxfId="535" priority="868" operator="equal">
      <formula>"Aceptable"</formula>
    </cfRule>
    <cfRule type="cellIs" dxfId="534" priority="869" operator="equal">
      <formula>"No aceptable"</formula>
    </cfRule>
    <cfRule type="cellIs" dxfId="533" priority="870" operator="equal">
      <formula>"Aceptable con Restricción o con Control Específico"</formula>
    </cfRule>
    <cfRule type="containsText" dxfId="532" priority="871" operator="containsText" text="Tolerable con Recomendación">
      <formula>NOT(ISERROR(SEARCH("Tolerable con Recomendación",K21)))</formula>
    </cfRule>
    <cfRule type="containsText" dxfId="531" priority="872" operator="containsText" text="Riesgo Bajo/Aceptar">
      <formula>NOT(ISERROR(SEARCH("Riesgo Bajo/Aceptar",K21)))</formula>
    </cfRule>
    <cfRule type="containsText" dxfId="530" priority="873" operator="containsText" text="Riesgo Moderado/Tolerar">
      <formula>NOT(ISERROR(SEARCH("Riesgo Moderado/Tolerar",K21)))</formula>
    </cfRule>
    <cfRule type="containsText" dxfId="529" priority="874" operator="containsText" text="Riesgo Extremo/Evitar">
      <formula>NOT(ISERROR(SEARCH("Riesgo Extremo/Evitar",K21)))</formula>
    </cfRule>
    <cfRule type="containsText" dxfId="528" priority="875" operator="containsText" text="Riesgo Alto/Mitigar">
      <formula>NOT(ISERROR(SEARCH("Riesgo Alto/Mitigar",K21)))</formula>
    </cfRule>
    <cfRule type="cellIs" dxfId="527" priority="876" operator="equal">
      <formula>"No aceptable"</formula>
    </cfRule>
    <cfRule type="cellIs" dxfId="526" priority="877" operator="equal">
      <formula>"Aceptable con Restricción o con Control Específico"</formula>
    </cfRule>
    <cfRule type="containsText" dxfId="525" priority="878" operator="containsText" text="Tolerable con Recomendación">
      <formula>NOT(ISERROR(SEARCH("Tolerable con Recomendación",K21)))</formula>
    </cfRule>
  </conditionalFormatting>
  <conditionalFormatting sqref="A5:D5">
    <cfRule type="cellIs" dxfId="524" priority="605" operator="equal">
      <formula>"Aceptable"</formula>
    </cfRule>
    <cfRule type="cellIs" dxfId="523" priority="606" operator="equal">
      <formula>"No Aceptable"</formula>
    </cfRule>
    <cfRule type="cellIs" dxfId="522" priority="607" operator="equal">
      <formula>"Aceptable con Restricción o con Control Específico"</formula>
    </cfRule>
    <cfRule type="containsText" dxfId="521" priority="608" operator="containsText" text="Tolerable con Recomendación">
      <formula>NOT(ISERROR(SEARCH("Tolerable con Recomendación",A5)))</formula>
    </cfRule>
    <cfRule type="cellIs" dxfId="520" priority="609" operator="equal">
      <formula>"Aceptable"</formula>
    </cfRule>
    <cfRule type="cellIs" dxfId="519" priority="610" operator="equal">
      <formula>"No aceptable"</formula>
    </cfRule>
    <cfRule type="cellIs" dxfId="518" priority="611" operator="equal">
      <formula>"Aceptable con Restricción o con Control Específico"</formula>
    </cfRule>
    <cfRule type="containsText" dxfId="517" priority="612" operator="containsText" text="Tolerable con Recomendación">
      <formula>NOT(ISERROR(SEARCH("Tolerable con Recomendación",A5)))</formula>
    </cfRule>
    <cfRule type="containsText" dxfId="516" priority="613" operator="containsText" text="Riesgo Bajo/Aceptar">
      <formula>NOT(ISERROR(SEARCH("Riesgo Bajo/Aceptar",A5)))</formula>
    </cfRule>
    <cfRule type="containsText" dxfId="515" priority="614" operator="containsText" text="Riesgo Moderado/Tolerar">
      <formula>NOT(ISERROR(SEARCH("Riesgo Moderado/Tolerar",A5)))</formula>
    </cfRule>
    <cfRule type="containsText" dxfId="514" priority="615" operator="containsText" text="Riesgo Extremo/Evitar">
      <formula>NOT(ISERROR(SEARCH("Riesgo Extremo/Evitar",A5)))</formula>
    </cfRule>
    <cfRule type="containsText" dxfId="513" priority="616" operator="containsText" text="Riesgo Alto/Mitigar">
      <formula>NOT(ISERROR(SEARCH("Riesgo Alto/Mitigar",A5)))</formula>
    </cfRule>
    <cfRule type="cellIs" dxfId="512" priority="617" operator="equal">
      <formula>"No aceptable"</formula>
    </cfRule>
    <cfRule type="cellIs" dxfId="511" priority="618" operator="equal">
      <formula>"Aceptable con Restricción o con Control Específico"</formula>
    </cfRule>
    <cfRule type="containsText" dxfId="510" priority="619" operator="containsText" text="Tolerable con Recomendación">
      <formula>NOT(ISERROR(SEARCH("Tolerable con Recomendación",A5)))</formula>
    </cfRule>
  </conditionalFormatting>
  <conditionalFormatting sqref="G6:J6">
    <cfRule type="cellIs" dxfId="509" priority="575" operator="equal">
      <formula>"Aceptable"</formula>
    </cfRule>
    <cfRule type="cellIs" dxfId="508" priority="576" operator="equal">
      <formula>"No Aceptable"</formula>
    </cfRule>
    <cfRule type="cellIs" dxfId="507" priority="577" operator="equal">
      <formula>"Aceptable con Restricción o con Control Específico"</formula>
    </cfRule>
    <cfRule type="containsText" dxfId="506" priority="578" operator="containsText" text="Tolerable con Recomendación">
      <formula>NOT(ISERROR(SEARCH("Tolerable con Recomendación",G6)))</formula>
    </cfRule>
    <cfRule type="cellIs" dxfId="505" priority="579" operator="equal">
      <formula>"Aceptable"</formula>
    </cfRule>
    <cfRule type="cellIs" dxfId="504" priority="580" operator="equal">
      <formula>"No aceptable"</formula>
    </cfRule>
    <cfRule type="cellIs" dxfId="503" priority="581" operator="equal">
      <formula>"Aceptable con Restricción o con Control Específico"</formula>
    </cfRule>
    <cfRule type="containsText" dxfId="502" priority="582" operator="containsText" text="Tolerable con Recomendación">
      <formula>NOT(ISERROR(SEARCH("Tolerable con Recomendación",G6)))</formula>
    </cfRule>
    <cfRule type="containsText" dxfId="501" priority="583" operator="containsText" text="Riesgo Bajo/Aceptar">
      <formula>NOT(ISERROR(SEARCH("Riesgo Bajo/Aceptar",G6)))</formula>
    </cfRule>
    <cfRule type="containsText" dxfId="500" priority="584" operator="containsText" text="Riesgo Moderado/Tolerar">
      <formula>NOT(ISERROR(SEARCH("Riesgo Moderado/Tolerar",G6)))</formula>
    </cfRule>
    <cfRule type="containsText" dxfId="499" priority="585" operator="containsText" text="Riesgo Extremo/Evitar">
      <formula>NOT(ISERROR(SEARCH("Riesgo Extremo/Evitar",G6)))</formula>
    </cfRule>
    <cfRule type="containsText" dxfId="498" priority="586" operator="containsText" text="Riesgo Alto/Mitigar">
      <formula>NOT(ISERROR(SEARCH("Riesgo Alto/Mitigar",G6)))</formula>
    </cfRule>
    <cfRule type="cellIs" dxfId="497" priority="587" operator="equal">
      <formula>"No aceptable"</formula>
    </cfRule>
    <cfRule type="cellIs" dxfId="496" priority="588" operator="equal">
      <formula>"Aceptable con Restricción o con Control Específico"</formula>
    </cfRule>
    <cfRule type="containsText" dxfId="495" priority="589" operator="containsText" text="Tolerable con Recomendación">
      <formula>NOT(ISERROR(SEARCH("Tolerable con Recomendación",G6)))</formula>
    </cfRule>
  </conditionalFormatting>
  <conditionalFormatting sqref="E5">
    <cfRule type="cellIs" dxfId="494" priority="590" operator="equal">
      <formula>"Aceptable"</formula>
    </cfRule>
    <cfRule type="cellIs" dxfId="493" priority="591" operator="equal">
      <formula>"No Aceptable"</formula>
    </cfRule>
    <cfRule type="cellIs" dxfId="492" priority="592" operator="equal">
      <formula>"Aceptable con Restricción o con Control Específico"</formula>
    </cfRule>
    <cfRule type="containsText" dxfId="491" priority="593" operator="containsText" text="Tolerable con Recomendación">
      <formula>NOT(ISERROR(SEARCH("Tolerable con Recomendación",E5)))</formula>
    </cfRule>
    <cfRule type="cellIs" dxfId="490" priority="594" operator="equal">
      <formula>"Aceptable"</formula>
    </cfRule>
    <cfRule type="cellIs" dxfId="489" priority="595" operator="equal">
      <formula>"No aceptable"</formula>
    </cfRule>
    <cfRule type="cellIs" dxfId="488" priority="596" operator="equal">
      <formula>"Aceptable con Restricción o con Control Específico"</formula>
    </cfRule>
    <cfRule type="containsText" dxfId="487" priority="597" operator="containsText" text="Tolerable con Recomendación">
      <formula>NOT(ISERROR(SEARCH("Tolerable con Recomendación",E5)))</formula>
    </cfRule>
    <cfRule type="containsText" dxfId="486" priority="598" operator="containsText" text="Riesgo Bajo/Aceptar">
      <formula>NOT(ISERROR(SEARCH("Riesgo Bajo/Aceptar",E5)))</formula>
    </cfRule>
    <cfRule type="containsText" dxfId="485" priority="599" operator="containsText" text="Riesgo Moderado/Tolerar">
      <formula>NOT(ISERROR(SEARCH("Riesgo Moderado/Tolerar",E5)))</formula>
    </cfRule>
    <cfRule type="containsText" dxfId="484" priority="600" operator="containsText" text="Riesgo Extremo/Evitar">
      <formula>NOT(ISERROR(SEARCH("Riesgo Extremo/Evitar",E5)))</formula>
    </cfRule>
    <cfRule type="containsText" dxfId="483" priority="601" operator="containsText" text="Riesgo Alto/Mitigar">
      <formula>NOT(ISERROR(SEARCH("Riesgo Alto/Mitigar",E5)))</formula>
    </cfRule>
    <cfRule type="cellIs" dxfId="482" priority="602" operator="equal">
      <formula>"No aceptable"</formula>
    </cfRule>
    <cfRule type="cellIs" dxfId="481" priority="603" operator="equal">
      <formula>"Aceptable con Restricción o con Control Específico"</formula>
    </cfRule>
    <cfRule type="containsText" dxfId="480" priority="604" operator="containsText" text="Tolerable con Recomendación">
      <formula>NOT(ISERROR(SEARCH("Tolerable con Recomendación",E5)))</formula>
    </cfRule>
  </conditionalFormatting>
  <conditionalFormatting sqref="K5:N5">
    <cfRule type="cellIs" dxfId="479" priority="560" operator="equal">
      <formula>"Aceptable"</formula>
    </cfRule>
    <cfRule type="cellIs" dxfId="478" priority="561" operator="equal">
      <formula>"No Aceptable"</formula>
    </cfRule>
    <cfRule type="cellIs" dxfId="477" priority="562" operator="equal">
      <formula>"Aceptable con Restricción o con Control Específico"</formula>
    </cfRule>
    <cfRule type="containsText" dxfId="476" priority="563" operator="containsText" text="Tolerable con Recomendación">
      <formula>NOT(ISERROR(SEARCH("Tolerable con Recomendación",K5)))</formula>
    </cfRule>
    <cfRule type="cellIs" dxfId="475" priority="564" operator="equal">
      <formula>"Aceptable"</formula>
    </cfRule>
    <cfRule type="cellIs" dxfId="474" priority="565" operator="equal">
      <formula>"No aceptable"</formula>
    </cfRule>
    <cfRule type="cellIs" dxfId="473" priority="566" operator="equal">
      <formula>"Aceptable con Restricción o con Control Específico"</formula>
    </cfRule>
    <cfRule type="containsText" dxfId="472" priority="567" operator="containsText" text="Tolerable con Recomendación">
      <formula>NOT(ISERROR(SEARCH("Tolerable con Recomendación",K5)))</formula>
    </cfRule>
    <cfRule type="containsText" dxfId="471" priority="568" operator="containsText" text="Riesgo Bajo/Aceptar">
      <formula>NOT(ISERROR(SEARCH("Riesgo Bajo/Aceptar",K5)))</formula>
    </cfRule>
    <cfRule type="containsText" dxfId="470" priority="569" operator="containsText" text="Riesgo Moderado/Tolerar">
      <formula>NOT(ISERROR(SEARCH("Riesgo Moderado/Tolerar",K5)))</formula>
    </cfRule>
    <cfRule type="containsText" dxfId="469" priority="570" operator="containsText" text="Riesgo Extremo/Evitar">
      <formula>NOT(ISERROR(SEARCH("Riesgo Extremo/Evitar",K5)))</formula>
    </cfRule>
    <cfRule type="containsText" dxfId="468" priority="571" operator="containsText" text="Riesgo Alto/Mitigar">
      <formula>NOT(ISERROR(SEARCH("Riesgo Alto/Mitigar",K5)))</formula>
    </cfRule>
    <cfRule type="cellIs" dxfId="467" priority="572" operator="equal">
      <formula>"No aceptable"</formula>
    </cfRule>
    <cfRule type="cellIs" dxfId="466" priority="573" operator="equal">
      <formula>"Aceptable con Restricción o con Control Específico"</formula>
    </cfRule>
    <cfRule type="containsText" dxfId="465" priority="574" operator="containsText" text="Tolerable con Recomendación">
      <formula>NOT(ISERROR(SEARCH("Tolerable con Recomendación",K5)))</formula>
    </cfRule>
  </conditionalFormatting>
  <conditionalFormatting sqref="N5">
    <cfRule type="cellIs" dxfId="464" priority="556" operator="equal">
      <formula>"ACEPTAR"</formula>
    </cfRule>
    <cfRule type="cellIs" dxfId="463" priority="557" operator="equal">
      <formula>"MEJORAR"</formula>
    </cfRule>
    <cfRule type="cellIs" dxfId="462" priority="558" operator="equal">
      <formula>"COMPARTIR"</formula>
    </cfRule>
    <cfRule type="cellIs" dxfId="461" priority="559" operator="equal">
      <formula>"EXPLOTAR"</formula>
    </cfRule>
  </conditionalFormatting>
  <conditionalFormatting sqref="K6:N6">
    <cfRule type="cellIs" dxfId="460" priority="541" operator="equal">
      <formula>"Aceptable"</formula>
    </cfRule>
    <cfRule type="cellIs" dxfId="459" priority="542" operator="equal">
      <formula>"No Aceptable"</formula>
    </cfRule>
    <cfRule type="cellIs" dxfId="458" priority="543" operator="equal">
      <formula>"Aceptable con Restricción o con Control Específico"</formula>
    </cfRule>
    <cfRule type="containsText" dxfId="457" priority="544" operator="containsText" text="Tolerable con Recomendación">
      <formula>NOT(ISERROR(SEARCH("Tolerable con Recomendación",K6)))</formula>
    </cfRule>
    <cfRule type="cellIs" dxfId="456" priority="545" operator="equal">
      <formula>"Aceptable"</formula>
    </cfRule>
    <cfRule type="cellIs" dxfId="455" priority="546" operator="equal">
      <formula>"No aceptable"</formula>
    </cfRule>
    <cfRule type="cellIs" dxfId="454" priority="547" operator="equal">
      <formula>"Aceptable con Restricción o con Control Específico"</formula>
    </cfRule>
    <cfRule type="containsText" dxfId="453" priority="548" operator="containsText" text="Tolerable con Recomendación">
      <formula>NOT(ISERROR(SEARCH("Tolerable con Recomendación",K6)))</formula>
    </cfRule>
    <cfRule type="containsText" dxfId="452" priority="549" operator="containsText" text="Riesgo Bajo/Aceptar">
      <formula>NOT(ISERROR(SEARCH("Riesgo Bajo/Aceptar",K6)))</formula>
    </cfRule>
    <cfRule type="containsText" dxfId="451" priority="550" operator="containsText" text="Riesgo Moderado/Tolerar">
      <formula>NOT(ISERROR(SEARCH("Riesgo Moderado/Tolerar",K6)))</formula>
    </cfRule>
    <cfRule type="containsText" dxfId="450" priority="551" operator="containsText" text="Riesgo Extremo/Evitar">
      <formula>NOT(ISERROR(SEARCH("Riesgo Extremo/Evitar",K6)))</formula>
    </cfRule>
    <cfRule type="containsText" dxfId="449" priority="552" operator="containsText" text="Riesgo Alto/Mitigar">
      <formula>NOT(ISERROR(SEARCH("Riesgo Alto/Mitigar",K6)))</formula>
    </cfRule>
    <cfRule type="cellIs" dxfId="448" priority="553" operator="equal">
      <formula>"No aceptable"</formula>
    </cfRule>
    <cfRule type="cellIs" dxfId="447" priority="554" operator="equal">
      <formula>"Aceptable con Restricción o con Control Específico"</formula>
    </cfRule>
    <cfRule type="containsText" dxfId="446" priority="555" operator="containsText" text="Tolerable con Recomendación">
      <formula>NOT(ISERROR(SEARCH("Tolerable con Recomendación",K6)))</formula>
    </cfRule>
  </conditionalFormatting>
  <conditionalFormatting sqref="Q6:T6">
    <cfRule type="cellIs" dxfId="445" priority="511" operator="equal">
      <formula>"Aceptable"</formula>
    </cfRule>
    <cfRule type="cellIs" dxfId="444" priority="512" operator="equal">
      <formula>"No Aceptable"</formula>
    </cfRule>
    <cfRule type="cellIs" dxfId="443" priority="513" operator="equal">
      <formula>"Aceptable con Restricción o con Control Específico"</formula>
    </cfRule>
    <cfRule type="containsText" dxfId="442" priority="514" operator="containsText" text="Tolerable con Recomendación">
      <formula>NOT(ISERROR(SEARCH("Tolerable con Recomendación",Q6)))</formula>
    </cfRule>
    <cfRule type="cellIs" dxfId="441" priority="515" operator="equal">
      <formula>"Aceptable"</formula>
    </cfRule>
    <cfRule type="cellIs" dxfId="440" priority="516" operator="equal">
      <formula>"No aceptable"</formula>
    </cfRule>
    <cfRule type="cellIs" dxfId="439" priority="517" operator="equal">
      <formula>"Aceptable con Restricción o con Control Específico"</formula>
    </cfRule>
    <cfRule type="containsText" dxfId="438" priority="518" operator="containsText" text="Tolerable con Recomendación">
      <formula>NOT(ISERROR(SEARCH("Tolerable con Recomendación",Q6)))</formula>
    </cfRule>
    <cfRule type="containsText" dxfId="437" priority="519" operator="containsText" text="Riesgo Bajo/Aceptar">
      <formula>NOT(ISERROR(SEARCH("Riesgo Bajo/Aceptar",Q6)))</formula>
    </cfRule>
    <cfRule type="containsText" dxfId="436" priority="520" operator="containsText" text="Riesgo Moderado/Tolerar">
      <formula>NOT(ISERROR(SEARCH("Riesgo Moderado/Tolerar",Q6)))</formula>
    </cfRule>
    <cfRule type="containsText" dxfId="435" priority="521" operator="containsText" text="Riesgo Extremo/Evitar">
      <formula>NOT(ISERROR(SEARCH("Riesgo Extremo/Evitar",Q6)))</formula>
    </cfRule>
    <cfRule type="containsText" dxfId="434" priority="522" operator="containsText" text="Riesgo Alto/Mitigar">
      <formula>NOT(ISERROR(SEARCH("Riesgo Alto/Mitigar",Q6)))</formula>
    </cfRule>
    <cfRule type="cellIs" dxfId="433" priority="523" operator="equal">
      <formula>"No aceptable"</formula>
    </cfRule>
    <cfRule type="cellIs" dxfId="432" priority="524" operator="equal">
      <formula>"Aceptable con Restricción o con Control Específico"</formula>
    </cfRule>
    <cfRule type="containsText" dxfId="431" priority="525" operator="containsText" text="Tolerable con Recomendación">
      <formula>NOT(ISERROR(SEARCH("Tolerable con Recomendación",Q6)))</formula>
    </cfRule>
  </conditionalFormatting>
  <conditionalFormatting sqref="Q5:T5">
    <cfRule type="cellIs" dxfId="430" priority="496" operator="equal">
      <formula>"Aceptable"</formula>
    </cfRule>
    <cfRule type="cellIs" dxfId="429" priority="497" operator="equal">
      <formula>"No Aceptable"</formula>
    </cfRule>
    <cfRule type="cellIs" dxfId="428" priority="498" operator="equal">
      <formula>"Aceptable con Restricción o con Control Específico"</formula>
    </cfRule>
    <cfRule type="containsText" dxfId="427" priority="499" operator="containsText" text="Tolerable con Recomendación">
      <formula>NOT(ISERROR(SEARCH("Tolerable con Recomendación",Q5)))</formula>
    </cfRule>
    <cfRule type="cellIs" dxfId="426" priority="500" operator="equal">
      <formula>"Aceptable"</formula>
    </cfRule>
    <cfRule type="cellIs" dxfId="425" priority="501" operator="equal">
      <formula>"No aceptable"</formula>
    </cfRule>
    <cfRule type="cellIs" dxfId="424" priority="502" operator="equal">
      <formula>"Aceptable con Restricción o con Control Específico"</formula>
    </cfRule>
    <cfRule type="containsText" dxfId="423" priority="503" operator="containsText" text="Tolerable con Recomendación">
      <formula>NOT(ISERROR(SEARCH("Tolerable con Recomendación",Q5)))</formula>
    </cfRule>
    <cfRule type="containsText" dxfId="422" priority="504" operator="containsText" text="Riesgo Bajo/Aceptar">
      <formula>NOT(ISERROR(SEARCH("Riesgo Bajo/Aceptar",Q5)))</formula>
    </cfRule>
    <cfRule type="containsText" dxfId="421" priority="505" operator="containsText" text="Riesgo Moderado/Tolerar">
      <formula>NOT(ISERROR(SEARCH("Riesgo Moderado/Tolerar",Q5)))</formula>
    </cfRule>
    <cfRule type="containsText" dxfId="420" priority="506" operator="containsText" text="Riesgo Extremo/Evitar">
      <formula>NOT(ISERROR(SEARCH("Riesgo Extremo/Evitar",Q5)))</formula>
    </cfRule>
    <cfRule type="containsText" dxfId="419" priority="507" operator="containsText" text="Riesgo Alto/Mitigar">
      <formula>NOT(ISERROR(SEARCH("Riesgo Alto/Mitigar",Q5)))</formula>
    </cfRule>
    <cfRule type="cellIs" dxfId="418" priority="508" operator="equal">
      <formula>"No aceptable"</formula>
    </cfRule>
    <cfRule type="cellIs" dxfId="417" priority="509" operator="equal">
      <formula>"Aceptable con Restricción o con Control Específico"</formula>
    </cfRule>
    <cfRule type="containsText" dxfId="416" priority="510" operator="containsText" text="Tolerable con Recomendación">
      <formula>NOT(ISERROR(SEARCH("Tolerable con Recomendación",Q5)))</formula>
    </cfRule>
  </conditionalFormatting>
  <conditionalFormatting sqref="T5">
    <cfRule type="cellIs" dxfId="415" priority="492" operator="equal">
      <formula>"ACEPTAR"</formula>
    </cfRule>
    <cfRule type="cellIs" dxfId="414" priority="493" operator="equal">
      <formula>"MEJORAR"</formula>
    </cfRule>
    <cfRule type="cellIs" dxfId="413" priority="494" operator="equal">
      <formula>"COMPARTIR"</formula>
    </cfRule>
    <cfRule type="cellIs" dxfId="412" priority="495" operator="equal">
      <formula>"EXPLOTAR"</formula>
    </cfRule>
  </conditionalFormatting>
  <conditionalFormatting sqref="I8">
    <cfRule type="cellIs" dxfId="411" priority="477" operator="equal">
      <formula>"Aceptable"</formula>
    </cfRule>
    <cfRule type="cellIs" dxfId="410" priority="478" operator="equal">
      <formula>"No Aceptable"</formula>
    </cfRule>
    <cfRule type="cellIs" dxfId="409" priority="479" operator="equal">
      <formula>"Aceptable con Restricción o con Control Específico"</formula>
    </cfRule>
    <cfRule type="containsText" dxfId="408" priority="480" operator="containsText" text="Tolerable con Recomendación">
      <formula>NOT(ISERROR(SEARCH("Tolerable con Recomendación",I8)))</formula>
    </cfRule>
    <cfRule type="cellIs" dxfId="407" priority="481" operator="equal">
      <formula>"Aceptable"</formula>
    </cfRule>
    <cfRule type="cellIs" dxfId="406" priority="482" operator="equal">
      <formula>"No aceptable"</formula>
    </cfRule>
    <cfRule type="cellIs" dxfId="405" priority="483" operator="equal">
      <formula>"Aceptable con Restricción o con Control Específico"</formula>
    </cfRule>
    <cfRule type="containsText" dxfId="404" priority="484" operator="containsText" text="Tolerable con Recomendación">
      <formula>NOT(ISERROR(SEARCH("Tolerable con Recomendación",I8)))</formula>
    </cfRule>
    <cfRule type="containsText" dxfId="403" priority="485" operator="containsText" text="Riesgo Bajo/Aceptar">
      <formula>NOT(ISERROR(SEARCH("Riesgo Bajo/Aceptar",I8)))</formula>
    </cfRule>
    <cfRule type="containsText" dxfId="402" priority="486" operator="containsText" text="Riesgo Moderado/Tolerar">
      <formula>NOT(ISERROR(SEARCH("Riesgo Moderado/Tolerar",I8)))</formula>
    </cfRule>
    <cfRule type="containsText" dxfId="401" priority="487" operator="containsText" text="Riesgo Extremo/Evitar">
      <formula>NOT(ISERROR(SEARCH("Riesgo Extremo/Evitar",I8)))</formula>
    </cfRule>
    <cfRule type="containsText" dxfId="400" priority="488" operator="containsText" text="Riesgo Alto/Mitigar">
      <formula>NOT(ISERROR(SEARCH("Riesgo Alto/Mitigar",I8)))</formula>
    </cfRule>
    <cfRule type="cellIs" dxfId="399" priority="489" operator="equal">
      <formula>"No aceptable"</formula>
    </cfRule>
    <cfRule type="cellIs" dxfId="398" priority="490" operator="equal">
      <formula>"Aceptable con Restricción o con Control Específico"</formula>
    </cfRule>
    <cfRule type="containsText" dxfId="397" priority="491" operator="containsText" text="Tolerable con Recomendación">
      <formula>NOT(ISERROR(SEARCH("Tolerable con Recomendación",I8)))</formula>
    </cfRule>
  </conditionalFormatting>
  <conditionalFormatting sqref="G8:H8">
    <cfRule type="cellIs" dxfId="396" priority="462" operator="equal">
      <formula>"Aceptable"</formula>
    </cfRule>
    <cfRule type="cellIs" dxfId="395" priority="463" operator="equal">
      <formula>"No Aceptable"</formula>
    </cfRule>
    <cfRule type="cellIs" dxfId="394" priority="464" operator="equal">
      <formula>"Aceptable con Restricción o con Control Específico"</formula>
    </cfRule>
    <cfRule type="containsText" dxfId="393" priority="465" operator="containsText" text="Tolerable con Recomendación">
      <formula>NOT(ISERROR(SEARCH("Tolerable con Recomendación",G8)))</formula>
    </cfRule>
    <cfRule type="cellIs" dxfId="392" priority="466" operator="equal">
      <formula>"Aceptable"</formula>
    </cfRule>
    <cfRule type="cellIs" dxfId="391" priority="467" operator="equal">
      <formula>"No aceptable"</formula>
    </cfRule>
    <cfRule type="cellIs" dxfId="390" priority="468" operator="equal">
      <formula>"Aceptable con Restricción o con Control Específico"</formula>
    </cfRule>
    <cfRule type="containsText" dxfId="389" priority="469" operator="containsText" text="Tolerable con Recomendación">
      <formula>NOT(ISERROR(SEARCH("Tolerable con Recomendación",G8)))</formula>
    </cfRule>
    <cfRule type="containsText" dxfId="388" priority="470" operator="containsText" text="Riesgo Bajo/Aceptar">
      <formula>NOT(ISERROR(SEARCH("Riesgo Bajo/Aceptar",G8)))</formula>
    </cfRule>
    <cfRule type="containsText" dxfId="387" priority="471" operator="containsText" text="Riesgo Moderado/Tolerar">
      <formula>NOT(ISERROR(SEARCH("Riesgo Moderado/Tolerar",G8)))</formula>
    </cfRule>
    <cfRule type="containsText" dxfId="386" priority="472" operator="containsText" text="Riesgo Extremo/Evitar">
      <formula>NOT(ISERROR(SEARCH("Riesgo Extremo/Evitar",G8)))</formula>
    </cfRule>
    <cfRule type="containsText" dxfId="385" priority="473" operator="containsText" text="Riesgo Alto/Mitigar">
      <formula>NOT(ISERROR(SEARCH("Riesgo Alto/Mitigar",G8)))</formula>
    </cfRule>
    <cfRule type="cellIs" dxfId="384" priority="474" operator="equal">
      <formula>"No aceptable"</formula>
    </cfRule>
    <cfRule type="cellIs" dxfId="383" priority="475" operator="equal">
      <formula>"Aceptable con Restricción o con Control Específico"</formula>
    </cfRule>
    <cfRule type="containsText" dxfId="382" priority="476" operator="containsText" text="Tolerable con Recomendación">
      <formula>NOT(ISERROR(SEARCH("Tolerable con Recomendación",G8)))</formula>
    </cfRule>
  </conditionalFormatting>
  <conditionalFormatting sqref="J8">
    <cfRule type="cellIs" dxfId="381" priority="447" operator="equal">
      <formula>"Aceptable"</formula>
    </cfRule>
    <cfRule type="cellIs" dxfId="380" priority="448" operator="equal">
      <formula>"No Aceptable"</formula>
    </cfRule>
    <cfRule type="cellIs" dxfId="379" priority="449" operator="equal">
      <formula>"Aceptable con Restricción o con Control Específico"</formula>
    </cfRule>
    <cfRule type="containsText" dxfId="378" priority="450" operator="containsText" text="Tolerable con Recomendación">
      <formula>NOT(ISERROR(SEARCH("Tolerable con Recomendación",J8)))</formula>
    </cfRule>
    <cfRule type="cellIs" dxfId="377" priority="451" operator="equal">
      <formula>"Aceptable"</formula>
    </cfRule>
    <cfRule type="cellIs" dxfId="376" priority="452" operator="equal">
      <formula>"No aceptable"</formula>
    </cfRule>
    <cfRule type="cellIs" dxfId="375" priority="453" operator="equal">
      <formula>"Aceptable con Restricción o con Control Específico"</formula>
    </cfRule>
    <cfRule type="containsText" dxfId="374" priority="454" operator="containsText" text="Tolerable con Recomendación">
      <formula>NOT(ISERROR(SEARCH("Tolerable con Recomendación",J8)))</formula>
    </cfRule>
    <cfRule type="containsText" dxfId="373" priority="455" operator="containsText" text="Riesgo Bajo/Aceptar">
      <formula>NOT(ISERROR(SEARCH("Riesgo Bajo/Aceptar",J8)))</formula>
    </cfRule>
    <cfRule type="containsText" dxfId="372" priority="456" operator="containsText" text="Riesgo Moderado/Tolerar">
      <formula>NOT(ISERROR(SEARCH("Riesgo Moderado/Tolerar",J8)))</formula>
    </cfRule>
    <cfRule type="containsText" dxfId="371" priority="457" operator="containsText" text="Riesgo Extremo/Evitar">
      <formula>NOT(ISERROR(SEARCH("Riesgo Extremo/Evitar",J8)))</formula>
    </cfRule>
    <cfRule type="containsText" dxfId="370" priority="458" operator="containsText" text="Riesgo Alto/Mitigar">
      <formula>NOT(ISERROR(SEARCH("Riesgo Alto/Mitigar",J8)))</formula>
    </cfRule>
    <cfRule type="cellIs" dxfId="369" priority="459" operator="equal">
      <formula>"No aceptable"</formula>
    </cfRule>
    <cfRule type="cellIs" dxfId="368" priority="460" operator="equal">
      <formula>"Aceptable con Restricción o con Control Específico"</formula>
    </cfRule>
    <cfRule type="containsText" dxfId="367" priority="461" operator="containsText" text="Tolerable con Recomendación">
      <formula>NOT(ISERROR(SEARCH("Tolerable con Recomendación",J8)))</formula>
    </cfRule>
  </conditionalFormatting>
  <conditionalFormatting sqref="N10:N12">
    <cfRule type="cellIs" dxfId="366" priority="400" operator="equal">
      <formula>"Aceptable"</formula>
    </cfRule>
    <cfRule type="cellIs" dxfId="365" priority="401" operator="equal">
      <formula>"No Aceptable"</formula>
    </cfRule>
    <cfRule type="cellIs" dxfId="364" priority="402" operator="equal">
      <formula>"Aceptable con Restricción o con Control Específico"</formula>
    </cfRule>
    <cfRule type="containsText" dxfId="363" priority="403" operator="containsText" text="Tolerable con Recomendación">
      <formula>NOT(ISERROR(SEARCH("Tolerable con Recomendación",N10)))</formula>
    </cfRule>
    <cfRule type="cellIs" dxfId="362" priority="404" operator="equal">
      <formula>"Aceptable"</formula>
    </cfRule>
    <cfRule type="cellIs" dxfId="361" priority="405" operator="equal">
      <formula>"No aceptable"</formula>
    </cfRule>
    <cfRule type="cellIs" dxfId="360" priority="406" operator="equal">
      <formula>"Aceptable con Restricción o con Control Específico"</formula>
    </cfRule>
    <cfRule type="containsText" dxfId="359" priority="407" operator="containsText" text="Tolerable con Recomendación">
      <formula>NOT(ISERROR(SEARCH("Tolerable con Recomendación",N10)))</formula>
    </cfRule>
    <cfRule type="containsText" dxfId="358" priority="408" operator="containsText" text="Riesgo Bajo/Aceptar">
      <formula>NOT(ISERROR(SEARCH("Riesgo Bajo/Aceptar",N10)))</formula>
    </cfRule>
    <cfRule type="containsText" dxfId="357" priority="409" operator="containsText" text="Riesgo Moderado/Tolerar">
      <formula>NOT(ISERROR(SEARCH("Riesgo Moderado/Tolerar",N10)))</formula>
    </cfRule>
    <cfRule type="containsText" dxfId="356" priority="410" operator="containsText" text="Riesgo Extremo/Evitar">
      <formula>NOT(ISERROR(SEARCH("Riesgo Extremo/Evitar",N10)))</formula>
    </cfRule>
    <cfRule type="containsText" dxfId="355" priority="411" operator="containsText" text="Riesgo Alto/Mitigar">
      <formula>NOT(ISERROR(SEARCH("Riesgo Alto/Mitigar",N10)))</formula>
    </cfRule>
    <cfRule type="cellIs" dxfId="354" priority="412" operator="equal">
      <formula>"No aceptable"</formula>
    </cfRule>
    <cfRule type="cellIs" dxfId="353" priority="413" operator="equal">
      <formula>"Aceptable con Restricción o con Control Específico"</formula>
    </cfRule>
    <cfRule type="containsText" dxfId="352" priority="414" operator="containsText" text="Tolerable con Recomendación">
      <formula>NOT(ISERROR(SEARCH("Tolerable con Recomendación",N10)))</formula>
    </cfRule>
  </conditionalFormatting>
  <conditionalFormatting sqref="T10:T12">
    <cfRule type="cellIs" dxfId="351" priority="385" operator="equal">
      <formula>"Aceptable"</formula>
    </cfRule>
    <cfRule type="cellIs" dxfId="350" priority="386" operator="equal">
      <formula>"No Aceptable"</formula>
    </cfRule>
    <cfRule type="cellIs" dxfId="349" priority="387" operator="equal">
      <formula>"Aceptable con Restricción o con Control Específico"</formula>
    </cfRule>
    <cfRule type="containsText" dxfId="348" priority="388" operator="containsText" text="Tolerable con Recomendación">
      <formula>NOT(ISERROR(SEARCH("Tolerable con Recomendación",T10)))</formula>
    </cfRule>
    <cfRule type="cellIs" dxfId="347" priority="389" operator="equal">
      <formula>"Aceptable"</formula>
    </cfRule>
    <cfRule type="cellIs" dxfId="346" priority="390" operator="equal">
      <formula>"No aceptable"</formula>
    </cfRule>
    <cfRule type="cellIs" dxfId="345" priority="391" operator="equal">
      <formula>"Aceptable con Restricción o con Control Específico"</formula>
    </cfRule>
    <cfRule type="containsText" dxfId="344" priority="392" operator="containsText" text="Tolerable con Recomendación">
      <formula>NOT(ISERROR(SEARCH("Tolerable con Recomendación",T10)))</formula>
    </cfRule>
    <cfRule type="containsText" dxfId="343" priority="393" operator="containsText" text="Riesgo Bajo/Aceptar">
      <formula>NOT(ISERROR(SEARCH("Riesgo Bajo/Aceptar",T10)))</formula>
    </cfRule>
    <cfRule type="containsText" dxfId="342" priority="394" operator="containsText" text="Riesgo Moderado/Tolerar">
      <formula>NOT(ISERROR(SEARCH("Riesgo Moderado/Tolerar",T10)))</formula>
    </cfRule>
    <cfRule type="containsText" dxfId="341" priority="395" operator="containsText" text="Riesgo Extremo/Evitar">
      <formula>NOT(ISERROR(SEARCH("Riesgo Extremo/Evitar",T10)))</formula>
    </cfRule>
    <cfRule type="containsText" dxfId="340" priority="396" operator="containsText" text="Riesgo Alto/Mitigar">
      <formula>NOT(ISERROR(SEARCH("Riesgo Alto/Mitigar",T10)))</formula>
    </cfRule>
    <cfRule type="cellIs" dxfId="339" priority="397" operator="equal">
      <formula>"No aceptable"</formula>
    </cfRule>
    <cfRule type="cellIs" dxfId="338" priority="398" operator="equal">
      <formula>"Aceptable con Restricción o con Control Específico"</formula>
    </cfRule>
    <cfRule type="containsText" dxfId="337" priority="399" operator="containsText" text="Tolerable con Recomendación">
      <formula>NOT(ISERROR(SEARCH("Tolerable con Recomendación",T10)))</formula>
    </cfRule>
  </conditionalFormatting>
  <conditionalFormatting sqref="T21:T23 T26">
    <cfRule type="cellIs" dxfId="336" priority="370" operator="equal">
      <formula>"Aceptable"</formula>
    </cfRule>
    <cfRule type="cellIs" dxfId="335" priority="371" operator="equal">
      <formula>"No Aceptable"</formula>
    </cfRule>
    <cfRule type="cellIs" dxfId="334" priority="372" operator="equal">
      <formula>"Aceptable con Restricción o con Control Específico"</formula>
    </cfRule>
    <cfRule type="containsText" dxfId="333" priority="373" operator="containsText" text="Tolerable con Recomendación">
      <formula>NOT(ISERROR(SEARCH("Tolerable con Recomendación",T21)))</formula>
    </cfRule>
    <cfRule type="cellIs" dxfId="332" priority="374" operator="equal">
      <formula>"Aceptable"</formula>
    </cfRule>
    <cfRule type="cellIs" dxfId="331" priority="375" operator="equal">
      <formula>"No aceptable"</formula>
    </cfRule>
    <cfRule type="cellIs" dxfId="330" priority="376" operator="equal">
      <formula>"Aceptable con Restricción o con Control Específico"</formula>
    </cfRule>
    <cfRule type="containsText" dxfId="329" priority="377" operator="containsText" text="Tolerable con Recomendación">
      <formula>NOT(ISERROR(SEARCH("Tolerable con Recomendación",T21)))</formula>
    </cfRule>
    <cfRule type="containsText" dxfId="328" priority="378" operator="containsText" text="Riesgo Bajo/Aceptar">
      <formula>NOT(ISERROR(SEARCH("Riesgo Bajo/Aceptar",T21)))</formula>
    </cfRule>
    <cfRule type="containsText" dxfId="327" priority="379" operator="containsText" text="Riesgo Moderado/Tolerar">
      <formula>NOT(ISERROR(SEARCH("Riesgo Moderado/Tolerar",T21)))</formula>
    </cfRule>
    <cfRule type="containsText" dxfId="326" priority="380" operator="containsText" text="Riesgo Extremo/Evitar">
      <formula>NOT(ISERROR(SEARCH("Riesgo Extremo/Evitar",T21)))</formula>
    </cfRule>
    <cfRule type="containsText" dxfId="325" priority="381" operator="containsText" text="Riesgo Alto/Mitigar">
      <formula>NOT(ISERROR(SEARCH("Riesgo Alto/Mitigar",T21)))</formula>
    </cfRule>
    <cfRule type="cellIs" dxfId="324" priority="382" operator="equal">
      <formula>"No aceptable"</formula>
    </cfRule>
    <cfRule type="cellIs" dxfId="323" priority="383" operator="equal">
      <formula>"Aceptable con Restricción o con Control Específico"</formula>
    </cfRule>
    <cfRule type="containsText" dxfId="322" priority="384" operator="containsText" text="Tolerable con Recomendación">
      <formula>NOT(ISERROR(SEARCH("Tolerable con Recomendación",T21)))</formula>
    </cfRule>
  </conditionalFormatting>
  <conditionalFormatting sqref="Q24:R24">
    <cfRule type="cellIs" dxfId="321" priority="301" operator="equal">
      <formula>"Aceptable"</formula>
    </cfRule>
    <cfRule type="cellIs" dxfId="320" priority="302" operator="equal">
      <formula>"No Aceptable"</formula>
    </cfRule>
    <cfRule type="cellIs" dxfId="319" priority="303" operator="equal">
      <formula>"Aceptable con Restricción o con Control Específico"</formula>
    </cfRule>
    <cfRule type="containsText" dxfId="318" priority="304" operator="containsText" text="Tolerable con Recomendación">
      <formula>NOT(ISERROR(SEARCH("Tolerable con Recomendación",Q24)))</formula>
    </cfRule>
    <cfRule type="cellIs" dxfId="317" priority="305" operator="equal">
      <formula>"Aceptable"</formula>
    </cfRule>
    <cfRule type="cellIs" dxfId="316" priority="306" operator="equal">
      <formula>"No aceptable"</formula>
    </cfRule>
    <cfRule type="cellIs" dxfId="315" priority="307" operator="equal">
      <formula>"Aceptable con Restricción o con Control Específico"</formula>
    </cfRule>
    <cfRule type="containsText" dxfId="314" priority="308" operator="containsText" text="Tolerable con Recomendación">
      <formula>NOT(ISERROR(SEARCH("Tolerable con Recomendación",Q24)))</formula>
    </cfRule>
    <cfRule type="containsText" dxfId="313" priority="309" operator="containsText" text="Riesgo Bajo/Aceptar">
      <formula>NOT(ISERROR(SEARCH("Riesgo Bajo/Aceptar",Q24)))</formula>
    </cfRule>
    <cfRule type="containsText" dxfId="312" priority="310" operator="containsText" text="Riesgo Moderado/Tolerar">
      <formula>NOT(ISERROR(SEARCH("Riesgo Moderado/Tolerar",Q24)))</formula>
    </cfRule>
    <cfRule type="containsText" dxfId="311" priority="311" operator="containsText" text="Riesgo Extremo/Evitar">
      <formula>NOT(ISERROR(SEARCH("Riesgo Extremo/Evitar",Q24)))</formula>
    </cfRule>
    <cfRule type="containsText" dxfId="310" priority="312" operator="containsText" text="Riesgo Alto/Mitigar">
      <formula>NOT(ISERROR(SEARCH("Riesgo Alto/Mitigar",Q24)))</formula>
    </cfRule>
    <cfRule type="cellIs" dxfId="309" priority="313" operator="equal">
      <formula>"No aceptable"</formula>
    </cfRule>
    <cfRule type="cellIs" dxfId="308" priority="314" operator="equal">
      <formula>"Aceptable con Restricción o con Control Específico"</formula>
    </cfRule>
    <cfRule type="containsText" dxfId="307" priority="315" operator="containsText" text="Tolerable con Recomendación">
      <formula>NOT(ISERROR(SEARCH("Tolerable con Recomendación",Q24)))</formula>
    </cfRule>
  </conditionalFormatting>
  <conditionalFormatting sqref="S24">
    <cfRule type="cellIs" dxfId="306" priority="316" operator="equal">
      <formula>"Aceptable"</formula>
    </cfRule>
    <cfRule type="cellIs" dxfId="305" priority="317" operator="equal">
      <formula>"No Aceptable"</formula>
    </cfRule>
    <cfRule type="cellIs" dxfId="304" priority="318" operator="equal">
      <formula>"Aceptable con Restricción o con Control Específico"</formula>
    </cfRule>
    <cfRule type="containsText" dxfId="303" priority="319" operator="containsText" text="Tolerable con Recomendación">
      <formula>NOT(ISERROR(SEARCH("Tolerable con Recomendación",S24)))</formula>
    </cfRule>
    <cfRule type="cellIs" dxfId="302" priority="320" operator="equal">
      <formula>"Aceptable"</formula>
    </cfRule>
    <cfRule type="cellIs" dxfId="301" priority="321" operator="equal">
      <formula>"No aceptable"</formula>
    </cfRule>
    <cfRule type="cellIs" dxfId="300" priority="322" operator="equal">
      <formula>"Aceptable con Restricción o con Control Específico"</formula>
    </cfRule>
    <cfRule type="containsText" dxfId="299" priority="323" operator="containsText" text="Tolerable con Recomendación">
      <formula>NOT(ISERROR(SEARCH("Tolerable con Recomendación",S24)))</formula>
    </cfRule>
    <cfRule type="containsText" dxfId="298" priority="324" operator="containsText" text="Riesgo Bajo/Aceptar">
      <formula>NOT(ISERROR(SEARCH("Riesgo Bajo/Aceptar",S24)))</formula>
    </cfRule>
    <cfRule type="containsText" dxfId="297" priority="325" operator="containsText" text="Riesgo Moderado/Tolerar">
      <formula>NOT(ISERROR(SEARCH("Riesgo Moderado/Tolerar",S24)))</formula>
    </cfRule>
    <cfRule type="containsText" dxfId="296" priority="326" operator="containsText" text="Riesgo Extremo/Evitar">
      <formula>NOT(ISERROR(SEARCH("Riesgo Extremo/Evitar",S24)))</formula>
    </cfRule>
    <cfRule type="containsText" dxfId="295" priority="327" operator="containsText" text="Riesgo Alto/Mitigar">
      <formula>NOT(ISERROR(SEARCH("Riesgo Alto/Mitigar",S24)))</formula>
    </cfRule>
    <cfRule type="cellIs" dxfId="294" priority="328" operator="equal">
      <formula>"No aceptable"</formula>
    </cfRule>
    <cfRule type="cellIs" dxfId="293" priority="329" operator="equal">
      <formula>"Aceptable con Restricción o con Control Específico"</formula>
    </cfRule>
    <cfRule type="containsText" dxfId="292" priority="330" operator="containsText" text="Tolerable con Recomendación">
      <formula>NOT(ISERROR(SEARCH("Tolerable con Recomendación",S24)))</formula>
    </cfRule>
  </conditionalFormatting>
  <conditionalFormatting sqref="T24">
    <cfRule type="cellIs" dxfId="291" priority="286" operator="equal">
      <formula>"Aceptable"</formula>
    </cfRule>
    <cfRule type="cellIs" dxfId="290" priority="287" operator="equal">
      <formula>"No Aceptable"</formula>
    </cfRule>
    <cfRule type="cellIs" dxfId="289" priority="288" operator="equal">
      <formula>"Aceptable con Restricción o con Control Específico"</formula>
    </cfRule>
    <cfRule type="containsText" dxfId="288" priority="289" operator="containsText" text="Tolerable con Recomendación">
      <formula>NOT(ISERROR(SEARCH("Tolerable con Recomendación",T24)))</formula>
    </cfRule>
    <cfRule type="cellIs" dxfId="287" priority="290" operator="equal">
      <formula>"Aceptable"</formula>
    </cfRule>
    <cfRule type="cellIs" dxfId="286" priority="291" operator="equal">
      <formula>"No aceptable"</formula>
    </cfRule>
    <cfRule type="cellIs" dxfId="285" priority="292" operator="equal">
      <formula>"Aceptable con Restricción o con Control Específico"</formula>
    </cfRule>
    <cfRule type="containsText" dxfId="284" priority="293" operator="containsText" text="Tolerable con Recomendación">
      <formula>NOT(ISERROR(SEARCH("Tolerable con Recomendación",T24)))</formula>
    </cfRule>
    <cfRule type="containsText" dxfId="283" priority="294" operator="containsText" text="Riesgo Bajo/Aceptar">
      <formula>NOT(ISERROR(SEARCH("Riesgo Bajo/Aceptar",T24)))</formula>
    </cfRule>
    <cfRule type="containsText" dxfId="282" priority="295" operator="containsText" text="Riesgo Moderado/Tolerar">
      <formula>NOT(ISERROR(SEARCH("Riesgo Moderado/Tolerar",T24)))</formula>
    </cfRule>
    <cfRule type="containsText" dxfId="281" priority="296" operator="containsText" text="Riesgo Extremo/Evitar">
      <formula>NOT(ISERROR(SEARCH("Riesgo Extremo/Evitar",T24)))</formula>
    </cfRule>
    <cfRule type="containsText" dxfId="280" priority="297" operator="containsText" text="Riesgo Alto/Mitigar">
      <formula>NOT(ISERROR(SEARCH("Riesgo Alto/Mitigar",T24)))</formula>
    </cfRule>
    <cfRule type="cellIs" dxfId="279" priority="298" operator="equal">
      <formula>"No aceptable"</formula>
    </cfRule>
    <cfRule type="cellIs" dxfId="278" priority="299" operator="equal">
      <formula>"Aceptable con Restricción o con Control Específico"</formula>
    </cfRule>
    <cfRule type="containsText" dxfId="277" priority="300" operator="containsText" text="Tolerable con Recomendación">
      <formula>NOT(ISERROR(SEARCH("Tolerable con Recomendación",T24)))</formula>
    </cfRule>
  </conditionalFormatting>
  <conditionalFormatting sqref="E25">
    <cfRule type="cellIs" dxfId="276" priority="283" operator="equal">
      <formula>"Riesgo"</formula>
    </cfRule>
    <cfRule type="cellIs" dxfId="275" priority="284" operator="equal">
      <formula>"Negativo"</formula>
    </cfRule>
    <cfRule type="cellIs" dxfId="274" priority="285" operator="equal">
      <formula>"Positivo"</formula>
    </cfRule>
  </conditionalFormatting>
  <conditionalFormatting sqref="G25:I25">
    <cfRule type="cellIs" dxfId="273" priority="268" operator="equal">
      <formula>"Aceptable"</formula>
    </cfRule>
    <cfRule type="cellIs" dxfId="272" priority="269" operator="equal">
      <formula>"No Aceptable"</formula>
    </cfRule>
    <cfRule type="cellIs" dxfId="271" priority="270" operator="equal">
      <formula>"Aceptable con Restricción o con Control Específico"</formula>
    </cfRule>
    <cfRule type="containsText" dxfId="270" priority="271" operator="containsText" text="Tolerable con Recomendación">
      <formula>NOT(ISERROR(SEARCH("Tolerable con Recomendación",G25)))</formula>
    </cfRule>
    <cfRule type="cellIs" dxfId="269" priority="272" operator="equal">
      <formula>"Aceptable"</formula>
    </cfRule>
    <cfRule type="cellIs" dxfId="268" priority="273" operator="equal">
      <formula>"No aceptable"</formula>
    </cfRule>
    <cfRule type="cellIs" dxfId="267" priority="274" operator="equal">
      <formula>"Aceptable con Restricción o con Control Específico"</formula>
    </cfRule>
    <cfRule type="containsText" dxfId="266" priority="275" operator="containsText" text="Tolerable con Recomendación">
      <formula>NOT(ISERROR(SEARCH("Tolerable con Recomendación",G25)))</formula>
    </cfRule>
    <cfRule type="containsText" dxfId="265" priority="276" operator="containsText" text="Riesgo Bajo/Aceptar">
      <formula>NOT(ISERROR(SEARCH("Riesgo Bajo/Aceptar",G25)))</formula>
    </cfRule>
    <cfRule type="containsText" dxfId="264" priority="277" operator="containsText" text="Riesgo Moderado/Tolerar">
      <formula>NOT(ISERROR(SEARCH("Riesgo Moderado/Tolerar",G25)))</formula>
    </cfRule>
    <cfRule type="containsText" dxfId="263" priority="278" operator="containsText" text="Riesgo Extremo/Evitar">
      <formula>NOT(ISERROR(SEARCH("Riesgo Extremo/Evitar",G25)))</formula>
    </cfRule>
    <cfRule type="containsText" dxfId="262" priority="279" operator="containsText" text="Riesgo Alto/Mitigar">
      <formula>NOT(ISERROR(SEARCH("Riesgo Alto/Mitigar",G25)))</formula>
    </cfRule>
    <cfRule type="cellIs" dxfId="261" priority="280" operator="equal">
      <formula>"No aceptable"</formula>
    </cfRule>
    <cfRule type="cellIs" dxfId="260" priority="281" operator="equal">
      <formula>"Aceptable con Restricción o con Control Específico"</formula>
    </cfRule>
    <cfRule type="containsText" dxfId="259" priority="282" operator="containsText" text="Tolerable con Recomendación">
      <formula>NOT(ISERROR(SEARCH("Tolerable con Recomendación",G25)))</formula>
    </cfRule>
  </conditionalFormatting>
  <conditionalFormatting sqref="M25">
    <cfRule type="cellIs" dxfId="258" priority="253" operator="equal">
      <formula>"Aceptable"</formula>
    </cfRule>
    <cfRule type="cellIs" dxfId="257" priority="254" operator="equal">
      <formula>"No Aceptable"</formula>
    </cfRule>
    <cfRule type="cellIs" dxfId="256" priority="255" operator="equal">
      <formula>"Aceptable con Restricción o con Control Específico"</formula>
    </cfRule>
    <cfRule type="containsText" dxfId="255" priority="256" operator="containsText" text="Tolerable con Recomendación">
      <formula>NOT(ISERROR(SEARCH("Tolerable con Recomendación",M25)))</formula>
    </cfRule>
    <cfRule type="cellIs" dxfId="254" priority="257" operator="equal">
      <formula>"Aceptable"</formula>
    </cfRule>
    <cfRule type="cellIs" dxfId="253" priority="258" operator="equal">
      <formula>"No aceptable"</formula>
    </cfRule>
    <cfRule type="cellIs" dxfId="252" priority="259" operator="equal">
      <formula>"Aceptable con Restricción o con Control Específico"</formula>
    </cfRule>
    <cfRule type="containsText" dxfId="251" priority="260" operator="containsText" text="Tolerable con Recomendación">
      <formula>NOT(ISERROR(SEARCH("Tolerable con Recomendación",M25)))</formula>
    </cfRule>
    <cfRule type="containsText" dxfId="250" priority="261" operator="containsText" text="Riesgo Bajo/Aceptar">
      <formula>NOT(ISERROR(SEARCH("Riesgo Bajo/Aceptar",M25)))</formula>
    </cfRule>
    <cfRule type="containsText" dxfId="249" priority="262" operator="containsText" text="Riesgo Moderado/Tolerar">
      <formula>NOT(ISERROR(SEARCH("Riesgo Moderado/Tolerar",M25)))</formula>
    </cfRule>
    <cfRule type="containsText" dxfId="248" priority="263" operator="containsText" text="Riesgo Extremo/Evitar">
      <formula>NOT(ISERROR(SEARCH("Riesgo Extremo/Evitar",M25)))</formula>
    </cfRule>
    <cfRule type="containsText" dxfId="247" priority="264" operator="containsText" text="Riesgo Alto/Mitigar">
      <formula>NOT(ISERROR(SEARCH("Riesgo Alto/Mitigar",M25)))</formula>
    </cfRule>
    <cfRule type="cellIs" dxfId="246" priority="265" operator="equal">
      <formula>"No aceptable"</formula>
    </cfRule>
    <cfRule type="cellIs" dxfId="245" priority="266" operator="equal">
      <formula>"Aceptable con Restricción o con Control Específico"</formula>
    </cfRule>
    <cfRule type="containsText" dxfId="244" priority="267" operator="containsText" text="Tolerable con Recomendación">
      <formula>NOT(ISERROR(SEARCH("Tolerable con Recomendación",M25)))</formula>
    </cfRule>
  </conditionalFormatting>
  <conditionalFormatting sqref="K25:L25">
    <cfRule type="cellIs" dxfId="243" priority="238" operator="equal">
      <formula>"Aceptable"</formula>
    </cfRule>
    <cfRule type="cellIs" dxfId="242" priority="239" operator="equal">
      <formula>"No Aceptable"</formula>
    </cfRule>
    <cfRule type="cellIs" dxfId="241" priority="240" operator="equal">
      <formula>"Aceptable con Restricción o con Control Específico"</formula>
    </cfRule>
    <cfRule type="containsText" dxfId="240" priority="241" operator="containsText" text="Tolerable con Recomendación">
      <formula>NOT(ISERROR(SEARCH("Tolerable con Recomendación",K25)))</formula>
    </cfRule>
    <cfRule type="cellIs" dxfId="239" priority="242" operator="equal">
      <formula>"Aceptable"</formula>
    </cfRule>
    <cfRule type="cellIs" dxfId="238" priority="243" operator="equal">
      <formula>"No aceptable"</formula>
    </cfRule>
    <cfRule type="cellIs" dxfId="237" priority="244" operator="equal">
      <formula>"Aceptable con Restricción o con Control Específico"</formula>
    </cfRule>
    <cfRule type="containsText" dxfId="236" priority="245" operator="containsText" text="Tolerable con Recomendación">
      <formula>NOT(ISERROR(SEARCH("Tolerable con Recomendación",K25)))</formula>
    </cfRule>
    <cfRule type="containsText" dxfId="235" priority="246" operator="containsText" text="Riesgo Bajo/Aceptar">
      <formula>NOT(ISERROR(SEARCH("Riesgo Bajo/Aceptar",K25)))</formula>
    </cfRule>
    <cfRule type="containsText" dxfId="234" priority="247" operator="containsText" text="Riesgo Moderado/Tolerar">
      <formula>NOT(ISERROR(SEARCH("Riesgo Moderado/Tolerar",K25)))</formula>
    </cfRule>
    <cfRule type="containsText" dxfId="233" priority="248" operator="containsText" text="Riesgo Extremo/Evitar">
      <formula>NOT(ISERROR(SEARCH("Riesgo Extremo/Evitar",K25)))</formula>
    </cfRule>
    <cfRule type="containsText" dxfId="232" priority="249" operator="containsText" text="Riesgo Alto/Mitigar">
      <formula>NOT(ISERROR(SEARCH("Riesgo Alto/Mitigar",K25)))</formula>
    </cfRule>
    <cfRule type="cellIs" dxfId="231" priority="250" operator="equal">
      <formula>"No aceptable"</formula>
    </cfRule>
    <cfRule type="cellIs" dxfId="230" priority="251" operator="equal">
      <formula>"Aceptable con Restricción o con Control Específico"</formula>
    </cfRule>
    <cfRule type="containsText" dxfId="229" priority="252" operator="containsText" text="Tolerable con Recomendación">
      <formula>NOT(ISERROR(SEARCH("Tolerable con Recomendación",K25)))</formula>
    </cfRule>
  </conditionalFormatting>
  <conditionalFormatting sqref="N25">
    <cfRule type="cellIs" dxfId="228" priority="223" operator="equal">
      <formula>"Aceptable"</formula>
    </cfRule>
    <cfRule type="cellIs" dxfId="227" priority="224" operator="equal">
      <formula>"No Aceptable"</formula>
    </cfRule>
    <cfRule type="cellIs" dxfId="226" priority="225" operator="equal">
      <formula>"Aceptable con Restricción o con Control Específico"</formula>
    </cfRule>
    <cfRule type="containsText" dxfId="225" priority="226" operator="containsText" text="Tolerable con Recomendación">
      <formula>NOT(ISERROR(SEARCH("Tolerable con Recomendación",N25)))</formula>
    </cfRule>
    <cfRule type="cellIs" dxfId="224" priority="227" operator="equal">
      <formula>"Aceptable"</formula>
    </cfRule>
    <cfRule type="cellIs" dxfId="223" priority="228" operator="equal">
      <formula>"No aceptable"</formula>
    </cfRule>
    <cfRule type="cellIs" dxfId="222" priority="229" operator="equal">
      <formula>"Aceptable con Restricción o con Control Específico"</formula>
    </cfRule>
    <cfRule type="containsText" dxfId="221" priority="230" operator="containsText" text="Tolerable con Recomendación">
      <formula>NOT(ISERROR(SEARCH("Tolerable con Recomendación",N25)))</formula>
    </cfRule>
    <cfRule type="containsText" dxfId="220" priority="231" operator="containsText" text="Riesgo Bajo/Aceptar">
      <formula>NOT(ISERROR(SEARCH("Riesgo Bajo/Aceptar",N25)))</formula>
    </cfRule>
    <cfRule type="containsText" dxfId="219" priority="232" operator="containsText" text="Riesgo Moderado/Tolerar">
      <formula>NOT(ISERROR(SEARCH("Riesgo Moderado/Tolerar",N25)))</formula>
    </cfRule>
    <cfRule type="containsText" dxfId="218" priority="233" operator="containsText" text="Riesgo Extremo/Evitar">
      <formula>NOT(ISERROR(SEARCH("Riesgo Extremo/Evitar",N25)))</formula>
    </cfRule>
    <cfRule type="containsText" dxfId="217" priority="234" operator="containsText" text="Riesgo Alto/Mitigar">
      <formula>NOT(ISERROR(SEARCH("Riesgo Alto/Mitigar",N25)))</formula>
    </cfRule>
    <cfRule type="cellIs" dxfId="216" priority="235" operator="equal">
      <formula>"No aceptable"</formula>
    </cfRule>
    <cfRule type="cellIs" dxfId="215" priority="236" operator="equal">
      <formula>"Aceptable con Restricción o con Control Específico"</formula>
    </cfRule>
    <cfRule type="containsText" dxfId="214" priority="237" operator="containsText" text="Tolerable con Recomendación">
      <formula>NOT(ISERROR(SEARCH("Tolerable con Recomendación",N25)))</formula>
    </cfRule>
  </conditionalFormatting>
  <conditionalFormatting sqref="N25">
    <cfRule type="cellIs" dxfId="213" priority="219" operator="equal">
      <formula>"EVITAR"</formula>
    </cfRule>
    <cfRule type="cellIs" dxfId="212" priority="220" operator="equal">
      <formula>"MITIGAR"</formula>
    </cfRule>
    <cfRule type="cellIs" dxfId="211" priority="221" operator="equal">
      <formula>"TRANSFERIR"</formula>
    </cfRule>
    <cfRule type="cellIs" dxfId="210" priority="222" operator="equal">
      <formula>"ACEPTAR"</formula>
    </cfRule>
  </conditionalFormatting>
  <conditionalFormatting sqref="N25">
    <cfRule type="cellIs" dxfId="209" priority="217" operator="equal">
      <formula>"TRANSFERIR"</formula>
    </cfRule>
    <cfRule type="cellIs" dxfId="208" priority="218" operator="equal">
      <formula>"EVITAR"</formula>
    </cfRule>
  </conditionalFormatting>
  <conditionalFormatting sqref="S25">
    <cfRule type="cellIs" dxfId="207" priority="199" operator="equal">
      <formula>"Aceptable"</formula>
    </cfRule>
    <cfRule type="cellIs" dxfId="206" priority="200" operator="equal">
      <formula>"No Aceptable"</formula>
    </cfRule>
    <cfRule type="cellIs" dxfId="205" priority="201" operator="equal">
      <formula>"Aceptable con Restricción o con Control Específico"</formula>
    </cfRule>
    <cfRule type="containsText" dxfId="204" priority="202" operator="containsText" text="Tolerable con Recomendación">
      <formula>NOT(ISERROR(SEARCH("Tolerable con Recomendación",S25)))</formula>
    </cfRule>
    <cfRule type="cellIs" dxfId="203" priority="203" operator="equal">
      <formula>"Aceptable"</formula>
    </cfRule>
    <cfRule type="cellIs" dxfId="202" priority="204" operator="equal">
      <formula>"No aceptable"</formula>
    </cfRule>
    <cfRule type="cellIs" dxfId="201" priority="205" operator="equal">
      <formula>"Aceptable con Restricción o con Control Específico"</formula>
    </cfRule>
    <cfRule type="containsText" dxfId="200" priority="206" operator="containsText" text="Tolerable con Recomendación">
      <formula>NOT(ISERROR(SEARCH("Tolerable con Recomendación",S25)))</formula>
    </cfRule>
    <cfRule type="containsText" dxfId="199" priority="207" operator="containsText" text="Riesgo Bajo/Aceptar">
      <formula>NOT(ISERROR(SEARCH("Riesgo Bajo/Aceptar",S25)))</formula>
    </cfRule>
    <cfRule type="containsText" dxfId="198" priority="208" operator="containsText" text="Riesgo Moderado/Tolerar">
      <formula>NOT(ISERROR(SEARCH("Riesgo Moderado/Tolerar",S25)))</formula>
    </cfRule>
    <cfRule type="containsText" dxfId="197" priority="209" operator="containsText" text="Riesgo Extremo/Evitar">
      <formula>NOT(ISERROR(SEARCH("Riesgo Extremo/Evitar",S25)))</formula>
    </cfRule>
    <cfRule type="containsText" dxfId="196" priority="210" operator="containsText" text="Riesgo Alto/Mitigar">
      <formula>NOT(ISERROR(SEARCH("Riesgo Alto/Mitigar",S25)))</formula>
    </cfRule>
    <cfRule type="cellIs" dxfId="195" priority="211" operator="equal">
      <formula>"No aceptable"</formula>
    </cfRule>
    <cfRule type="cellIs" dxfId="194" priority="212" operator="equal">
      <formula>"Aceptable con Restricción o con Control Específico"</formula>
    </cfRule>
    <cfRule type="containsText" dxfId="193" priority="213" operator="containsText" text="Tolerable con Recomendación">
      <formula>NOT(ISERROR(SEARCH("Tolerable con Recomendación",S25)))</formula>
    </cfRule>
  </conditionalFormatting>
  <conditionalFormatting sqref="Q25:R25">
    <cfRule type="cellIs" dxfId="192" priority="184" operator="equal">
      <formula>"Aceptable"</formula>
    </cfRule>
    <cfRule type="cellIs" dxfId="191" priority="185" operator="equal">
      <formula>"No Aceptable"</formula>
    </cfRule>
    <cfRule type="cellIs" dxfId="190" priority="186" operator="equal">
      <formula>"Aceptable con Restricción o con Control Específico"</formula>
    </cfRule>
    <cfRule type="containsText" dxfId="189" priority="187" operator="containsText" text="Tolerable con Recomendación">
      <formula>NOT(ISERROR(SEARCH("Tolerable con Recomendación",Q25)))</formula>
    </cfRule>
    <cfRule type="cellIs" dxfId="188" priority="188" operator="equal">
      <formula>"Aceptable"</formula>
    </cfRule>
    <cfRule type="cellIs" dxfId="187" priority="189" operator="equal">
      <formula>"No aceptable"</formula>
    </cfRule>
    <cfRule type="cellIs" dxfId="186" priority="190" operator="equal">
      <formula>"Aceptable con Restricción o con Control Específico"</formula>
    </cfRule>
    <cfRule type="containsText" dxfId="185" priority="191" operator="containsText" text="Tolerable con Recomendación">
      <formula>NOT(ISERROR(SEARCH("Tolerable con Recomendación",Q25)))</formula>
    </cfRule>
    <cfRule type="containsText" dxfId="184" priority="192" operator="containsText" text="Riesgo Bajo/Aceptar">
      <formula>NOT(ISERROR(SEARCH("Riesgo Bajo/Aceptar",Q25)))</formula>
    </cfRule>
    <cfRule type="containsText" dxfId="183" priority="193" operator="containsText" text="Riesgo Moderado/Tolerar">
      <formula>NOT(ISERROR(SEARCH("Riesgo Moderado/Tolerar",Q25)))</formula>
    </cfRule>
    <cfRule type="containsText" dxfId="182" priority="194" operator="containsText" text="Riesgo Extremo/Evitar">
      <formula>NOT(ISERROR(SEARCH("Riesgo Extremo/Evitar",Q25)))</formula>
    </cfRule>
    <cfRule type="containsText" dxfId="181" priority="195" operator="containsText" text="Riesgo Alto/Mitigar">
      <formula>NOT(ISERROR(SEARCH("Riesgo Alto/Mitigar",Q25)))</formula>
    </cfRule>
    <cfRule type="cellIs" dxfId="180" priority="196" operator="equal">
      <formula>"No aceptable"</formula>
    </cfRule>
    <cfRule type="cellIs" dxfId="179" priority="197" operator="equal">
      <formula>"Aceptable con Restricción o con Control Específico"</formula>
    </cfRule>
    <cfRule type="containsText" dxfId="178" priority="198" operator="containsText" text="Tolerable con Recomendación">
      <formula>NOT(ISERROR(SEARCH("Tolerable con Recomendación",Q25)))</formula>
    </cfRule>
  </conditionalFormatting>
  <conditionalFormatting sqref="T25">
    <cfRule type="cellIs" dxfId="177" priority="169" operator="equal">
      <formula>"Aceptable"</formula>
    </cfRule>
    <cfRule type="cellIs" dxfId="176" priority="170" operator="equal">
      <formula>"No Aceptable"</formula>
    </cfRule>
    <cfRule type="cellIs" dxfId="175" priority="171" operator="equal">
      <formula>"Aceptable con Restricción o con Control Específico"</formula>
    </cfRule>
    <cfRule type="containsText" dxfId="174" priority="172" operator="containsText" text="Tolerable con Recomendación">
      <formula>NOT(ISERROR(SEARCH("Tolerable con Recomendación",T25)))</formula>
    </cfRule>
    <cfRule type="cellIs" dxfId="173" priority="173" operator="equal">
      <formula>"Aceptable"</formula>
    </cfRule>
    <cfRule type="cellIs" dxfId="172" priority="174" operator="equal">
      <formula>"No aceptable"</formula>
    </cfRule>
    <cfRule type="cellIs" dxfId="171" priority="175" operator="equal">
      <formula>"Aceptable con Restricción o con Control Específico"</formula>
    </cfRule>
    <cfRule type="containsText" dxfId="170" priority="176" operator="containsText" text="Tolerable con Recomendación">
      <formula>NOT(ISERROR(SEARCH("Tolerable con Recomendación",T25)))</formula>
    </cfRule>
    <cfRule type="containsText" dxfId="169" priority="177" operator="containsText" text="Riesgo Bajo/Aceptar">
      <formula>NOT(ISERROR(SEARCH("Riesgo Bajo/Aceptar",T25)))</formula>
    </cfRule>
    <cfRule type="containsText" dxfId="168" priority="178" operator="containsText" text="Riesgo Moderado/Tolerar">
      <formula>NOT(ISERROR(SEARCH("Riesgo Moderado/Tolerar",T25)))</formula>
    </cfRule>
    <cfRule type="containsText" dxfId="167" priority="179" operator="containsText" text="Riesgo Extremo/Evitar">
      <formula>NOT(ISERROR(SEARCH("Riesgo Extremo/Evitar",T25)))</formula>
    </cfRule>
    <cfRule type="containsText" dxfId="166" priority="180" operator="containsText" text="Riesgo Alto/Mitigar">
      <formula>NOT(ISERROR(SEARCH("Riesgo Alto/Mitigar",T25)))</formula>
    </cfRule>
    <cfRule type="cellIs" dxfId="165" priority="181" operator="equal">
      <formula>"No aceptable"</formula>
    </cfRule>
    <cfRule type="cellIs" dxfId="164" priority="182" operator="equal">
      <formula>"Aceptable con Restricción o con Control Específico"</formula>
    </cfRule>
    <cfRule type="containsText" dxfId="163" priority="183" operator="containsText" text="Tolerable con Recomendación">
      <formula>NOT(ISERROR(SEARCH("Tolerable con Recomendación",T25)))</formula>
    </cfRule>
  </conditionalFormatting>
  <conditionalFormatting sqref="T25">
    <cfRule type="cellIs" dxfId="162" priority="165" operator="equal">
      <formula>"EVITAR"</formula>
    </cfRule>
    <cfRule type="cellIs" dxfId="161" priority="166" operator="equal">
      <formula>"MITIGAR"</formula>
    </cfRule>
    <cfRule type="cellIs" dxfId="160" priority="167" operator="equal">
      <formula>"TRANSFERIR"</formula>
    </cfRule>
    <cfRule type="cellIs" dxfId="159" priority="168" operator="equal">
      <formula>"ACEPTAR"</formula>
    </cfRule>
  </conditionalFormatting>
  <conditionalFormatting sqref="T25">
    <cfRule type="cellIs" dxfId="158" priority="163" operator="equal">
      <formula>"TRANSFERIR"</formula>
    </cfRule>
    <cfRule type="cellIs" dxfId="157" priority="164" operator="equal">
      <formula>"EVITAR"</formula>
    </cfRule>
  </conditionalFormatting>
  <conditionalFormatting sqref="G9:I9">
    <cfRule type="cellIs" dxfId="156" priority="145" operator="equal">
      <formula>"Aceptable"</formula>
    </cfRule>
    <cfRule type="cellIs" dxfId="155" priority="146" operator="equal">
      <formula>"No Aceptable"</formula>
    </cfRule>
    <cfRule type="cellIs" dxfId="154" priority="147" operator="equal">
      <formula>"Aceptable con Restricción o con Control Específico"</formula>
    </cfRule>
    <cfRule type="containsText" dxfId="153" priority="148" operator="containsText" text="Tolerable con Recomendación">
      <formula>NOT(ISERROR(SEARCH("Tolerable con Recomendación",G9)))</formula>
    </cfRule>
    <cfRule type="cellIs" dxfId="152" priority="149" operator="equal">
      <formula>"Aceptable"</formula>
    </cfRule>
    <cfRule type="cellIs" dxfId="151" priority="150" operator="equal">
      <formula>"No aceptable"</formula>
    </cfRule>
    <cfRule type="cellIs" dxfId="150" priority="151" operator="equal">
      <formula>"Aceptable con Restricción o con Control Específico"</formula>
    </cfRule>
    <cfRule type="containsText" dxfId="149" priority="152" operator="containsText" text="Tolerable con Recomendación">
      <formula>NOT(ISERROR(SEARCH("Tolerable con Recomendación",G9)))</formula>
    </cfRule>
    <cfRule type="containsText" dxfId="148" priority="153" operator="containsText" text="Riesgo Bajo/Aceptar">
      <formula>NOT(ISERROR(SEARCH("Riesgo Bajo/Aceptar",G9)))</formula>
    </cfRule>
    <cfRule type="containsText" dxfId="147" priority="154" operator="containsText" text="Riesgo Moderado/Tolerar">
      <formula>NOT(ISERROR(SEARCH("Riesgo Moderado/Tolerar",G9)))</formula>
    </cfRule>
    <cfRule type="containsText" dxfId="146" priority="155" operator="containsText" text="Riesgo Extremo/Evitar">
      <formula>NOT(ISERROR(SEARCH("Riesgo Extremo/Evitar",G9)))</formula>
    </cfRule>
    <cfRule type="containsText" dxfId="145" priority="156" operator="containsText" text="Riesgo Alto/Mitigar">
      <formula>NOT(ISERROR(SEARCH("Riesgo Alto/Mitigar",G9)))</formula>
    </cfRule>
    <cfRule type="cellIs" dxfId="144" priority="157" operator="equal">
      <formula>"No aceptable"</formula>
    </cfRule>
    <cfRule type="cellIs" dxfId="143" priority="158" operator="equal">
      <formula>"Aceptable con Restricción o con Control Específico"</formula>
    </cfRule>
    <cfRule type="containsText" dxfId="142" priority="159" operator="containsText" text="Tolerable con Recomendación">
      <formula>NOT(ISERROR(SEARCH("Tolerable con Recomendación",G9)))</formula>
    </cfRule>
  </conditionalFormatting>
  <conditionalFormatting sqref="J9">
    <cfRule type="cellIs" dxfId="141" priority="130" operator="equal">
      <formula>"Aceptable"</formula>
    </cfRule>
    <cfRule type="cellIs" dxfId="140" priority="131" operator="equal">
      <formula>"No Aceptable"</formula>
    </cfRule>
    <cfRule type="cellIs" dxfId="139" priority="132" operator="equal">
      <formula>"Aceptable con Restricción o con Control Específico"</formula>
    </cfRule>
    <cfRule type="containsText" dxfId="138" priority="133" operator="containsText" text="Tolerable con Recomendación">
      <formula>NOT(ISERROR(SEARCH("Tolerable con Recomendación",J9)))</formula>
    </cfRule>
    <cfRule type="cellIs" dxfId="137" priority="134" operator="equal">
      <formula>"Aceptable"</formula>
    </cfRule>
    <cfRule type="cellIs" dxfId="136" priority="135" operator="equal">
      <formula>"No aceptable"</formula>
    </cfRule>
    <cfRule type="cellIs" dxfId="135" priority="136" operator="equal">
      <formula>"Aceptable con Restricción o con Control Específico"</formula>
    </cfRule>
    <cfRule type="containsText" dxfId="134" priority="137" operator="containsText" text="Tolerable con Recomendación">
      <formula>NOT(ISERROR(SEARCH("Tolerable con Recomendación",J9)))</formula>
    </cfRule>
    <cfRule type="containsText" dxfId="133" priority="138" operator="containsText" text="Riesgo Bajo/Aceptar">
      <formula>NOT(ISERROR(SEARCH("Riesgo Bajo/Aceptar",J9)))</formula>
    </cfRule>
    <cfRule type="containsText" dxfId="132" priority="139" operator="containsText" text="Riesgo Moderado/Tolerar">
      <formula>NOT(ISERROR(SEARCH("Riesgo Moderado/Tolerar",J9)))</formula>
    </cfRule>
    <cfRule type="containsText" dxfId="131" priority="140" operator="containsText" text="Riesgo Extremo/Evitar">
      <formula>NOT(ISERROR(SEARCH("Riesgo Extremo/Evitar",J9)))</formula>
    </cfRule>
    <cfRule type="containsText" dxfId="130" priority="141" operator="containsText" text="Riesgo Alto/Mitigar">
      <formula>NOT(ISERROR(SEARCH("Riesgo Alto/Mitigar",J9)))</formula>
    </cfRule>
    <cfRule type="cellIs" dxfId="129" priority="142" operator="equal">
      <formula>"No aceptable"</formula>
    </cfRule>
    <cfRule type="cellIs" dxfId="128" priority="143" operator="equal">
      <formula>"Aceptable con Restricción o con Control Específico"</formula>
    </cfRule>
    <cfRule type="containsText" dxfId="127" priority="144" operator="containsText" text="Tolerable con Recomendación">
      <formula>NOT(ISERROR(SEARCH("Tolerable con Recomendación",J9)))</formula>
    </cfRule>
  </conditionalFormatting>
  <conditionalFormatting sqref="J9">
    <cfRule type="cellIs" dxfId="126" priority="126" operator="equal">
      <formula>"ACEPTAR"</formula>
    </cfRule>
    <cfRule type="cellIs" dxfId="125" priority="127" operator="equal">
      <formula>"MEJORAR"</formula>
    </cfRule>
    <cfRule type="cellIs" dxfId="124" priority="128" operator="equal">
      <formula>"COMPARTIR"</formula>
    </cfRule>
    <cfRule type="cellIs" dxfId="123" priority="129" operator="equal">
      <formula>"EXPLOTAR"</formula>
    </cfRule>
  </conditionalFormatting>
  <conditionalFormatting sqref="M9">
    <cfRule type="cellIs" dxfId="122" priority="111" operator="equal">
      <formula>"Aceptable"</formula>
    </cfRule>
    <cfRule type="cellIs" dxfId="121" priority="112" operator="equal">
      <formula>"No Aceptable"</formula>
    </cfRule>
    <cfRule type="cellIs" dxfId="120" priority="113" operator="equal">
      <formula>"Aceptable con Restricción o con Control Específico"</formula>
    </cfRule>
    <cfRule type="containsText" dxfId="119" priority="114" operator="containsText" text="Tolerable con Recomendación">
      <formula>NOT(ISERROR(SEARCH("Tolerable con Recomendación",M9)))</formula>
    </cfRule>
    <cfRule type="cellIs" dxfId="118" priority="115" operator="equal">
      <formula>"Aceptable"</formula>
    </cfRule>
    <cfRule type="cellIs" dxfId="117" priority="116" operator="equal">
      <formula>"No aceptable"</formula>
    </cfRule>
    <cfRule type="cellIs" dxfId="116" priority="117" operator="equal">
      <formula>"Aceptable con Restricción o con Control Específico"</formula>
    </cfRule>
    <cfRule type="containsText" dxfId="115" priority="118" operator="containsText" text="Tolerable con Recomendación">
      <formula>NOT(ISERROR(SEARCH("Tolerable con Recomendación",M9)))</formula>
    </cfRule>
    <cfRule type="containsText" dxfId="114" priority="119" operator="containsText" text="Riesgo Bajo/Aceptar">
      <formula>NOT(ISERROR(SEARCH("Riesgo Bajo/Aceptar",M9)))</formula>
    </cfRule>
    <cfRule type="containsText" dxfId="113" priority="120" operator="containsText" text="Riesgo Moderado/Tolerar">
      <formula>NOT(ISERROR(SEARCH("Riesgo Moderado/Tolerar",M9)))</formula>
    </cfRule>
    <cfRule type="containsText" dxfId="112" priority="121" operator="containsText" text="Riesgo Extremo/Evitar">
      <formula>NOT(ISERROR(SEARCH("Riesgo Extremo/Evitar",M9)))</formula>
    </cfRule>
    <cfRule type="containsText" dxfId="111" priority="122" operator="containsText" text="Riesgo Alto/Mitigar">
      <formula>NOT(ISERROR(SEARCH("Riesgo Alto/Mitigar",M9)))</formula>
    </cfRule>
    <cfRule type="cellIs" dxfId="110" priority="123" operator="equal">
      <formula>"No aceptable"</formula>
    </cfRule>
    <cfRule type="cellIs" dxfId="109" priority="124" operator="equal">
      <formula>"Aceptable con Restricción o con Control Específico"</formula>
    </cfRule>
    <cfRule type="containsText" dxfId="108" priority="125" operator="containsText" text="Tolerable con Recomendación">
      <formula>NOT(ISERROR(SEARCH("Tolerable con Recomendación",M9)))</formula>
    </cfRule>
  </conditionalFormatting>
  <conditionalFormatting sqref="K9:L9">
    <cfRule type="cellIs" dxfId="107" priority="94" operator="equal">
      <formula>"Aceptable"</formula>
    </cfRule>
    <cfRule type="cellIs" dxfId="106" priority="95" operator="equal">
      <formula>"No Aceptable"</formula>
    </cfRule>
    <cfRule type="cellIs" dxfId="105" priority="96" operator="equal">
      <formula>"Aceptable con Restricción o con Control Específico"</formula>
    </cfRule>
    <cfRule type="containsText" dxfId="104" priority="97" operator="containsText" text="Tolerable con Recomendación">
      <formula>NOT(ISERROR(SEARCH("Tolerable con Recomendación",K9)))</formula>
    </cfRule>
    <cfRule type="cellIs" dxfId="103" priority="98" operator="equal">
      <formula>"Aceptable"</formula>
    </cfRule>
    <cfRule type="cellIs" dxfId="102" priority="99" operator="equal">
      <formula>"No aceptable"</formula>
    </cfRule>
    <cfRule type="cellIs" dxfId="101" priority="100" operator="equal">
      <formula>"Aceptable con Restricción o con Control Específico"</formula>
    </cfRule>
    <cfRule type="containsText" dxfId="100" priority="101" operator="containsText" text="Tolerable con Recomendación">
      <formula>NOT(ISERROR(SEARCH("Tolerable con Recomendación",K9)))</formula>
    </cfRule>
    <cfRule type="containsText" dxfId="99" priority="102" operator="containsText" text="Riesgo Bajo/Aceptar">
      <formula>NOT(ISERROR(SEARCH("Riesgo Bajo/Aceptar",K9)))</formula>
    </cfRule>
    <cfRule type="containsText" dxfId="98" priority="103" operator="containsText" text="Riesgo Moderado/Tolerar">
      <formula>NOT(ISERROR(SEARCH("Riesgo Moderado/Tolerar",K9)))</formula>
    </cfRule>
    <cfRule type="containsText" dxfId="97" priority="104" operator="containsText" text="Riesgo Extremo/Evitar">
      <formula>NOT(ISERROR(SEARCH("Riesgo Extremo/Evitar",K9)))</formula>
    </cfRule>
    <cfRule type="containsText" dxfId="96" priority="105" operator="containsText" text="Riesgo Alto/Mitigar">
      <formula>NOT(ISERROR(SEARCH("Riesgo Alto/Mitigar",K9)))</formula>
    </cfRule>
    <cfRule type="cellIs" dxfId="95" priority="106" operator="equal">
      <formula>"No aceptable"</formula>
    </cfRule>
    <cfRule type="cellIs" dxfId="94" priority="107" operator="equal">
      <formula>"Aceptable con Restricción o con Control Específico"</formula>
    </cfRule>
    <cfRule type="containsText" dxfId="93" priority="108" operator="containsText" text="Tolerable con Recomendación">
      <formula>NOT(ISERROR(SEARCH("Tolerable con Recomendación",K9)))</formula>
    </cfRule>
  </conditionalFormatting>
  <conditionalFormatting sqref="N9">
    <cfRule type="cellIs" dxfId="92" priority="78" operator="equal">
      <formula>"Aceptable"</formula>
    </cfRule>
    <cfRule type="cellIs" dxfId="91" priority="79" operator="equal">
      <formula>"No Aceptable"</formula>
    </cfRule>
    <cfRule type="cellIs" dxfId="90" priority="80" operator="equal">
      <formula>"Aceptable con Restricción o con Control Específico"</formula>
    </cfRule>
    <cfRule type="containsText" dxfId="89" priority="81" operator="containsText" text="Tolerable con Recomendación">
      <formula>NOT(ISERROR(SEARCH("Tolerable con Recomendación",N9)))</formula>
    </cfRule>
    <cfRule type="cellIs" dxfId="88" priority="82" operator="equal">
      <formula>"Aceptable"</formula>
    </cfRule>
    <cfRule type="cellIs" dxfId="87" priority="83" operator="equal">
      <formula>"No aceptable"</formula>
    </cfRule>
    <cfRule type="cellIs" dxfId="86" priority="84" operator="equal">
      <formula>"Aceptable con Restricción o con Control Específico"</formula>
    </cfRule>
    <cfRule type="containsText" dxfId="85" priority="85" operator="containsText" text="Tolerable con Recomendación">
      <formula>NOT(ISERROR(SEARCH("Tolerable con Recomendación",N9)))</formula>
    </cfRule>
    <cfRule type="containsText" dxfId="84" priority="86" operator="containsText" text="Riesgo Bajo/Aceptar">
      <formula>NOT(ISERROR(SEARCH("Riesgo Bajo/Aceptar",N9)))</formula>
    </cfRule>
    <cfRule type="containsText" dxfId="83" priority="87" operator="containsText" text="Riesgo Moderado/Tolerar">
      <formula>NOT(ISERROR(SEARCH("Riesgo Moderado/Tolerar",N9)))</formula>
    </cfRule>
    <cfRule type="containsText" dxfId="82" priority="88" operator="containsText" text="Riesgo Extremo/Evitar">
      <formula>NOT(ISERROR(SEARCH("Riesgo Extremo/Evitar",N9)))</formula>
    </cfRule>
    <cfRule type="containsText" dxfId="81" priority="89" operator="containsText" text="Riesgo Alto/Mitigar">
      <formula>NOT(ISERROR(SEARCH("Riesgo Alto/Mitigar",N9)))</formula>
    </cfRule>
    <cfRule type="cellIs" dxfId="80" priority="90" operator="equal">
      <formula>"No aceptable"</formula>
    </cfRule>
    <cfRule type="cellIs" dxfId="79" priority="91" operator="equal">
      <formula>"Aceptable con Restricción o con Control Específico"</formula>
    </cfRule>
    <cfRule type="containsText" dxfId="78" priority="92" operator="containsText" text="Tolerable con Recomendación">
      <formula>NOT(ISERROR(SEARCH("Tolerable con Recomendación",N9)))</formula>
    </cfRule>
  </conditionalFormatting>
  <conditionalFormatting sqref="S9">
    <cfRule type="cellIs" dxfId="77" priority="63" operator="equal">
      <formula>"Aceptable"</formula>
    </cfRule>
    <cfRule type="cellIs" dxfId="76" priority="64" operator="equal">
      <formula>"No Aceptable"</formula>
    </cfRule>
    <cfRule type="cellIs" dxfId="75" priority="65" operator="equal">
      <formula>"Aceptable con Restricción o con Control Específico"</formula>
    </cfRule>
    <cfRule type="containsText" dxfId="74" priority="66" operator="containsText" text="Tolerable con Recomendación">
      <formula>NOT(ISERROR(SEARCH("Tolerable con Recomendación",S9)))</formula>
    </cfRule>
    <cfRule type="cellIs" dxfId="73" priority="67" operator="equal">
      <formula>"Aceptable"</formula>
    </cfRule>
    <cfRule type="cellIs" dxfId="72" priority="68" operator="equal">
      <formula>"No aceptable"</formula>
    </cfRule>
    <cfRule type="cellIs" dxfId="71" priority="69" operator="equal">
      <formula>"Aceptable con Restricción o con Control Específico"</formula>
    </cfRule>
    <cfRule type="containsText" dxfId="70" priority="70" operator="containsText" text="Tolerable con Recomendación">
      <formula>NOT(ISERROR(SEARCH("Tolerable con Recomendación",S9)))</formula>
    </cfRule>
    <cfRule type="containsText" dxfId="69" priority="71" operator="containsText" text="Riesgo Bajo/Aceptar">
      <formula>NOT(ISERROR(SEARCH("Riesgo Bajo/Aceptar",S9)))</formula>
    </cfRule>
    <cfRule type="containsText" dxfId="68" priority="72" operator="containsText" text="Riesgo Moderado/Tolerar">
      <formula>NOT(ISERROR(SEARCH("Riesgo Moderado/Tolerar",S9)))</formula>
    </cfRule>
    <cfRule type="containsText" dxfId="67" priority="73" operator="containsText" text="Riesgo Extremo/Evitar">
      <formula>NOT(ISERROR(SEARCH("Riesgo Extremo/Evitar",S9)))</formula>
    </cfRule>
    <cfRule type="containsText" dxfId="66" priority="74" operator="containsText" text="Riesgo Alto/Mitigar">
      <formula>NOT(ISERROR(SEARCH("Riesgo Alto/Mitigar",S9)))</formula>
    </cfRule>
    <cfRule type="cellIs" dxfId="65" priority="75" operator="equal">
      <formula>"No aceptable"</formula>
    </cfRule>
    <cfRule type="cellIs" dxfId="64" priority="76" operator="equal">
      <formula>"Aceptable con Restricción o con Control Específico"</formula>
    </cfRule>
    <cfRule type="containsText" dxfId="63" priority="77" operator="containsText" text="Tolerable con Recomendación">
      <formula>NOT(ISERROR(SEARCH("Tolerable con Recomendación",S9)))</formula>
    </cfRule>
  </conditionalFormatting>
  <conditionalFormatting sqref="Q9:R9">
    <cfRule type="cellIs" dxfId="62" priority="48" operator="equal">
      <formula>"Aceptable"</formula>
    </cfRule>
    <cfRule type="cellIs" dxfId="61" priority="49" operator="equal">
      <formula>"No Aceptable"</formula>
    </cfRule>
    <cfRule type="cellIs" dxfId="60" priority="50" operator="equal">
      <formula>"Aceptable con Restricción o con Control Específico"</formula>
    </cfRule>
    <cfRule type="containsText" dxfId="59" priority="51" operator="containsText" text="Tolerable con Recomendación">
      <formula>NOT(ISERROR(SEARCH("Tolerable con Recomendación",Q9)))</formula>
    </cfRule>
    <cfRule type="cellIs" dxfId="58" priority="52" operator="equal">
      <formula>"Aceptable"</formula>
    </cfRule>
    <cfRule type="cellIs" dxfId="57" priority="53" operator="equal">
      <formula>"No aceptable"</formula>
    </cfRule>
    <cfRule type="cellIs" dxfId="56" priority="54" operator="equal">
      <formula>"Aceptable con Restricción o con Control Específico"</formula>
    </cfRule>
    <cfRule type="containsText" dxfId="55" priority="55" operator="containsText" text="Tolerable con Recomendación">
      <formula>NOT(ISERROR(SEARCH("Tolerable con Recomendación",Q9)))</formula>
    </cfRule>
    <cfRule type="containsText" dxfId="54" priority="56" operator="containsText" text="Riesgo Bajo/Aceptar">
      <formula>NOT(ISERROR(SEARCH("Riesgo Bajo/Aceptar",Q9)))</formula>
    </cfRule>
    <cfRule type="containsText" dxfId="53" priority="57" operator="containsText" text="Riesgo Moderado/Tolerar">
      <formula>NOT(ISERROR(SEARCH("Riesgo Moderado/Tolerar",Q9)))</formula>
    </cfRule>
    <cfRule type="containsText" dxfId="52" priority="58" operator="containsText" text="Riesgo Extremo/Evitar">
      <formula>NOT(ISERROR(SEARCH("Riesgo Extremo/Evitar",Q9)))</formula>
    </cfRule>
    <cfRule type="containsText" dxfId="51" priority="59" operator="containsText" text="Riesgo Alto/Mitigar">
      <formula>NOT(ISERROR(SEARCH("Riesgo Alto/Mitigar",Q9)))</formula>
    </cfRule>
    <cfRule type="cellIs" dxfId="50" priority="60" operator="equal">
      <formula>"No aceptable"</formula>
    </cfRule>
    <cfRule type="cellIs" dxfId="49" priority="61" operator="equal">
      <formula>"Aceptable con Restricción o con Control Específico"</formula>
    </cfRule>
    <cfRule type="containsText" dxfId="48" priority="62" operator="containsText" text="Tolerable con Recomendación">
      <formula>NOT(ISERROR(SEARCH("Tolerable con Recomendación",Q9)))</formula>
    </cfRule>
  </conditionalFormatting>
  <conditionalFormatting sqref="T9">
    <cfRule type="cellIs" dxfId="47" priority="33" operator="equal">
      <formula>"Aceptable"</formula>
    </cfRule>
    <cfRule type="cellIs" dxfId="46" priority="34" operator="equal">
      <formula>"No Aceptable"</formula>
    </cfRule>
    <cfRule type="cellIs" dxfId="45" priority="35" operator="equal">
      <formula>"Aceptable con Restricción o con Control Específico"</formula>
    </cfRule>
    <cfRule type="containsText" dxfId="44" priority="36" operator="containsText" text="Tolerable con Recomendación">
      <formula>NOT(ISERROR(SEARCH("Tolerable con Recomendación",T9)))</formula>
    </cfRule>
    <cfRule type="cellIs" dxfId="43" priority="37" operator="equal">
      <formula>"Aceptable"</formula>
    </cfRule>
    <cfRule type="cellIs" dxfId="42" priority="38" operator="equal">
      <formula>"No aceptable"</formula>
    </cfRule>
    <cfRule type="cellIs" dxfId="41" priority="39" operator="equal">
      <formula>"Aceptable con Restricción o con Control Específico"</formula>
    </cfRule>
    <cfRule type="containsText" dxfId="40" priority="40" operator="containsText" text="Tolerable con Recomendación">
      <formula>NOT(ISERROR(SEARCH("Tolerable con Recomendación",T9)))</formula>
    </cfRule>
    <cfRule type="containsText" dxfId="39" priority="41" operator="containsText" text="Riesgo Bajo/Aceptar">
      <formula>NOT(ISERROR(SEARCH("Riesgo Bajo/Aceptar",T9)))</formula>
    </cfRule>
    <cfRule type="containsText" dxfId="38" priority="42" operator="containsText" text="Riesgo Moderado/Tolerar">
      <formula>NOT(ISERROR(SEARCH("Riesgo Moderado/Tolerar",T9)))</formula>
    </cfRule>
    <cfRule type="containsText" dxfId="37" priority="43" operator="containsText" text="Riesgo Extremo/Evitar">
      <formula>NOT(ISERROR(SEARCH("Riesgo Extremo/Evitar",T9)))</formula>
    </cfRule>
    <cfRule type="containsText" dxfId="36" priority="44" operator="containsText" text="Riesgo Alto/Mitigar">
      <formula>NOT(ISERROR(SEARCH("Riesgo Alto/Mitigar",T9)))</formula>
    </cfRule>
    <cfRule type="cellIs" dxfId="35" priority="45" operator="equal">
      <formula>"No aceptable"</formula>
    </cfRule>
    <cfRule type="cellIs" dxfId="34" priority="46" operator="equal">
      <formula>"Aceptable con Restricción o con Control Específico"</formula>
    </cfRule>
    <cfRule type="containsText" dxfId="33" priority="47" operator="containsText" text="Tolerable con Recomendación">
      <formula>NOT(ISERROR(SEARCH("Tolerable con Recomendación",T9)))</formula>
    </cfRule>
  </conditionalFormatting>
  <conditionalFormatting sqref="J25">
    <cfRule type="cellIs" dxfId="32" priority="18" operator="equal">
      <formula>"Aceptable"</formula>
    </cfRule>
    <cfRule type="cellIs" dxfId="31" priority="19" operator="equal">
      <formula>"No Aceptable"</formula>
    </cfRule>
    <cfRule type="cellIs" dxfId="30" priority="20" operator="equal">
      <formula>"Aceptable con Restricción o con Control Específico"</formula>
    </cfRule>
    <cfRule type="containsText" dxfId="29" priority="21" operator="containsText" text="Tolerable con Recomendación">
      <formula>NOT(ISERROR(SEARCH("Tolerable con Recomendación",J25)))</formula>
    </cfRule>
    <cfRule type="cellIs" dxfId="28" priority="22" operator="equal">
      <formula>"Aceptable"</formula>
    </cfRule>
    <cfRule type="cellIs" dxfId="27" priority="23" operator="equal">
      <formula>"No aceptable"</formula>
    </cfRule>
    <cfRule type="cellIs" dxfId="26" priority="24" operator="equal">
      <formula>"Aceptable con Restricción o con Control Específico"</formula>
    </cfRule>
    <cfRule type="containsText" dxfId="25" priority="25" operator="containsText" text="Tolerable con Recomendación">
      <formula>NOT(ISERROR(SEARCH("Tolerable con Recomendación",J25)))</formula>
    </cfRule>
    <cfRule type="containsText" dxfId="24" priority="26" operator="containsText" text="Riesgo Bajo/Aceptar">
      <formula>NOT(ISERROR(SEARCH("Riesgo Bajo/Aceptar",J25)))</formula>
    </cfRule>
    <cfRule type="containsText" dxfId="23" priority="27" operator="containsText" text="Riesgo Moderado/Tolerar">
      <formula>NOT(ISERROR(SEARCH("Riesgo Moderado/Tolerar",J25)))</formula>
    </cfRule>
    <cfRule type="containsText" dxfId="22" priority="28" operator="containsText" text="Riesgo Extremo/Evitar">
      <formula>NOT(ISERROR(SEARCH("Riesgo Extremo/Evitar",J25)))</formula>
    </cfRule>
    <cfRule type="containsText" dxfId="21" priority="29" operator="containsText" text="Riesgo Alto/Mitigar">
      <formula>NOT(ISERROR(SEARCH("Riesgo Alto/Mitigar",J25)))</formula>
    </cfRule>
    <cfRule type="cellIs" dxfId="20" priority="30" operator="equal">
      <formula>"No aceptable"</formula>
    </cfRule>
    <cfRule type="cellIs" dxfId="19" priority="31" operator="equal">
      <formula>"Aceptable con Restricción o con Control Específico"</formula>
    </cfRule>
    <cfRule type="containsText" dxfId="18" priority="32" operator="containsText" text="Tolerable con Recomendación">
      <formula>NOT(ISERROR(SEARCH("Tolerable con Recomendación",J25)))</formula>
    </cfRule>
  </conditionalFormatting>
  <dataValidations count="1">
    <dataValidation type="list" allowBlank="1" showInputMessage="1" showErrorMessage="1" sqref="E8:E12 E14:E26 E28:E38" xr:uid="{00000000-0002-0000-0000-000000000000}">
      <formula1>"Positivo,Negativo"</formula1>
    </dataValidation>
  </dataValidations>
  <printOptions horizontalCentered="1" verticalCentered="1"/>
  <pageMargins left="0" right="0" top="0" bottom="0" header="0" footer="0"/>
  <pageSetup paperSize="9" scale="2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40" operator="containsText" id="{ABFB55F3-A0CE-4585-B4E5-84EF9E1EEF2F}">
            <xm:f>NOT(ISERROR(SEARCH("ALTO IMPACTO",N8)))</xm:f>
            <xm:f>"ALTO IMPACTO"</xm:f>
            <x14:dxf>
              <fill>
                <patternFill>
                  <bgColor rgb="FFFF0000"/>
                </patternFill>
              </fill>
            </x14:dxf>
          </x14:cfRule>
          <x14:cfRule type="containsText" priority="1841" operator="containsText" id="{912AC666-31E2-4F39-B125-B9BB695222BD}">
            <xm:f>NOT(ISERROR(SEARCH("BAJO IMPACTO",N8)))</xm:f>
            <xm:f>"BAJO IMPACTO"</xm:f>
            <x14:dxf>
              <fill>
                <patternFill>
                  <bgColor theme="6" tint="-0.24994659260841701"/>
                </patternFill>
              </fill>
            </x14:dxf>
          </x14:cfRule>
          <x14:cfRule type="containsText" priority="1842" operator="containsText" id="{16BCCB21-7012-4449-9D9E-1AABCF77BBE2}">
            <xm:f>NOT(ISERROR(SEARCH("MEDIANO IMPACTO",N8)))</xm:f>
            <xm:f>"MEDIANO IMPACTO"</xm:f>
            <x14:dxf>
              <font>
                <color theme="1"/>
              </font>
              <fill>
                <patternFill>
                  <bgColor theme="9"/>
                </patternFill>
              </fill>
            </x14:dxf>
          </x14:cfRule>
          <xm:sqref>N28 N8 T14:T20 N14:N20 N31:N38 T28:T38</xm:sqref>
        </x14:conditionalFormatting>
        <x14:conditionalFormatting xmlns:xm="http://schemas.microsoft.com/office/excel/2006/main">
          <x14:cfRule type="containsText" priority="1839" operator="containsText" id="{4530655E-2F31-4900-94D8-B2EBA4314E56}">
            <xm:f>NOT(ISERROR(SEARCH("BAJO BENEFICIO",J10)))</xm:f>
            <xm:f>"BAJO BENEFICIO"</xm:f>
            <x14:dxf>
              <fill>
                <patternFill>
                  <bgColor rgb="FFFF0000"/>
                </patternFill>
              </fill>
            </x14:dxf>
          </x14:cfRule>
          <xm:sqref>J10:J12 J21:J24 J26 J28:J38</xm:sqref>
        </x14:conditionalFormatting>
        <x14:conditionalFormatting xmlns:xm="http://schemas.microsoft.com/office/excel/2006/main">
          <x14:cfRule type="containsText" priority="1838" operator="containsText" id="{E2B4E1D3-A4E1-467A-8C4C-297CAE034BBC}">
            <xm:f>NOT(ISERROR(SEARCH("MEDIANO BENEFICIO",J10)))</xm:f>
            <xm:f>"MEDIANO BENEFICIO"</xm:f>
            <x14:dxf>
              <fill>
                <patternFill>
                  <bgColor theme="9"/>
                </patternFill>
              </fill>
            </x14:dxf>
          </x14:cfRule>
          <xm:sqref>J10:J12 J21:J24 J26 J28:J38</xm:sqref>
        </x14:conditionalFormatting>
        <x14:conditionalFormatting xmlns:xm="http://schemas.microsoft.com/office/excel/2006/main">
          <x14:cfRule type="containsText" priority="1417" operator="containsText" id="{9A86FFEA-EB25-4FD6-BD9D-35F09CC10EBF}">
            <xm:f>NOT(ISERROR(SEARCH("ALTO IMPACTO",T8)))</xm:f>
            <xm:f>"ALTO IMPACTO"</xm:f>
            <x14:dxf>
              <fill>
                <patternFill>
                  <bgColor rgb="FFFF0000"/>
                </patternFill>
              </fill>
            </x14:dxf>
          </x14:cfRule>
          <x14:cfRule type="containsText" priority="1418" operator="containsText" id="{FB970BFA-9CFF-4159-9F1D-A55576ACE14A}">
            <xm:f>NOT(ISERROR(SEARCH("BAJO IMPACTO",T8)))</xm:f>
            <xm:f>"BAJO IMPACTO"</xm:f>
            <x14:dxf>
              <fill>
                <patternFill>
                  <bgColor theme="6" tint="-0.24994659260841701"/>
                </patternFill>
              </fill>
            </x14:dxf>
          </x14:cfRule>
          <x14:cfRule type="containsText" priority="1419" operator="containsText" id="{A4B1B050-9DF4-457A-8A83-025727316FD5}">
            <xm:f>NOT(ISERROR(SEARCH("MEDIANO IMPACTO",T8)))</xm:f>
            <xm:f>"MEDIANO IMPACTO"</xm:f>
            <x14:dxf>
              <font>
                <color theme="1"/>
              </font>
              <fill>
                <patternFill>
                  <bgColor theme="9"/>
                </patternFill>
              </fill>
            </x14:dxf>
          </x14:cfRule>
          <xm:sqref>T8</xm:sqref>
        </x14:conditionalFormatting>
        <x14:conditionalFormatting xmlns:xm="http://schemas.microsoft.com/office/excel/2006/main">
          <x14:cfRule type="containsText" priority="1369" operator="containsText" id="{2A0091F9-5701-49D4-8043-6DEECDCCBE52}">
            <xm:f>NOT(ISERROR(SEARCH("ALTO BENEFICIO",J11)))</xm:f>
            <xm:f>"ALTO BENEFICIO"</xm:f>
            <x14:dxf>
              <fill>
                <patternFill>
                  <bgColor theme="6"/>
                </patternFill>
              </fill>
            </x14:dxf>
          </x14:cfRule>
          <xm:sqref>J11:J12 J21:J24 J26 J28:J38</xm:sqref>
        </x14:conditionalFormatting>
        <x14:conditionalFormatting xmlns:xm="http://schemas.microsoft.com/office/excel/2006/main">
          <x14:cfRule type="containsText" priority="214" operator="containsText" id="{7F3F5DA3-C662-4875-A770-E11BC681AEE3}">
            <xm:f>NOT(ISERROR(SEARCH("ALTO IMPACTO",N25)))</xm:f>
            <xm:f>"ALTO IMPACTO"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D3D383D3-AFD9-40F7-BAB1-D4ABB1CC2BB9}">
            <xm:f>NOT(ISERROR(SEARCH("BAJO IMPACTO",N25)))</xm:f>
            <xm:f>"BAJO IMPACTO"</xm:f>
            <x14:dxf>
              <fill>
                <patternFill>
                  <bgColor theme="6" tint="-0.24994659260841701"/>
                </patternFill>
              </fill>
            </x14:dxf>
          </x14:cfRule>
          <x14:cfRule type="containsText" priority="216" operator="containsText" id="{62946AC5-43EB-43DE-8EA0-A5A7BD443F67}">
            <xm:f>NOT(ISERROR(SEARCH("MEDIANO IMPACTO",N25)))</xm:f>
            <xm:f>"MEDIANO IMPACTO"</xm:f>
            <x14:dxf>
              <font>
                <color theme="1"/>
              </font>
              <fill>
                <patternFill>
                  <bgColor theme="9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160" operator="containsText" id="{FDEEB49D-6496-4FDB-AA8A-DC8AFC2CDBF0}">
            <xm:f>NOT(ISERROR(SEARCH("ALTO IMPACTO",T25)))</xm:f>
            <xm:f>"ALTO IMPACTO"</xm:f>
            <x14:dxf>
              <fill>
                <patternFill>
                  <bgColor rgb="FFFF0000"/>
                </patternFill>
              </fill>
            </x14:dxf>
          </x14:cfRule>
          <x14:cfRule type="containsText" priority="161" operator="containsText" id="{563925F9-1240-4AFB-A845-93D4F8A093A6}">
            <xm:f>NOT(ISERROR(SEARCH("BAJO IMPACTO",T25)))</xm:f>
            <xm:f>"BAJO IMPACTO"</xm:f>
            <x14:dxf>
              <fill>
                <patternFill>
                  <bgColor theme="6" tint="-0.24994659260841701"/>
                </patternFill>
              </fill>
            </x14:dxf>
          </x14:cfRule>
          <x14:cfRule type="containsText" priority="162" operator="containsText" id="{DAF497C9-A75C-4323-AF43-A1D8832B589D}">
            <xm:f>NOT(ISERROR(SEARCH("MEDIANO IMPACTO",T25)))</xm:f>
            <xm:f>"MEDIANO IMPACTO"</xm:f>
            <x14:dxf>
              <font>
                <color theme="1"/>
              </font>
              <fill>
                <patternFill>
                  <bgColor theme="9"/>
                </patternFill>
              </fill>
            </x14:dxf>
          </x14:cfRule>
          <xm:sqref>T25</xm:sqref>
        </x14:conditionalFormatting>
        <x14:conditionalFormatting xmlns:xm="http://schemas.microsoft.com/office/excel/2006/main">
          <x14:cfRule type="containsText" priority="110" operator="containsText" id="{9EDA150C-0474-7947-90A8-D707D3CB237D}">
            <xm:f>NOT(ISERROR(SEARCH("BAJO BENEFICIO",J9)))</xm:f>
            <xm:f>"BAJO BENEFICIO"</xm:f>
            <x14:dxf>
              <fill>
                <patternFill>
                  <bgColor rgb="FFFF0000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109" operator="containsText" id="{BF40AB6A-5D3F-1740-84BE-3ECDA6A2A823}">
            <xm:f>NOT(ISERROR(SEARCH("MEDIANO BENEFICIO",J9)))</xm:f>
            <xm:f>"MEDIANO BENEFICIO"</xm:f>
            <x14:dxf>
              <fill>
                <patternFill>
                  <bgColor theme="9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93" operator="containsText" id="{87ED983B-71E6-EF43-939A-7B7F7133D6A6}">
            <xm:f>NOT(ISERROR(SEARCH("ALTO BENEFICIO",J9)))</xm:f>
            <xm:f>"ALTO BENEFICIO"</xm:f>
            <x14:dxf>
              <fill>
                <patternFill>
                  <bgColor theme="6"/>
                </patternFill>
              </fill>
            </x14:dxf>
          </x14:cfRule>
          <xm:sqref>J9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4"/>
  <sheetViews>
    <sheetView view="pageBreakPreview" topLeftCell="A4" zoomScale="90" zoomScaleSheetLayoutView="90" workbookViewId="0">
      <selection activeCell="B10" sqref="B10:H11"/>
    </sheetView>
  </sheetViews>
  <sheetFormatPr baseColWidth="10" defaultColWidth="11.42578125" defaultRowHeight="15" x14ac:dyDescent="0.25"/>
  <cols>
    <col min="1" max="1" width="1.7109375" style="106" customWidth="1"/>
    <col min="2" max="2" width="13.42578125" style="106" customWidth="1"/>
    <col min="3" max="3" width="17.42578125" style="106" customWidth="1"/>
    <col min="4" max="4" width="18" style="106" customWidth="1"/>
    <col min="5" max="5" width="14.7109375" style="106" customWidth="1"/>
    <col min="6" max="6" width="8.7109375" style="87" customWidth="1"/>
    <col min="7" max="7" width="10" style="106" customWidth="1"/>
    <col min="8" max="8" width="11.42578125" style="106"/>
    <col min="9" max="9" width="28.42578125" style="106" customWidth="1"/>
    <col min="10" max="10" width="11.140625" style="106" customWidth="1"/>
    <col min="11" max="11" width="4.42578125" style="87" customWidth="1"/>
    <col min="12" max="16384" width="11.42578125" style="106"/>
  </cols>
  <sheetData>
    <row r="1" spans="2:10" ht="30" customHeight="1" thickBot="1" x14ac:dyDescent="0.3">
      <c r="B1" s="212" t="s">
        <v>183</v>
      </c>
      <c r="C1" s="212"/>
      <c r="D1" s="212"/>
      <c r="E1" s="212"/>
      <c r="F1" s="212"/>
      <c r="G1" s="212"/>
      <c r="H1" s="212"/>
      <c r="I1" s="212"/>
      <c r="J1" s="212"/>
    </row>
    <row r="2" spans="2:10" ht="22.5" customHeight="1" thickBot="1" x14ac:dyDescent="0.3">
      <c r="B2" s="213" t="s">
        <v>17</v>
      </c>
      <c r="C2" s="213"/>
      <c r="D2" s="213"/>
      <c r="E2" s="214"/>
      <c r="F2" s="88"/>
      <c r="G2" s="215" t="s">
        <v>8</v>
      </c>
      <c r="H2" s="216"/>
      <c r="I2" s="216"/>
      <c r="J2" s="217"/>
    </row>
    <row r="3" spans="2:10" ht="21" customHeight="1" thickBot="1" x14ac:dyDescent="0.3">
      <c r="B3" s="218" t="s">
        <v>143</v>
      </c>
      <c r="C3" s="219"/>
      <c r="D3" s="220"/>
      <c r="E3" s="86" t="s">
        <v>125</v>
      </c>
      <c r="F3" s="88"/>
      <c r="G3" s="221" t="s">
        <v>76</v>
      </c>
      <c r="H3" s="222"/>
      <c r="I3" s="223"/>
      <c r="J3" s="89" t="s">
        <v>125</v>
      </c>
    </row>
    <row r="4" spans="2:10" ht="76.5" customHeight="1" thickBot="1" x14ac:dyDescent="0.3">
      <c r="B4" s="209" t="s">
        <v>301</v>
      </c>
      <c r="C4" s="210"/>
      <c r="D4" s="211"/>
      <c r="E4" s="73">
        <v>1</v>
      </c>
      <c r="F4" s="88"/>
      <c r="G4" s="209" t="s">
        <v>278</v>
      </c>
      <c r="H4" s="210"/>
      <c r="I4" s="211"/>
      <c r="J4" s="62">
        <v>1</v>
      </c>
    </row>
    <row r="5" spans="2:10" ht="87" customHeight="1" thickBot="1" x14ac:dyDescent="0.3">
      <c r="B5" s="209" t="s">
        <v>302</v>
      </c>
      <c r="C5" s="210"/>
      <c r="D5" s="211"/>
      <c r="E5" s="73">
        <v>2</v>
      </c>
      <c r="F5" s="88"/>
      <c r="G5" s="209" t="s">
        <v>279</v>
      </c>
      <c r="H5" s="210"/>
      <c r="I5" s="211"/>
      <c r="J5" s="63">
        <v>2</v>
      </c>
    </row>
    <row r="6" spans="2:10" ht="114" customHeight="1" thickBot="1" x14ac:dyDescent="0.3">
      <c r="B6" s="209" t="s">
        <v>303</v>
      </c>
      <c r="C6" s="210"/>
      <c r="D6" s="211"/>
      <c r="E6" s="73">
        <v>3</v>
      </c>
      <c r="F6" s="88"/>
      <c r="G6" s="209" t="s">
        <v>280</v>
      </c>
      <c r="H6" s="210"/>
      <c r="I6" s="211"/>
      <c r="J6" s="62">
        <v>3</v>
      </c>
    </row>
    <row r="7" spans="2:10" ht="135" customHeight="1" thickBot="1" x14ac:dyDescent="0.3">
      <c r="B7" s="209" t="s">
        <v>300</v>
      </c>
      <c r="C7" s="210"/>
      <c r="D7" s="211"/>
      <c r="E7" s="73">
        <v>4</v>
      </c>
      <c r="F7" s="88"/>
      <c r="G7" s="209" t="s">
        <v>281</v>
      </c>
      <c r="H7" s="210"/>
      <c r="I7" s="211"/>
      <c r="J7" s="62">
        <v>4</v>
      </c>
    </row>
    <row r="8" spans="2:10" ht="111.75" customHeight="1" thickBot="1" x14ac:dyDescent="0.3">
      <c r="B8" s="209" t="s">
        <v>304</v>
      </c>
      <c r="C8" s="210"/>
      <c r="D8" s="211"/>
      <c r="E8" s="73">
        <v>5</v>
      </c>
      <c r="F8" s="88"/>
      <c r="G8" s="209" t="s">
        <v>282</v>
      </c>
      <c r="H8" s="210"/>
      <c r="I8" s="211"/>
      <c r="J8" s="62">
        <v>5</v>
      </c>
    </row>
    <row r="9" spans="2:10" x14ac:dyDescent="0.25">
      <c r="B9" s="88"/>
      <c r="C9" s="88"/>
      <c r="D9" s="88"/>
      <c r="E9" s="88"/>
      <c r="F9" s="88"/>
      <c r="G9" s="88"/>
      <c r="H9" s="88"/>
      <c r="I9" s="88"/>
      <c r="J9" s="88"/>
    </row>
    <row r="10" spans="2:10" x14ac:dyDescent="0.25">
      <c r="B10" s="227" t="s">
        <v>288</v>
      </c>
      <c r="C10" s="227"/>
      <c r="D10" s="227"/>
      <c r="E10" s="227"/>
      <c r="F10" s="227"/>
      <c r="G10" s="227"/>
      <c r="H10" s="227"/>
      <c r="I10" s="88"/>
      <c r="J10" s="88"/>
    </row>
    <row r="11" spans="2:10" ht="15" customHeight="1" thickBot="1" x14ac:dyDescent="0.3">
      <c r="B11" s="228"/>
      <c r="C11" s="228"/>
      <c r="D11" s="228"/>
      <c r="E11" s="228"/>
      <c r="F11" s="228"/>
      <c r="G11" s="228"/>
      <c r="H11" s="228"/>
      <c r="I11" s="88"/>
      <c r="J11" s="88"/>
    </row>
    <row r="12" spans="2:10" ht="15" customHeight="1" thickBot="1" x14ac:dyDescent="0.3">
      <c r="B12" s="229" t="s">
        <v>289</v>
      </c>
      <c r="C12" s="230"/>
      <c r="D12" s="233" t="s">
        <v>8</v>
      </c>
      <c r="E12" s="233"/>
      <c r="F12" s="233"/>
      <c r="G12" s="233"/>
      <c r="H12" s="234"/>
      <c r="I12" s="88"/>
      <c r="J12" s="88"/>
    </row>
    <row r="13" spans="2:10" ht="15" customHeight="1" thickBot="1" x14ac:dyDescent="0.3">
      <c r="B13" s="231"/>
      <c r="C13" s="232"/>
      <c r="D13" s="91">
        <v>1</v>
      </c>
      <c r="E13" s="91">
        <v>2</v>
      </c>
      <c r="F13" s="91">
        <v>3</v>
      </c>
      <c r="G13" s="91">
        <v>4</v>
      </c>
      <c r="H13" s="91">
        <v>5</v>
      </c>
      <c r="I13" s="88"/>
      <c r="J13" s="88"/>
    </row>
    <row r="14" spans="2:10" ht="15" customHeight="1" thickBot="1" x14ac:dyDescent="0.3">
      <c r="B14" s="224" t="s">
        <v>290</v>
      </c>
      <c r="C14" s="91">
        <v>5</v>
      </c>
      <c r="D14" s="92">
        <v>5</v>
      </c>
      <c r="E14" s="92">
        <v>10</v>
      </c>
      <c r="F14" s="141">
        <v>15</v>
      </c>
      <c r="G14" s="141">
        <v>20</v>
      </c>
      <c r="H14" s="93">
        <v>25</v>
      </c>
      <c r="I14" s="88"/>
      <c r="J14" s="88"/>
    </row>
    <row r="15" spans="2:10" ht="15.75" thickBot="1" x14ac:dyDescent="0.3">
      <c r="B15" s="225"/>
      <c r="C15" s="91">
        <v>4</v>
      </c>
      <c r="D15" s="142">
        <v>4</v>
      </c>
      <c r="E15" s="92">
        <v>8</v>
      </c>
      <c r="F15" s="81">
        <v>12</v>
      </c>
      <c r="G15" s="141">
        <v>16</v>
      </c>
      <c r="H15" s="143">
        <v>20</v>
      </c>
      <c r="I15" s="88"/>
      <c r="J15" s="88"/>
    </row>
    <row r="16" spans="2:10" ht="15.75" thickBot="1" x14ac:dyDescent="0.3">
      <c r="B16" s="225"/>
      <c r="C16" s="91">
        <v>3</v>
      </c>
      <c r="D16" s="142">
        <v>3</v>
      </c>
      <c r="E16" s="92">
        <v>6</v>
      </c>
      <c r="F16" s="81">
        <v>9</v>
      </c>
      <c r="G16" s="81">
        <v>12</v>
      </c>
      <c r="H16" s="141">
        <v>15</v>
      </c>
      <c r="I16" s="88"/>
      <c r="J16" s="88"/>
    </row>
    <row r="17" spans="2:10" ht="15.75" thickBot="1" x14ac:dyDescent="0.3">
      <c r="B17" s="225"/>
      <c r="C17" s="91">
        <v>2</v>
      </c>
      <c r="D17" s="142">
        <v>2</v>
      </c>
      <c r="E17" s="80">
        <v>4</v>
      </c>
      <c r="F17" s="92">
        <v>6</v>
      </c>
      <c r="G17" s="81">
        <v>8</v>
      </c>
      <c r="H17" s="90">
        <v>10</v>
      </c>
      <c r="I17" s="88"/>
      <c r="J17" s="88"/>
    </row>
    <row r="18" spans="2:10" ht="15.75" thickBot="1" x14ac:dyDescent="0.3">
      <c r="B18" s="226"/>
      <c r="C18" s="91">
        <v>1</v>
      </c>
      <c r="D18" s="144">
        <v>1</v>
      </c>
      <c r="E18" s="145">
        <v>2</v>
      </c>
      <c r="F18" s="145">
        <v>3</v>
      </c>
      <c r="G18" s="145">
        <v>4</v>
      </c>
      <c r="H18" s="92">
        <v>5</v>
      </c>
      <c r="I18" s="88"/>
      <c r="J18" s="88"/>
    </row>
    <row r="19" spans="2:10" x14ac:dyDescent="0.25">
      <c r="B19" s="235" t="s">
        <v>169</v>
      </c>
      <c r="C19" s="235"/>
      <c r="D19" s="235"/>
      <c r="E19" s="235"/>
      <c r="F19" s="235"/>
      <c r="G19" s="235"/>
      <c r="H19" s="235"/>
      <c r="I19" s="88"/>
      <c r="J19" s="88"/>
    </row>
    <row r="20" spans="2:10" ht="15.75" thickBot="1" x14ac:dyDescent="0.3">
      <c r="B20" s="236"/>
      <c r="C20" s="236"/>
      <c r="D20" s="236"/>
      <c r="E20" s="236"/>
      <c r="F20" s="236"/>
      <c r="G20" s="236"/>
      <c r="H20" s="236"/>
      <c r="I20" s="88"/>
      <c r="J20" s="88"/>
    </row>
    <row r="21" spans="2:10" ht="30.75" thickBot="1" x14ac:dyDescent="0.3">
      <c r="B21" s="94" t="s">
        <v>149</v>
      </c>
      <c r="C21" s="95" t="s">
        <v>150</v>
      </c>
      <c r="D21" s="95" t="s">
        <v>151</v>
      </c>
      <c r="E21" s="237" t="s">
        <v>152</v>
      </c>
      <c r="F21" s="238"/>
      <c r="G21" s="238"/>
      <c r="H21" s="239"/>
      <c r="I21" s="88"/>
      <c r="J21" s="88"/>
    </row>
    <row r="22" spans="2:10" ht="30.75" customHeight="1" thickBot="1" x14ac:dyDescent="0.3">
      <c r="B22" s="96" t="s">
        <v>28</v>
      </c>
      <c r="C22" s="83" t="s">
        <v>162</v>
      </c>
      <c r="D22" s="146" t="s">
        <v>156</v>
      </c>
      <c r="E22" s="240" t="s">
        <v>159</v>
      </c>
      <c r="F22" s="241"/>
      <c r="G22" s="241"/>
      <c r="H22" s="242"/>
      <c r="I22" s="88"/>
      <c r="J22" s="88"/>
    </row>
    <row r="23" spans="2:10" ht="71.25" customHeight="1" thickBot="1" x14ac:dyDescent="0.3">
      <c r="B23" s="97" t="s">
        <v>187</v>
      </c>
      <c r="C23" s="82" t="s">
        <v>164</v>
      </c>
      <c r="D23" s="99" t="s">
        <v>157</v>
      </c>
      <c r="E23" s="240" t="s">
        <v>160</v>
      </c>
      <c r="F23" s="241"/>
      <c r="G23" s="241"/>
      <c r="H23" s="242"/>
      <c r="I23" s="88"/>
      <c r="J23" s="88"/>
    </row>
    <row r="24" spans="2:10" ht="57" customHeight="1" thickBot="1" x14ac:dyDescent="0.3">
      <c r="B24" s="98" t="s">
        <v>188</v>
      </c>
      <c r="C24" s="147" t="s">
        <v>165</v>
      </c>
      <c r="D24" s="148" t="s">
        <v>158</v>
      </c>
      <c r="E24" s="240" t="s">
        <v>161</v>
      </c>
      <c r="F24" s="241"/>
      <c r="G24" s="241"/>
      <c r="H24" s="242"/>
      <c r="I24" s="88"/>
      <c r="J24" s="88"/>
    </row>
  </sheetData>
  <mergeCells count="24">
    <mergeCell ref="B19:H20"/>
    <mergeCell ref="E21:H21"/>
    <mergeCell ref="E22:H22"/>
    <mergeCell ref="E23:H23"/>
    <mergeCell ref="E24:H24"/>
    <mergeCell ref="B14:B18"/>
    <mergeCell ref="B5:D5"/>
    <mergeCell ref="G5:I5"/>
    <mergeCell ref="B6:D6"/>
    <mergeCell ref="G6:I6"/>
    <mergeCell ref="B7:D7"/>
    <mergeCell ref="G7:I7"/>
    <mergeCell ref="B8:D8"/>
    <mergeCell ref="G8:I8"/>
    <mergeCell ref="B10:H11"/>
    <mergeCell ref="B12:C13"/>
    <mergeCell ref="D12:H12"/>
    <mergeCell ref="B4:D4"/>
    <mergeCell ref="G4:I4"/>
    <mergeCell ref="B1:J1"/>
    <mergeCell ref="B2:E2"/>
    <mergeCell ref="G2:J2"/>
    <mergeCell ref="B3:D3"/>
    <mergeCell ref="G3:I3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4"/>
  <sheetViews>
    <sheetView view="pageBreakPreview" zoomScale="90" zoomScaleSheetLayoutView="90" workbookViewId="0">
      <selection activeCell="B14" sqref="B14:B18"/>
    </sheetView>
  </sheetViews>
  <sheetFormatPr baseColWidth="10" defaultColWidth="11.42578125" defaultRowHeight="15" x14ac:dyDescent="0.25"/>
  <cols>
    <col min="1" max="1" width="1.7109375" customWidth="1"/>
    <col min="2" max="2" width="13.42578125" customWidth="1"/>
    <col min="3" max="3" width="15.7109375" customWidth="1"/>
    <col min="4" max="4" width="18.7109375" customWidth="1"/>
    <col min="5" max="5" width="14.7109375" customWidth="1"/>
    <col min="6" max="6" width="8.7109375" style="87" customWidth="1"/>
    <col min="7" max="7" width="10" customWidth="1"/>
    <col min="9" max="9" width="35.42578125" customWidth="1"/>
    <col min="10" max="10" width="12.42578125" customWidth="1"/>
    <col min="11" max="11" width="4.42578125" style="87" customWidth="1"/>
  </cols>
  <sheetData>
    <row r="1" spans="2:10" ht="30" customHeight="1" thickBot="1" x14ac:dyDescent="0.3">
      <c r="B1" s="212" t="s">
        <v>184</v>
      </c>
      <c r="C1" s="212"/>
      <c r="D1" s="212"/>
      <c r="E1" s="212"/>
      <c r="F1" s="212"/>
      <c r="G1" s="212"/>
      <c r="H1" s="212"/>
      <c r="I1" s="212"/>
      <c r="J1" s="212"/>
    </row>
    <row r="2" spans="2:10" ht="22.5" customHeight="1" thickBot="1" x14ac:dyDescent="0.3">
      <c r="B2" s="213" t="s">
        <v>185</v>
      </c>
      <c r="C2" s="213"/>
      <c r="D2" s="213"/>
      <c r="E2" s="214"/>
      <c r="F2" s="88"/>
      <c r="G2" s="215" t="s">
        <v>8</v>
      </c>
      <c r="H2" s="216"/>
      <c r="I2" s="216"/>
      <c r="J2" s="217"/>
    </row>
    <row r="3" spans="2:10" ht="21" customHeight="1" thickBot="1" x14ac:dyDescent="0.3">
      <c r="B3" s="218" t="s">
        <v>143</v>
      </c>
      <c r="C3" s="219"/>
      <c r="D3" s="220"/>
      <c r="E3" s="86" t="s">
        <v>125</v>
      </c>
      <c r="F3" s="88"/>
      <c r="G3" s="221" t="s">
        <v>94</v>
      </c>
      <c r="H3" s="222"/>
      <c r="I3" s="223"/>
      <c r="J3" s="89" t="s">
        <v>125</v>
      </c>
    </row>
    <row r="4" spans="2:10" ht="34.5" customHeight="1" thickBot="1" x14ac:dyDescent="0.3">
      <c r="B4" s="209" t="s">
        <v>144</v>
      </c>
      <c r="C4" s="210"/>
      <c r="D4" s="211"/>
      <c r="E4" s="73">
        <v>1</v>
      </c>
      <c r="F4" s="88"/>
      <c r="G4" s="209" t="s">
        <v>283</v>
      </c>
      <c r="H4" s="210"/>
      <c r="I4" s="211"/>
      <c r="J4" s="62">
        <v>1</v>
      </c>
    </row>
    <row r="5" spans="2:10" ht="39.75" customHeight="1" thickBot="1" x14ac:dyDescent="0.3">
      <c r="B5" s="209" t="s">
        <v>145</v>
      </c>
      <c r="C5" s="210"/>
      <c r="D5" s="211"/>
      <c r="E5" s="73">
        <v>2</v>
      </c>
      <c r="F5" s="88"/>
      <c r="G5" s="209" t="s">
        <v>284</v>
      </c>
      <c r="H5" s="210"/>
      <c r="I5" s="211"/>
      <c r="J5" s="63">
        <v>2</v>
      </c>
    </row>
    <row r="6" spans="2:10" ht="45" customHeight="1" thickBot="1" x14ac:dyDescent="0.3">
      <c r="B6" s="209" t="s">
        <v>147</v>
      </c>
      <c r="C6" s="210"/>
      <c r="D6" s="211"/>
      <c r="E6" s="73">
        <v>3</v>
      </c>
      <c r="F6" s="88"/>
      <c r="G6" s="209" t="s">
        <v>285</v>
      </c>
      <c r="H6" s="210"/>
      <c r="I6" s="211"/>
      <c r="J6" s="62">
        <v>3</v>
      </c>
    </row>
    <row r="7" spans="2:10" ht="49.5" customHeight="1" thickBot="1" x14ac:dyDescent="0.3">
      <c r="B7" s="209" t="s">
        <v>146</v>
      </c>
      <c r="C7" s="210"/>
      <c r="D7" s="211"/>
      <c r="E7" s="73">
        <v>4</v>
      </c>
      <c r="F7" s="88"/>
      <c r="G7" s="209" t="s">
        <v>286</v>
      </c>
      <c r="H7" s="210"/>
      <c r="I7" s="211"/>
      <c r="J7" s="62">
        <v>4</v>
      </c>
    </row>
    <row r="8" spans="2:10" ht="42.75" customHeight="1" thickBot="1" x14ac:dyDescent="0.3">
      <c r="B8" s="209" t="s">
        <v>148</v>
      </c>
      <c r="C8" s="210"/>
      <c r="D8" s="211"/>
      <c r="E8" s="73">
        <v>5</v>
      </c>
      <c r="F8" s="88"/>
      <c r="G8" s="209" t="s">
        <v>287</v>
      </c>
      <c r="H8" s="210"/>
      <c r="I8" s="211"/>
      <c r="J8" s="62">
        <v>5</v>
      </c>
    </row>
    <row r="9" spans="2:10" x14ac:dyDescent="0.25">
      <c r="B9" s="88"/>
      <c r="C9" s="88"/>
      <c r="D9" s="88"/>
      <c r="E9" s="88"/>
      <c r="F9" s="88"/>
      <c r="G9" s="88"/>
      <c r="H9" s="88"/>
      <c r="I9" s="88"/>
      <c r="J9" s="88"/>
    </row>
    <row r="10" spans="2:10" x14ac:dyDescent="0.25">
      <c r="B10" s="227" t="s">
        <v>186</v>
      </c>
      <c r="C10" s="227"/>
      <c r="D10" s="227"/>
      <c r="E10" s="227"/>
      <c r="F10" s="227"/>
      <c r="G10" s="227"/>
      <c r="H10" s="227"/>
      <c r="I10" s="88"/>
      <c r="J10" s="88"/>
    </row>
    <row r="11" spans="2:10" ht="15" customHeight="1" thickBot="1" x14ac:dyDescent="0.3">
      <c r="B11" s="228"/>
      <c r="C11" s="228"/>
      <c r="D11" s="228"/>
      <c r="E11" s="228"/>
      <c r="F11" s="228"/>
      <c r="G11" s="228"/>
      <c r="H11" s="228"/>
      <c r="I11" s="88"/>
      <c r="J11" s="88"/>
    </row>
    <row r="12" spans="2:10" ht="15" customHeight="1" thickBot="1" x14ac:dyDescent="0.3">
      <c r="B12" s="229" t="s">
        <v>276</v>
      </c>
      <c r="C12" s="230"/>
      <c r="D12" s="233" t="s">
        <v>8</v>
      </c>
      <c r="E12" s="233"/>
      <c r="F12" s="233"/>
      <c r="G12" s="233"/>
      <c r="H12" s="234"/>
      <c r="I12" s="88"/>
      <c r="J12" s="88"/>
    </row>
    <row r="13" spans="2:10" ht="15" customHeight="1" thickBot="1" x14ac:dyDescent="0.3">
      <c r="B13" s="231"/>
      <c r="C13" s="232"/>
      <c r="D13" s="91">
        <v>1</v>
      </c>
      <c r="E13" s="91">
        <v>2</v>
      </c>
      <c r="F13" s="91">
        <v>3</v>
      </c>
      <c r="G13" s="91">
        <v>4</v>
      </c>
      <c r="H13" s="91">
        <v>5</v>
      </c>
      <c r="I13" s="88"/>
      <c r="J13" s="88"/>
    </row>
    <row r="14" spans="2:10" ht="15" customHeight="1" thickBot="1" x14ac:dyDescent="0.3">
      <c r="B14" s="224" t="s">
        <v>277</v>
      </c>
      <c r="C14" s="91">
        <v>5</v>
      </c>
      <c r="D14" s="92">
        <v>5</v>
      </c>
      <c r="E14" s="92">
        <v>10</v>
      </c>
      <c r="F14" s="105">
        <v>15</v>
      </c>
      <c r="G14" s="103">
        <v>20</v>
      </c>
      <c r="H14" s="104">
        <v>25</v>
      </c>
      <c r="I14" s="88"/>
      <c r="J14" s="88"/>
    </row>
    <row r="15" spans="2:10" ht="15.75" thickBot="1" x14ac:dyDescent="0.3">
      <c r="B15" s="225"/>
      <c r="C15" s="91">
        <v>4</v>
      </c>
      <c r="D15" s="93">
        <v>4</v>
      </c>
      <c r="E15" s="92">
        <v>8</v>
      </c>
      <c r="F15" s="81">
        <v>12</v>
      </c>
      <c r="G15" s="102">
        <v>16</v>
      </c>
      <c r="H15" s="105">
        <v>20</v>
      </c>
      <c r="I15" s="88"/>
      <c r="J15" s="88"/>
    </row>
    <row r="16" spans="2:10" ht="15.75" thickBot="1" x14ac:dyDescent="0.3">
      <c r="B16" s="225"/>
      <c r="C16" s="91">
        <v>3</v>
      </c>
      <c r="D16" s="93">
        <v>3</v>
      </c>
      <c r="E16" s="92">
        <v>6</v>
      </c>
      <c r="F16" s="81">
        <v>9</v>
      </c>
      <c r="G16" s="81">
        <v>12</v>
      </c>
      <c r="H16" s="100">
        <v>15</v>
      </c>
      <c r="I16" s="88"/>
      <c r="J16" s="88"/>
    </row>
    <row r="17" spans="2:10" ht="15.75" thickBot="1" x14ac:dyDescent="0.3">
      <c r="B17" s="225"/>
      <c r="C17" s="91">
        <v>2</v>
      </c>
      <c r="D17" s="93">
        <v>2</v>
      </c>
      <c r="E17" s="93">
        <v>4</v>
      </c>
      <c r="F17" s="81">
        <v>6</v>
      </c>
      <c r="G17" s="81">
        <v>8</v>
      </c>
      <c r="H17" s="90">
        <v>10</v>
      </c>
      <c r="I17" s="88"/>
      <c r="J17" s="88"/>
    </row>
    <row r="18" spans="2:10" ht="15.75" thickBot="1" x14ac:dyDescent="0.3">
      <c r="B18" s="226"/>
      <c r="C18" s="91">
        <v>1</v>
      </c>
      <c r="D18" s="93">
        <v>1</v>
      </c>
      <c r="E18" s="93">
        <v>2</v>
      </c>
      <c r="F18" s="93">
        <v>3</v>
      </c>
      <c r="G18" s="93">
        <v>4</v>
      </c>
      <c r="H18" s="81">
        <v>5</v>
      </c>
      <c r="I18" s="88"/>
      <c r="J18" s="88"/>
    </row>
    <row r="19" spans="2:10" x14ac:dyDescent="0.25">
      <c r="B19" s="235" t="s">
        <v>141</v>
      </c>
      <c r="C19" s="235"/>
      <c r="D19" s="235"/>
      <c r="E19" s="235"/>
      <c r="F19" s="235"/>
      <c r="G19" s="235"/>
      <c r="H19" s="235"/>
      <c r="I19" s="88"/>
      <c r="J19" s="88"/>
    </row>
    <row r="20" spans="2:10" ht="15.75" thickBot="1" x14ac:dyDescent="0.3">
      <c r="B20" s="236"/>
      <c r="C20" s="236"/>
      <c r="D20" s="236"/>
      <c r="E20" s="236"/>
      <c r="F20" s="236"/>
      <c r="G20" s="236"/>
      <c r="H20" s="236"/>
      <c r="I20" s="88"/>
      <c r="J20" s="88"/>
    </row>
    <row r="21" spans="2:10" ht="30.75" thickBot="1" x14ac:dyDescent="0.3">
      <c r="B21" s="94" t="s">
        <v>149</v>
      </c>
      <c r="C21" s="95" t="s">
        <v>263</v>
      </c>
      <c r="D21" s="95" t="s">
        <v>151</v>
      </c>
      <c r="E21" s="237" t="s">
        <v>152</v>
      </c>
      <c r="F21" s="238"/>
      <c r="G21" s="238"/>
      <c r="H21" s="239"/>
      <c r="I21" s="88"/>
      <c r="J21" s="88"/>
    </row>
    <row r="22" spans="2:10" ht="45.75" thickBot="1" x14ac:dyDescent="0.3">
      <c r="B22" s="96" t="s">
        <v>28</v>
      </c>
      <c r="C22" s="85" t="s">
        <v>163</v>
      </c>
      <c r="D22" s="101" t="s">
        <v>158</v>
      </c>
      <c r="E22" s="240" t="s">
        <v>171</v>
      </c>
      <c r="F22" s="241"/>
      <c r="G22" s="241"/>
      <c r="H22" s="242"/>
      <c r="I22" s="88"/>
      <c r="J22" s="88"/>
    </row>
    <row r="23" spans="2:10" ht="71.25" customHeight="1" thickBot="1" x14ac:dyDescent="0.3">
      <c r="B23" s="97" t="s">
        <v>187</v>
      </c>
      <c r="C23" s="82" t="s">
        <v>166</v>
      </c>
      <c r="D23" s="99" t="s">
        <v>157</v>
      </c>
      <c r="E23" s="240" t="s">
        <v>172</v>
      </c>
      <c r="F23" s="241"/>
      <c r="G23" s="241"/>
      <c r="H23" s="242"/>
      <c r="I23" s="88"/>
      <c r="J23" s="88"/>
    </row>
    <row r="24" spans="2:10" ht="57" customHeight="1" thickBot="1" x14ac:dyDescent="0.3">
      <c r="B24" s="98" t="s">
        <v>188</v>
      </c>
      <c r="C24" s="100" t="s">
        <v>167</v>
      </c>
      <c r="D24" s="102" t="s">
        <v>156</v>
      </c>
      <c r="E24" s="240" t="s">
        <v>173</v>
      </c>
      <c r="F24" s="241"/>
      <c r="G24" s="241"/>
      <c r="H24" s="242"/>
      <c r="I24" s="88"/>
      <c r="J24" s="88"/>
    </row>
  </sheetData>
  <mergeCells count="24">
    <mergeCell ref="E23:H23"/>
    <mergeCell ref="E24:H24"/>
    <mergeCell ref="B4:D4"/>
    <mergeCell ref="B5:D5"/>
    <mergeCell ref="B6:D6"/>
    <mergeCell ref="B7:D7"/>
    <mergeCell ref="B8:D8"/>
    <mergeCell ref="B14:B18"/>
    <mergeCell ref="B10:H11"/>
    <mergeCell ref="B12:C13"/>
    <mergeCell ref="D12:H12"/>
    <mergeCell ref="G8:I8"/>
    <mergeCell ref="G7:I7"/>
    <mergeCell ref="G6:I6"/>
    <mergeCell ref="G5:I5"/>
    <mergeCell ref="G4:I4"/>
    <mergeCell ref="B1:J1"/>
    <mergeCell ref="B2:E2"/>
    <mergeCell ref="B3:D3"/>
    <mergeCell ref="E21:H21"/>
    <mergeCell ref="E22:H22"/>
    <mergeCell ref="G3:I3"/>
    <mergeCell ref="G2:J2"/>
    <mergeCell ref="B19:H20"/>
  </mergeCells>
  <pageMargins left="0.70866141732283472" right="0.70866141732283472" top="0.74803149606299213" bottom="0.74803149606299213" header="0.31496062992125984" footer="0.31496062992125984"/>
  <pageSetup paperSize="9" scale="61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9"/>
  <sheetViews>
    <sheetView view="pageBreakPreview" zoomScale="80" zoomScaleNormal="110" zoomScaleSheetLayoutView="80" zoomScalePageLayoutView="110" workbookViewId="0">
      <selection activeCell="G12" sqref="G12:J12"/>
    </sheetView>
  </sheetViews>
  <sheetFormatPr baseColWidth="10" defaultColWidth="10.7109375" defaultRowHeight="14.25" x14ac:dyDescent="0.2"/>
  <cols>
    <col min="1" max="1" width="6.42578125" style="66" customWidth="1"/>
    <col min="2" max="3" width="17.7109375" style="66" customWidth="1"/>
    <col min="4" max="4" width="19.42578125" style="66" customWidth="1"/>
    <col min="5" max="5" width="22" style="66" customWidth="1"/>
    <col min="6" max="8" width="17.7109375" style="66" customWidth="1"/>
    <col min="9" max="9" width="21.140625" style="66" customWidth="1"/>
    <col min="10" max="10" width="33.28515625" style="66" customWidth="1"/>
    <col min="11" max="11" width="3.42578125" style="66" customWidth="1"/>
    <col min="12" max="16384" width="10.7109375" style="66"/>
  </cols>
  <sheetData>
    <row r="2" spans="2:10" s="64" customFormat="1" ht="18" x14ac:dyDescent="0.2">
      <c r="B2" s="243" t="s">
        <v>168</v>
      </c>
      <c r="C2" s="243"/>
      <c r="D2" s="243"/>
      <c r="E2" s="243"/>
      <c r="F2" s="243"/>
      <c r="G2" s="243"/>
      <c r="H2" s="243"/>
    </row>
    <row r="3" spans="2:10" s="64" customFormat="1" x14ac:dyDescent="0.2">
      <c r="F3" s="65"/>
    </row>
    <row r="4" spans="2:10" ht="21" customHeight="1" x14ac:dyDescent="0.2">
      <c r="B4" s="244" t="s">
        <v>131</v>
      </c>
      <c r="C4" s="245"/>
      <c r="D4" s="248" t="s">
        <v>8</v>
      </c>
      <c r="E4" s="249"/>
      <c r="F4" s="249"/>
      <c r="G4" s="249"/>
      <c r="H4" s="250"/>
    </row>
    <row r="5" spans="2:10" s="68" customFormat="1" ht="20.25" customHeight="1" x14ac:dyDescent="0.25">
      <c r="B5" s="246"/>
      <c r="C5" s="247"/>
      <c r="D5" s="67">
        <v>1</v>
      </c>
      <c r="E5" s="67">
        <v>2</v>
      </c>
      <c r="F5" s="67">
        <v>3</v>
      </c>
      <c r="G5" s="67">
        <v>4</v>
      </c>
      <c r="H5" s="67">
        <v>5</v>
      </c>
    </row>
    <row r="6" spans="2:10" ht="34.9" customHeight="1" x14ac:dyDescent="0.2">
      <c r="B6" s="251" t="s">
        <v>142</v>
      </c>
      <c r="C6" s="67">
        <v>5</v>
      </c>
      <c r="D6" s="80">
        <v>5</v>
      </c>
      <c r="E6" s="81">
        <v>10</v>
      </c>
      <c r="F6" s="81">
        <v>15</v>
      </c>
      <c r="G6" s="84">
        <v>20</v>
      </c>
      <c r="H6" s="84">
        <v>25</v>
      </c>
    </row>
    <row r="7" spans="2:10" ht="34.9" customHeight="1" x14ac:dyDescent="0.2">
      <c r="B7" s="251"/>
      <c r="C7" s="67">
        <v>4</v>
      </c>
      <c r="D7" s="80">
        <v>4</v>
      </c>
      <c r="E7" s="80">
        <v>8</v>
      </c>
      <c r="F7" s="81">
        <v>12</v>
      </c>
      <c r="G7" s="81">
        <v>16</v>
      </c>
      <c r="H7" s="84">
        <v>20</v>
      </c>
    </row>
    <row r="8" spans="2:10" ht="34.9" customHeight="1" x14ac:dyDescent="0.2">
      <c r="B8" s="251"/>
      <c r="C8" s="67">
        <v>3</v>
      </c>
      <c r="D8" s="80">
        <v>3</v>
      </c>
      <c r="E8" s="80">
        <v>6</v>
      </c>
      <c r="F8" s="80">
        <v>9</v>
      </c>
      <c r="G8" s="81">
        <v>12</v>
      </c>
      <c r="H8" s="81">
        <v>15</v>
      </c>
    </row>
    <row r="9" spans="2:10" ht="34.9" customHeight="1" x14ac:dyDescent="0.2">
      <c r="B9" s="251"/>
      <c r="C9" s="67">
        <v>2</v>
      </c>
      <c r="D9" s="80">
        <v>2</v>
      </c>
      <c r="E9" s="80">
        <v>4</v>
      </c>
      <c r="F9" s="80">
        <v>6</v>
      </c>
      <c r="G9" s="80">
        <v>8</v>
      </c>
      <c r="H9" s="81">
        <v>10</v>
      </c>
    </row>
    <row r="10" spans="2:10" ht="34.9" customHeight="1" x14ac:dyDescent="0.2">
      <c r="B10" s="251"/>
      <c r="C10" s="67">
        <v>1</v>
      </c>
      <c r="D10" s="80">
        <v>1</v>
      </c>
      <c r="E10" s="80">
        <v>2</v>
      </c>
      <c r="F10" s="80">
        <v>3</v>
      </c>
      <c r="G10" s="80">
        <v>4</v>
      </c>
      <c r="H10" s="80">
        <v>5</v>
      </c>
    </row>
    <row r="11" spans="2:10" x14ac:dyDescent="0.2">
      <c r="B11" s="69"/>
      <c r="C11" s="70"/>
      <c r="D11" s="70"/>
      <c r="E11" s="70"/>
      <c r="F11" s="70"/>
      <c r="G11" s="70"/>
      <c r="H11" s="70"/>
    </row>
    <row r="12" spans="2:10" ht="15" customHeight="1" x14ac:dyDescent="0.2">
      <c r="B12" s="252" t="s">
        <v>169</v>
      </c>
      <c r="C12" s="252"/>
      <c r="D12" s="252"/>
      <c r="E12" s="252"/>
      <c r="F12" s="70"/>
      <c r="G12" s="252" t="s">
        <v>170</v>
      </c>
      <c r="H12" s="252"/>
      <c r="I12" s="252"/>
      <c r="J12" s="252"/>
    </row>
    <row r="13" spans="2:10" ht="15" customHeight="1" x14ac:dyDescent="0.2">
      <c r="B13" s="77"/>
      <c r="C13" s="77"/>
      <c r="D13" s="77"/>
      <c r="E13" s="77"/>
      <c r="F13" s="70"/>
      <c r="G13" s="78"/>
      <c r="H13" s="78"/>
      <c r="I13" s="78"/>
      <c r="J13" s="78"/>
    </row>
    <row r="14" spans="2:10" ht="42.75" customHeight="1" x14ac:dyDescent="0.2">
      <c r="B14" s="74" t="s">
        <v>149</v>
      </c>
      <c r="C14" s="75" t="s">
        <v>150</v>
      </c>
      <c r="D14" s="75" t="s">
        <v>151</v>
      </c>
      <c r="E14" s="74" t="s">
        <v>152</v>
      </c>
      <c r="F14" s="70"/>
      <c r="G14" s="74" t="s">
        <v>149</v>
      </c>
      <c r="H14" s="75" t="s">
        <v>150</v>
      </c>
      <c r="I14" s="75" t="s">
        <v>151</v>
      </c>
      <c r="J14" s="74" t="s">
        <v>152</v>
      </c>
    </row>
    <row r="15" spans="2:10" ht="38.25" customHeight="1" x14ac:dyDescent="0.2">
      <c r="B15" s="71" t="s">
        <v>153</v>
      </c>
      <c r="C15" s="83" t="s">
        <v>162</v>
      </c>
      <c r="D15" s="80" t="s">
        <v>156</v>
      </c>
      <c r="E15" s="72" t="s">
        <v>159</v>
      </c>
      <c r="F15" s="70"/>
      <c r="G15" s="71" t="s">
        <v>153</v>
      </c>
      <c r="H15" s="85" t="s">
        <v>163</v>
      </c>
      <c r="I15" s="84" t="s">
        <v>158</v>
      </c>
      <c r="J15" s="72" t="s">
        <v>171</v>
      </c>
    </row>
    <row r="16" spans="2:10" ht="62.25" customHeight="1" x14ac:dyDescent="0.2">
      <c r="B16" s="76" t="s">
        <v>154</v>
      </c>
      <c r="C16" s="82" t="s">
        <v>164</v>
      </c>
      <c r="D16" s="82" t="s">
        <v>157</v>
      </c>
      <c r="E16" s="72" t="s">
        <v>160</v>
      </c>
      <c r="F16" s="70"/>
      <c r="G16" s="76" t="s">
        <v>154</v>
      </c>
      <c r="H16" s="82" t="s">
        <v>166</v>
      </c>
      <c r="I16" s="82" t="s">
        <v>157</v>
      </c>
      <c r="J16" s="72" t="s">
        <v>172</v>
      </c>
    </row>
    <row r="17" spans="2:10" ht="39.75" customHeight="1" x14ac:dyDescent="0.2">
      <c r="B17" s="71" t="s">
        <v>155</v>
      </c>
      <c r="C17" s="85" t="s">
        <v>165</v>
      </c>
      <c r="D17" s="84" t="s">
        <v>158</v>
      </c>
      <c r="E17" s="72" t="s">
        <v>161</v>
      </c>
      <c r="F17" s="70"/>
      <c r="G17" s="71" t="s">
        <v>155</v>
      </c>
      <c r="H17" s="83" t="s">
        <v>167</v>
      </c>
      <c r="I17" s="80" t="s">
        <v>156</v>
      </c>
      <c r="J17" s="72" t="s">
        <v>173</v>
      </c>
    </row>
    <row r="18" spans="2:10" x14ac:dyDescent="0.2">
      <c r="B18" s="69"/>
      <c r="C18" s="70"/>
      <c r="D18" s="70"/>
      <c r="E18" s="70"/>
      <c r="F18" s="70"/>
      <c r="G18" s="70"/>
      <c r="H18" s="70"/>
    </row>
    <row r="19" spans="2:10" ht="15.75" customHeight="1" x14ac:dyDescent="0.2">
      <c r="B19" s="69"/>
      <c r="C19" s="70"/>
      <c r="D19" s="70"/>
      <c r="E19" s="70"/>
      <c r="F19" s="70"/>
      <c r="G19" s="70"/>
      <c r="H19" s="70"/>
    </row>
  </sheetData>
  <mergeCells count="6">
    <mergeCell ref="B2:H2"/>
    <mergeCell ref="B4:C5"/>
    <mergeCell ref="D4:H4"/>
    <mergeCell ref="B6:B10"/>
    <mergeCell ref="B12:E12"/>
    <mergeCell ref="G12:J1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1"/>
  <sheetViews>
    <sheetView showGridLines="0" topLeftCell="A5" zoomScale="65" zoomScaleNormal="65" zoomScalePageLayoutView="65" workbookViewId="0">
      <selection activeCell="M15" sqref="M15"/>
    </sheetView>
  </sheetViews>
  <sheetFormatPr baseColWidth="10" defaultRowHeight="15" x14ac:dyDescent="0.25"/>
  <cols>
    <col min="2" max="2" width="21.140625" customWidth="1"/>
    <col min="3" max="3" width="6.28515625" customWidth="1"/>
    <col min="4" max="4" width="12.7109375" customWidth="1"/>
    <col min="5" max="5" width="17.7109375" customWidth="1"/>
    <col min="6" max="6" width="18.7109375" customWidth="1"/>
    <col min="7" max="7" width="15.140625" customWidth="1"/>
    <col min="8" max="8" width="4.7109375" customWidth="1"/>
    <col min="9" max="9" width="5" customWidth="1"/>
    <col min="10" max="10" width="7.42578125" customWidth="1"/>
    <col min="11" max="11" width="21.28515625" customWidth="1"/>
    <col min="12" max="12" width="25" customWidth="1"/>
    <col min="13" max="13" width="37.7109375" customWidth="1"/>
  </cols>
  <sheetData>
    <row r="2" spans="2:7" x14ac:dyDescent="0.25">
      <c r="B2" s="260" t="s">
        <v>11</v>
      </c>
      <c r="C2" s="260"/>
      <c r="D2" s="260"/>
      <c r="E2" s="260"/>
      <c r="F2" s="260"/>
      <c r="G2" s="260"/>
    </row>
    <row r="3" spans="2:7" x14ac:dyDescent="0.25">
      <c r="B3" s="260"/>
      <c r="C3" s="260"/>
      <c r="D3" s="260"/>
      <c r="E3" s="260"/>
      <c r="F3" s="260"/>
      <c r="G3" s="260"/>
    </row>
    <row r="4" spans="2:7" x14ac:dyDescent="0.25">
      <c r="B4" s="260"/>
      <c r="C4" s="260"/>
      <c r="D4" s="260"/>
      <c r="E4" s="260"/>
      <c r="F4" s="260"/>
      <c r="G4" s="260"/>
    </row>
    <row r="6" spans="2:7" ht="1.5" customHeight="1" thickBot="1" x14ac:dyDescent="0.3"/>
    <row r="7" spans="2:7" ht="152.25" customHeight="1" x14ac:dyDescent="0.25">
      <c r="B7" s="261" t="s">
        <v>9</v>
      </c>
      <c r="C7" s="262"/>
      <c r="D7" s="27" t="s">
        <v>10</v>
      </c>
      <c r="E7" s="27" t="s">
        <v>12</v>
      </c>
      <c r="F7" s="27" t="s">
        <v>15</v>
      </c>
      <c r="G7" s="28" t="s">
        <v>4</v>
      </c>
    </row>
    <row r="8" spans="2:7" x14ac:dyDescent="0.25">
      <c r="B8" s="263" t="s">
        <v>8</v>
      </c>
      <c r="C8" s="264"/>
      <c r="D8" s="1">
        <v>1</v>
      </c>
      <c r="E8" s="1">
        <v>2</v>
      </c>
      <c r="F8" s="1">
        <v>3</v>
      </c>
      <c r="G8" s="6">
        <v>4</v>
      </c>
    </row>
    <row r="9" spans="2:7" x14ac:dyDescent="0.25">
      <c r="B9" s="7" t="s">
        <v>0</v>
      </c>
      <c r="C9" s="1">
        <v>1</v>
      </c>
      <c r="D9" s="4">
        <v>1</v>
      </c>
      <c r="E9" s="4">
        <v>2</v>
      </c>
      <c r="F9" s="3">
        <v>9</v>
      </c>
      <c r="G9" s="8">
        <v>13</v>
      </c>
    </row>
    <row r="10" spans="2:7" x14ac:dyDescent="0.25">
      <c r="B10" s="7" t="s">
        <v>1</v>
      </c>
      <c r="C10" s="1">
        <v>2</v>
      </c>
      <c r="D10" s="4">
        <v>3</v>
      </c>
      <c r="E10" s="4">
        <v>4</v>
      </c>
      <c r="F10" s="3">
        <v>10</v>
      </c>
      <c r="G10" s="8">
        <v>14</v>
      </c>
    </row>
    <row r="11" spans="2:7" x14ac:dyDescent="0.25">
      <c r="B11" s="7" t="s">
        <v>3</v>
      </c>
      <c r="C11" s="1">
        <v>3</v>
      </c>
      <c r="D11" s="3">
        <v>5</v>
      </c>
      <c r="E11" s="3">
        <v>6</v>
      </c>
      <c r="F11" s="2">
        <v>11</v>
      </c>
      <c r="G11" s="8">
        <v>15</v>
      </c>
    </row>
    <row r="12" spans="2:7" ht="15.75" thickBot="1" x14ac:dyDescent="0.3">
      <c r="B12" s="9" t="s">
        <v>2</v>
      </c>
      <c r="C12" s="10">
        <v>4</v>
      </c>
      <c r="D12" s="11">
        <v>7</v>
      </c>
      <c r="E12" s="11">
        <v>8</v>
      </c>
      <c r="F12" s="12">
        <v>12</v>
      </c>
      <c r="G12" s="13">
        <v>16</v>
      </c>
    </row>
    <row r="14" spans="2:7" ht="37.15" customHeight="1" x14ac:dyDescent="0.25">
      <c r="B14" s="265" t="s">
        <v>5</v>
      </c>
      <c r="C14" s="265"/>
      <c r="D14" s="265"/>
      <c r="E14" s="265"/>
      <c r="F14" s="265"/>
      <c r="G14" s="265"/>
    </row>
    <row r="15" spans="2:7" ht="58.9" customHeight="1" x14ac:dyDescent="0.25">
      <c r="B15" s="1" t="s">
        <v>6</v>
      </c>
      <c r="C15" s="253" t="s">
        <v>42</v>
      </c>
      <c r="D15" s="253"/>
      <c r="E15" s="253"/>
      <c r="F15" s="253"/>
      <c r="G15" s="253"/>
    </row>
    <row r="16" spans="2:7" ht="44.65" customHeight="1" x14ac:dyDescent="0.25">
      <c r="B16" s="1" t="s">
        <v>1</v>
      </c>
      <c r="C16" s="253" t="s">
        <v>43</v>
      </c>
      <c r="D16" s="253"/>
      <c r="E16" s="253"/>
      <c r="F16" s="253"/>
      <c r="G16" s="253"/>
    </row>
    <row r="17" spans="2:13" ht="58.5" customHeight="1" x14ac:dyDescent="0.25">
      <c r="B17" s="1" t="s">
        <v>3</v>
      </c>
      <c r="C17" s="253" t="s">
        <v>44</v>
      </c>
      <c r="D17" s="253"/>
      <c r="E17" s="253"/>
      <c r="F17" s="253"/>
      <c r="G17" s="253"/>
    </row>
    <row r="18" spans="2:13" x14ac:dyDescent="0.25">
      <c r="B18" s="1" t="s">
        <v>2</v>
      </c>
      <c r="C18" s="254" t="s">
        <v>7</v>
      </c>
      <c r="D18" s="255"/>
      <c r="E18" s="255"/>
      <c r="F18" s="255"/>
      <c r="G18" s="256"/>
    </row>
    <row r="19" spans="2:13" ht="54" customHeight="1" x14ac:dyDescent="0.25"/>
    <row r="20" spans="2:13" ht="55.15" customHeight="1" x14ac:dyDescent="0.25">
      <c r="J20" s="257" t="s">
        <v>45</v>
      </c>
      <c r="K20" s="258"/>
      <c r="L20" s="258"/>
      <c r="M20" s="259"/>
    </row>
    <row r="21" spans="2:13" hidden="1" x14ac:dyDescent="0.25">
      <c r="J21" s="29"/>
      <c r="K21" s="29"/>
      <c r="L21" s="29"/>
      <c r="M21" s="29"/>
    </row>
    <row r="22" spans="2:13" ht="48.75" customHeight="1" x14ac:dyDescent="0.25">
      <c r="G22" s="30"/>
      <c r="J22" s="31" t="s">
        <v>24</v>
      </c>
      <c r="K22" s="31" t="s">
        <v>46</v>
      </c>
      <c r="L22" s="31" t="s">
        <v>47</v>
      </c>
      <c r="M22" s="31" t="s">
        <v>48</v>
      </c>
    </row>
    <row r="23" spans="2:13" ht="49.5" customHeight="1" x14ac:dyDescent="0.25">
      <c r="J23" s="32" t="s">
        <v>49</v>
      </c>
      <c r="K23" s="32" t="s">
        <v>37</v>
      </c>
      <c r="L23" s="33" t="s">
        <v>37</v>
      </c>
      <c r="M23" s="34" t="s">
        <v>50</v>
      </c>
    </row>
    <row r="24" spans="2:13" ht="58.5" customHeight="1" x14ac:dyDescent="0.25">
      <c r="E24" s="35"/>
      <c r="F24" s="35"/>
      <c r="G24" s="35"/>
      <c r="H24" s="35"/>
      <c r="I24" s="35"/>
      <c r="J24" s="32" t="s">
        <v>51</v>
      </c>
      <c r="K24" s="32" t="s">
        <v>34</v>
      </c>
      <c r="L24" s="36" t="s">
        <v>37</v>
      </c>
      <c r="M24" s="34" t="s">
        <v>52</v>
      </c>
    </row>
    <row r="25" spans="2:13" ht="59.25" customHeight="1" x14ac:dyDescent="0.25">
      <c r="E25" s="35"/>
      <c r="F25" s="35"/>
      <c r="G25" s="35"/>
      <c r="H25" s="35"/>
      <c r="I25" s="35"/>
      <c r="J25" s="32" t="s">
        <v>35</v>
      </c>
      <c r="K25" s="32" t="s">
        <v>30</v>
      </c>
      <c r="L25" s="33" t="s">
        <v>53</v>
      </c>
      <c r="M25" s="34" t="s">
        <v>54</v>
      </c>
    </row>
    <row r="26" spans="2:13" x14ac:dyDescent="0.25">
      <c r="E26" s="35"/>
      <c r="F26" s="35"/>
      <c r="G26" s="35"/>
      <c r="H26" s="35"/>
      <c r="I26" s="35"/>
      <c r="J26" s="35"/>
      <c r="K26" s="35"/>
    </row>
    <row r="27" spans="2:13" x14ac:dyDescent="0.25">
      <c r="E27" s="35"/>
      <c r="F27" s="35"/>
      <c r="G27" s="35"/>
      <c r="H27" s="35"/>
      <c r="I27" s="35"/>
      <c r="J27" s="35"/>
      <c r="K27" s="35"/>
    </row>
    <row r="28" spans="2:13" x14ac:dyDescent="0.25">
      <c r="E28" s="35"/>
      <c r="F28" s="35"/>
      <c r="G28" s="35"/>
      <c r="H28" s="35"/>
      <c r="I28" s="35"/>
      <c r="J28" s="35"/>
      <c r="K28" s="35"/>
    </row>
    <row r="29" spans="2:13" x14ac:dyDescent="0.25">
      <c r="E29" s="35"/>
      <c r="F29" s="35"/>
      <c r="G29" s="35"/>
      <c r="H29" s="35"/>
      <c r="I29" s="35"/>
      <c r="J29" s="35"/>
      <c r="K29" s="35"/>
    </row>
    <row r="30" spans="2:13" x14ac:dyDescent="0.25">
      <c r="E30" s="35"/>
      <c r="F30" s="35"/>
      <c r="G30" s="35"/>
      <c r="H30" s="35"/>
      <c r="I30" s="35"/>
      <c r="J30" s="35"/>
      <c r="K30" s="35"/>
    </row>
    <row r="31" spans="2:13" x14ac:dyDescent="0.25">
      <c r="E31" s="35"/>
      <c r="F31" s="35"/>
      <c r="G31" s="35"/>
      <c r="H31" s="35"/>
      <c r="I31" s="35"/>
      <c r="J31" s="35"/>
      <c r="K31" s="35"/>
    </row>
    <row r="32" spans="2:13" x14ac:dyDescent="0.25">
      <c r="E32" s="35"/>
      <c r="F32" s="35"/>
      <c r="G32" s="35"/>
      <c r="H32" s="35"/>
      <c r="I32" s="35"/>
      <c r="J32" s="35"/>
      <c r="K32" s="35"/>
    </row>
    <row r="33" spans="5:11" x14ac:dyDescent="0.25">
      <c r="E33" s="35"/>
      <c r="F33" s="35"/>
      <c r="G33" s="35"/>
      <c r="H33" s="35"/>
      <c r="I33" s="35"/>
      <c r="J33" s="35"/>
      <c r="K33" s="35"/>
    </row>
    <row r="34" spans="5:11" x14ac:dyDescent="0.25">
      <c r="E34" s="35"/>
      <c r="F34" s="35"/>
      <c r="G34" s="35"/>
      <c r="H34" s="35"/>
      <c r="I34" s="35"/>
      <c r="J34" s="35"/>
      <c r="K34" s="35"/>
    </row>
    <row r="35" spans="5:11" x14ac:dyDescent="0.25">
      <c r="E35" s="35"/>
      <c r="F35" s="35"/>
      <c r="G35" s="35"/>
      <c r="H35" s="35"/>
      <c r="I35" s="35"/>
      <c r="J35" s="35"/>
      <c r="K35" s="35"/>
    </row>
    <row r="36" spans="5:11" x14ac:dyDescent="0.25">
      <c r="E36" s="35"/>
      <c r="F36" s="35"/>
      <c r="G36" s="35"/>
      <c r="H36" s="35"/>
      <c r="I36" s="35"/>
      <c r="J36" s="35"/>
      <c r="K36" s="35"/>
    </row>
    <row r="37" spans="5:11" x14ac:dyDescent="0.25">
      <c r="E37" s="35"/>
      <c r="F37" s="35"/>
      <c r="G37" s="35"/>
      <c r="H37" s="35"/>
      <c r="I37" s="35"/>
      <c r="J37" s="35"/>
      <c r="K37" s="35"/>
    </row>
    <row r="38" spans="5:11" x14ac:dyDescent="0.25">
      <c r="E38" s="35"/>
      <c r="F38" s="35"/>
      <c r="G38" s="35"/>
      <c r="H38" s="35"/>
      <c r="I38" s="35"/>
      <c r="J38" s="35"/>
      <c r="K38" s="35"/>
    </row>
    <row r="39" spans="5:11" x14ac:dyDescent="0.25">
      <c r="E39" s="35"/>
      <c r="F39" s="35"/>
      <c r="G39" s="35"/>
      <c r="H39" s="35"/>
      <c r="I39" s="35"/>
      <c r="J39" s="35"/>
      <c r="K39" s="35"/>
    </row>
    <row r="40" spans="5:11" x14ac:dyDescent="0.25">
      <c r="E40" s="35"/>
      <c r="F40" s="35"/>
      <c r="G40" s="35"/>
      <c r="H40" s="35"/>
      <c r="I40" s="35"/>
      <c r="J40" s="35"/>
      <c r="K40" s="35"/>
    </row>
    <row r="41" spans="5:11" x14ac:dyDescent="0.25">
      <c r="E41" s="35"/>
      <c r="F41" s="35"/>
      <c r="G41" s="35"/>
      <c r="H41" s="35"/>
      <c r="I41" s="35"/>
      <c r="J41" s="35"/>
      <c r="K41" s="35"/>
    </row>
  </sheetData>
  <mergeCells count="9">
    <mergeCell ref="C17:G17"/>
    <mergeCell ref="C18:G18"/>
    <mergeCell ref="J20:M20"/>
    <mergeCell ref="B2:G4"/>
    <mergeCell ref="B7:C7"/>
    <mergeCell ref="B8:C8"/>
    <mergeCell ref="B14:G14"/>
    <mergeCell ref="C15:G15"/>
    <mergeCell ref="C16:G1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25"/>
  <sheetViews>
    <sheetView showGridLines="0" topLeftCell="A4" zoomScale="70" zoomScaleNormal="70" zoomScalePageLayoutView="70" workbookViewId="0">
      <selection activeCell="D9" sqref="D9:G12"/>
    </sheetView>
  </sheetViews>
  <sheetFormatPr baseColWidth="10" defaultRowHeight="15" x14ac:dyDescent="0.25"/>
  <cols>
    <col min="2" max="2" width="17.7109375" customWidth="1"/>
    <col min="3" max="3" width="7.42578125" customWidth="1"/>
    <col min="4" max="4" width="24.7109375" customWidth="1"/>
    <col min="5" max="5" width="26.140625" customWidth="1"/>
    <col min="6" max="6" width="21.7109375" customWidth="1"/>
    <col min="7" max="7" width="19.7109375" customWidth="1"/>
  </cols>
  <sheetData>
    <row r="2" spans="2:7" x14ac:dyDescent="0.25">
      <c r="B2" s="260" t="s">
        <v>16</v>
      </c>
      <c r="C2" s="260"/>
      <c r="D2" s="260"/>
      <c r="E2" s="260"/>
      <c r="F2" s="260"/>
      <c r="G2" s="260"/>
    </row>
    <row r="3" spans="2:7" x14ac:dyDescent="0.25">
      <c r="B3" s="260"/>
      <c r="C3" s="260"/>
      <c r="D3" s="260"/>
      <c r="E3" s="260"/>
      <c r="F3" s="260"/>
      <c r="G3" s="260"/>
    </row>
    <row r="4" spans="2:7" x14ac:dyDescent="0.25">
      <c r="B4" s="260"/>
      <c r="C4" s="260"/>
      <c r="D4" s="260"/>
      <c r="E4" s="260"/>
      <c r="F4" s="260"/>
      <c r="G4" s="260"/>
    </row>
    <row r="6" spans="2:7" ht="15.75" thickBot="1" x14ac:dyDescent="0.3"/>
    <row r="7" spans="2:7" ht="113.65" customHeight="1" x14ac:dyDescent="0.25">
      <c r="B7" s="261" t="s">
        <v>17</v>
      </c>
      <c r="C7" s="262"/>
      <c r="D7" s="5" t="s">
        <v>18</v>
      </c>
      <c r="E7" s="5" t="s">
        <v>19</v>
      </c>
      <c r="F7" s="37" t="s">
        <v>55</v>
      </c>
      <c r="G7" s="38" t="s">
        <v>20</v>
      </c>
    </row>
    <row r="8" spans="2:7" x14ac:dyDescent="0.25">
      <c r="B8" s="263" t="s">
        <v>8</v>
      </c>
      <c r="C8" s="264"/>
      <c r="D8" s="1">
        <v>1</v>
      </c>
      <c r="E8" s="1">
        <v>2</v>
      </c>
      <c r="F8" s="1">
        <v>3</v>
      </c>
      <c r="G8" s="6">
        <v>4</v>
      </c>
    </row>
    <row r="9" spans="2:7" x14ac:dyDescent="0.25">
      <c r="B9" s="7" t="s">
        <v>0</v>
      </c>
      <c r="C9" s="1">
        <v>1</v>
      </c>
      <c r="D9" s="14">
        <v>1</v>
      </c>
      <c r="E9" s="14">
        <v>2</v>
      </c>
      <c r="F9" s="15">
        <v>9</v>
      </c>
      <c r="G9" s="16">
        <v>13</v>
      </c>
    </row>
    <row r="10" spans="2:7" x14ac:dyDescent="0.25">
      <c r="B10" s="7" t="s">
        <v>1</v>
      </c>
      <c r="C10" s="1">
        <v>2</v>
      </c>
      <c r="D10" s="14">
        <v>3</v>
      </c>
      <c r="E10" s="14">
        <v>4</v>
      </c>
      <c r="F10" s="15">
        <v>10</v>
      </c>
      <c r="G10" s="16">
        <v>14</v>
      </c>
    </row>
    <row r="11" spans="2:7" x14ac:dyDescent="0.25">
      <c r="B11" s="7" t="s">
        <v>3</v>
      </c>
      <c r="C11" s="1">
        <v>3</v>
      </c>
      <c r="D11" s="15">
        <v>5</v>
      </c>
      <c r="E11" s="15">
        <v>6</v>
      </c>
      <c r="F11" s="4">
        <v>11</v>
      </c>
      <c r="G11" s="16">
        <v>15</v>
      </c>
    </row>
    <row r="12" spans="2:7" ht="15.75" thickBot="1" x14ac:dyDescent="0.3">
      <c r="B12" s="9" t="s">
        <v>2</v>
      </c>
      <c r="C12" s="10">
        <v>4</v>
      </c>
      <c r="D12" s="17">
        <v>7</v>
      </c>
      <c r="E12" s="17">
        <v>8</v>
      </c>
      <c r="F12" s="18">
        <v>12</v>
      </c>
      <c r="G12" s="19">
        <v>16</v>
      </c>
    </row>
    <row r="14" spans="2:7" ht="37.15" customHeight="1" x14ac:dyDescent="0.25">
      <c r="B14" s="265" t="s">
        <v>56</v>
      </c>
      <c r="C14" s="265"/>
      <c r="D14" s="265"/>
      <c r="E14" s="265"/>
      <c r="F14" s="265"/>
      <c r="G14" s="265"/>
    </row>
    <row r="15" spans="2:7" ht="64.5" customHeight="1" x14ac:dyDescent="0.25">
      <c r="B15" s="1" t="s">
        <v>21</v>
      </c>
      <c r="C15" s="253" t="s">
        <v>57</v>
      </c>
      <c r="D15" s="253"/>
      <c r="E15" s="253"/>
      <c r="F15" s="253"/>
      <c r="G15" s="253"/>
    </row>
    <row r="16" spans="2:7" ht="37.9" customHeight="1" x14ac:dyDescent="0.25">
      <c r="B16" s="1" t="s">
        <v>3</v>
      </c>
      <c r="C16" s="253" t="s">
        <v>58</v>
      </c>
      <c r="D16" s="253"/>
      <c r="E16" s="253"/>
      <c r="F16" s="253"/>
      <c r="G16" s="253"/>
    </row>
    <row r="17" spans="2:9" ht="58.5" customHeight="1" x14ac:dyDescent="0.25">
      <c r="B17" s="1" t="s">
        <v>22</v>
      </c>
      <c r="C17" s="253" t="s">
        <v>23</v>
      </c>
      <c r="D17" s="253"/>
      <c r="E17" s="253"/>
      <c r="F17" s="253"/>
      <c r="G17" s="253"/>
    </row>
    <row r="18" spans="2:9" x14ac:dyDescent="0.25">
      <c r="B18" s="1" t="s">
        <v>0</v>
      </c>
      <c r="C18" s="254" t="s">
        <v>7</v>
      </c>
      <c r="D18" s="255"/>
      <c r="E18" s="255"/>
      <c r="F18" s="255"/>
      <c r="G18" s="256"/>
    </row>
    <row r="22" spans="2:9" ht="30" x14ac:dyDescent="0.25">
      <c r="C22" s="25" t="s">
        <v>24</v>
      </c>
      <c r="D22" s="271" t="s">
        <v>25</v>
      </c>
      <c r="E22" s="271"/>
      <c r="F22" s="20" t="s">
        <v>26</v>
      </c>
      <c r="G22" s="271" t="s">
        <v>27</v>
      </c>
      <c r="H22" s="271"/>
      <c r="I22" s="271"/>
    </row>
    <row r="23" spans="2:9" ht="21.4" customHeight="1" x14ac:dyDescent="0.25">
      <c r="C23" s="21" t="s">
        <v>28</v>
      </c>
      <c r="D23" s="171" t="s">
        <v>29</v>
      </c>
      <c r="E23" s="171"/>
      <c r="F23" s="26" t="s">
        <v>30</v>
      </c>
      <c r="G23" s="172" t="s">
        <v>31</v>
      </c>
      <c r="H23" s="269"/>
      <c r="I23" s="270"/>
    </row>
    <row r="24" spans="2:9" ht="42.4" customHeight="1" x14ac:dyDescent="0.25">
      <c r="C24" s="26" t="s">
        <v>32</v>
      </c>
      <c r="D24" s="171" t="s">
        <v>33</v>
      </c>
      <c r="E24" s="171"/>
      <c r="F24" s="24" t="s">
        <v>34</v>
      </c>
      <c r="G24" s="266" t="s">
        <v>59</v>
      </c>
      <c r="H24" s="267"/>
      <c r="I24" s="268"/>
    </row>
    <row r="25" spans="2:9" ht="28.15" customHeight="1" x14ac:dyDescent="0.25">
      <c r="C25" s="21" t="s">
        <v>35</v>
      </c>
      <c r="D25" s="171" t="s">
        <v>36</v>
      </c>
      <c r="E25" s="171"/>
      <c r="F25" s="26" t="s">
        <v>37</v>
      </c>
      <c r="G25" s="172" t="s">
        <v>38</v>
      </c>
      <c r="H25" s="269"/>
      <c r="I25" s="270"/>
    </row>
  </sheetData>
  <mergeCells count="16">
    <mergeCell ref="C16:G16"/>
    <mergeCell ref="B2:G4"/>
    <mergeCell ref="B7:C7"/>
    <mergeCell ref="B8:C8"/>
    <mergeCell ref="B14:G14"/>
    <mergeCell ref="C15:G15"/>
    <mergeCell ref="D24:E24"/>
    <mergeCell ref="G24:I24"/>
    <mergeCell ref="D25:E25"/>
    <mergeCell ref="G25:I25"/>
    <mergeCell ref="C17:G17"/>
    <mergeCell ref="C18:G18"/>
    <mergeCell ref="D22:E22"/>
    <mergeCell ref="G22:I22"/>
    <mergeCell ref="D23:E23"/>
    <mergeCell ref="G23:I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51"/>
  <sheetViews>
    <sheetView zoomScale="80" zoomScaleNormal="80" zoomScalePageLayoutView="80" workbookViewId="0">
      <selection activeCell="K15" sqref="K15:K16"/>
    </sheetView>
  </sheetViews>
  <sheetFormatPr baseColWidth="10" defaultRowHeight="15" x14ac:dyDescent="0.25"/>
  <cols>
    <col min="2" max="2" width="14.7109375" customWidth="1"/>
    <col min="8" max="8" width="12" customWidth="1"/>
    <col min="9" max="9" width="14.7109375" customWidth="1"/>
    <col min="11" max="12" width="12.140625" customWidth="1"/>
  </cols>
  <sheetData>
    <row r="2" spans="2:12" x14ac:dyDescent="0.25">
      <c r="B2" s="291" t="s">
        <v>60</v>
      </c>
      <c r="C2" s="2" t="s">
        <v>61</v>
      </c>
      <c r="E2" s="60" t="s">
        <v>62</v>
      </c>
      <c r="F2" s="292" t="s">
        <v>63</v>
      </c>
      <c r="H2" s="290" t="s">
        <v>64</v>
      </c>
      <c r="I2" s="60" t="s">
        <v>65</v>
      </c>
      <c r="K2" s="294" t="s">
        <v>66</v>
      </c>
      <c r="L2" s="22" t="s">
        <v>67</v>
      </c>
    </row>
    <row r="3" spans="2:12" x14ac:dyDescent="0.25">
      <c r="B3" s="291"/>
      <c r="C3" s="60" t="s">
        <v>68</v>
      </c>
      <c r="E3" s="60" t="s">
        <v>69</v>
      </c>
      <c r="F3" s="293"/>
      <c r="H3" s="291"/>
      <c r="I3" s="60" t="s">
        <v>70</v>
      </c>
      <c r="K3" s="294"/>
      <c r="L3" s="22" t="s">
        <v>71</v>
      </c>
    </row>
    <row r="4" spans="2:12" x14ac:dyDescent="0.25">
      <c r="B4" s="291"/>
      <c r="C4" s="60" t="s">
        <v>72</v>
      </c>
      <c r="H4" s="291"/>
      <c r="I4" s="60" t="s">
        <v>73</v>
      </c>
      <c r="K4" s="294"/>
      <c r="L4" s="22" t="s">
        <v>74</v>
      </c>
    </row>
    <row r="5" spans="2:12" x14ac:dyDescent="0.25">
      <c r="B5" s="291"/>
      <c r="C5" s="60" t="s">
        <v>75</v>
      </c>
      <c r="E5" s="295" t="s">
        <v>76</v>
      </c>
      <c r="F5" s="296"/>
      <c r="H5" s="291"/>
      <c r="I5" s="60" t="s">
        <v>77</v>
      </c>
      <c r="K5" s="294"/>
      <c r="L5" s="22" t="s">
        <v>78</v>
      </c>
    </row>
    <row r="6" spans="2:12" x14ac:dyDescent="0.25">
      <c r="B6" s="61" t="s">
        <v>79</v>
      </c>
      <c r="C6" s="2" t="s">
        <v>79</v>
      </c>
      <c r="E6" s="39" t="s">
        <v>13</v>
      </c>
      <c r="F6" s="39" t="s">
        <v>39</v>
      </c>
      <c r="H6" s="291"/>
      <c r="I6" s="60" t="s">
        <v>80</v>
      </c>
      <c r="K6" s="294"/>
      <c r="L6" s="22" t="s">
        <v>81</v>
      </c>
    </row>
    <row r="7" spans="2:12" x14ac:dyDescent="0.25">
      <c r="E7" s="26">
        <v>1</v>
      </c>
      <c r="F7" s="26">
        <v>1</v>
      </c>
      <c r="H7" s="291"/>
      <c r="I7" s="60" t="s">
        <v>82</v>
      </c>
      <c r="K7" s="294"/>
      <c r="L7" s="22" t="s">
        <v>83</v>
      </c>
    </row>
    <row r="8" spans="2:12" x14ac:dyDescent="0.25">
      <c r="E8" s="26">
        <v>2</v>
      </c>
      <c r="F8" s="26">
        <v>2</v>
      </c>
      <c r="H8" s="291"/>
      <c r="I8" s="60" t="s">
        <v>84</v>
      </c>
      <c r="K8" s="294"/>
      <c r="L8" s="22" t="s">
        <v>85</v>
      </c>
    </row>
    <row r="9" spans="2:12" x14ac:dyDescent="0.25">
      <c r="E9" s="26">
        <v>3</v>
      </c>
      <c r="F9" s="26">
        <v>3</v>
      </c>
      <c r="H9" s="290" t="s">
        <v>86</v>
      </c>
      <c r="I9" s="60" t="s">
        <v>87</v>
      </c>
    </row>
    <row r="10" spans="2:12" x14ac:dyDescent="0.25">
      <c r="B10" s="40" t="s">
        <v>88</v>
      </c>
      <c r="E10" s="26">
        <v>4</v>
      </c>
      <c r="F10" s="26">
        <v>4</v>
      </c>
      <c r="H10" s="291"/>
      <c r="I10" s="60" t="s">
        <v>89</v>
      </c>
    </row>
    <row r="11" spans="2:12" x14ac:dyDescent="0.25">
      <c r="B11" s="26" t="s">
        <v>128</v>
      </c>
      <c r="E11" s="26" t="s">
        <v>90</v>
      </c>
      <c r="F11" s="26" t="s">
        <v>90</v>
      </c>
      <c r="H11" s="291"/>
      <c r="I11" s="60" t="s">
        <v>91</v>
      </c>
      <c r="K11" s="22" t="s">
        <v>41</v>
      </c>
    </row>
    <row r="12" spans="2:12" x14ac:dyDescent="0.25">
      <c r="B12" s="26" t="s">
        <v>129</v>
      </c>
      <c r="H12" s="291"/>
      <c r="I12" s="60" t="s">
        <v>93</v>
      </c>
      <c r="K12" s="22" t="s">
        <v>130</v>
      </c>
    </row>
    <row r="13" spans="2:12" x14ac:dyDescent="0.25">
      <c r="C13" s="41"/>
      <c r="E13" s="280" t="s">
        <v>94</v>
      </c>
      <c r="F13" s="281"/>
      <c r="K13" s="22" t="s">
        <v>40</v>
      </c>
    </row>
    <row r="14" spans="2:12" x14ac:dyDescent="0.25">
      <c r="C14" s="41"/>
      <c r="E14" s="39" t="s">
        <v>13</v>
      </c>
      <c r="F14" s="39" t="s">
        <v>39</v>
      </c>
      <c r="H14" s="282" t="s">
        <v>95</v>
      </c>
      <c r="I14" s="22" t="s">
        <v>96</v>
      </c>
    </row>
    <row r="15" spans="2:12" x14ac:dyDescent="0.25">
      <c r="C15" s="41"/>
      <c r="E15" s="26">
        <v>1</v>
      </c>
      <c r="F15" s="26">
        <v>1</v>
      </c>
      <c r="H15" s="283"/>
      <c r="I15" s="22" t="s">
        <v>97</v>
      </c>
      <c r="K15" s="22" t="s">
        <v>46</v>
      </c>
    </row>
    <row r="16" spans="2:12" x14ac:dyDescent="0.25">
      <c r="C16" s="41"/>
      <c r="E16" s="26">
        <v>2</v>
      </c>
      <c r="F16" s="26">
        <v>2</v>
      </c>
      <c r="H16" s="283"/>
      <c r="I16" s="42" t="s">
        <v>98</v>
      </c>
      <c r="K16" s="22" t="s">
        <v>92</v>
      </c>
    </row>
    <row r="17" spans="3:18" x14ac:dyDescent="0.25">
      <c r="C17" s="41"/>
      <c r="E17" s="26">
        <v>3</v>
      </c>
      <c r="F17" s="26">
        <v>3</v>
      </c>
    </row>
    <row r="18" spans="3:18" x14ac:dyDescent="0.25">
      <c r="C18" s="41"/>
      <c r="E18" s="26">
        <v>4</v>
      </c>
      <c r="F18" s="26">
        <v>4</v>
      </c>
    </row>
    <row r="19" spans="3:18" x14ac:dyDescent="0.25">
      <c r="C19" s="41"/>
      <c r="E19" s="26" t="s">
        <v>90</v>
      </c>
      <c r="F19" s="26" t="s">
        <v>90</v>
      </c>
    </row>
    <row r="20" spans="3:18" ht="15.75" thickBot="1" x14ac:dyDescent="0.3"/>
    <row r="21" spans="3:18" ht="15.75" thickBot="1" x14ac:dyDescent="0.3">
      <c r="C21" s="284" t="s">
        <v>99</v>
      </c>
      <c r="D21" s="285"/>
      <c r="E21" s="285"/>
      <c r="F21" s="285"/>
      <c r="G21" s="286"/>
      <c r="I21" s="284" t="s">
        <v>100</v>
      </c>
      <c r="J21" s="285"/>
      <c r="K21" s="285"/>
      <c r="L21" s="285"/>
      <c r="M21" s="286"/>
    </row>
    <row r="22" spans="3:18" ht="15.75" thickBot="1" x14ac:dyDescent="0.3">
      <c r="C22" s="287" t="s">
        <v>101</v>
      </c>
      <c r="D22" s="284" t="s">
        <v>102</v>
      </c>
      <c r="E22" s="285"/>
      <c r="F22" s="285"/>
      <c r="G22" s="286"/>
      <c r="I22" s="287" t="s">
        <v>101</v>
      </c>
      <c r="J22" s="284" t="s">
        <v>103</v>
      </c>
      <c r="K22" s="285"/>
      <c r="L22" s="285"/>
      <c r="M22" s="286"/>
    </row>
    <row r="23" spans="3:18" ht="75" thickBot="1" x14ac:dyDescent="0.3">
      <c r="C23" s="288"/>
      <c r="D23" s="43" t="s">
        <v>104</v>
      </c>
      <c r="E23" s="43" t="s">
        <v>105</v>
      </c>
      <c r="F23" s="43" t="s">
        <v>106</v>
      </c>
      <c r="G23" s="43" t="s">
        <v>107</v>
      </c>
      <c r="I23" s="288"/>
      <c r="J23" s="44" t="s">
        <v>18</v>
      </c>
      <c r="K23" s="44" t="s">
        <v>19</v>
      </c>
      <c r="L23" s="45" t="s">
        <v>55</v>
      </c>
      <c r="M23" s="46" t="s">
        <v>20</v>
      </c>
    </row>
    <row r="24" spans="3:18" ht="15.75" thickBot="1" x14ac:dyDescent="0.3">
      <c r="C24" s="289"/>
      <c r="D24" s="47" t="s">
        <v>108</v>
      </c>
      <c r="E24" s="47" t="s">
        <v>109</v>
      </c>
      <c r="F24" s="47" t="s">
        <v>110</v>
      </c>
      <c r="G24" s="47" t="s">
        <v>111</v>
      </c>
      <c r="I24" s="289"/>
      <c r="J24" s="48">
        <v>1</v>
      </c>
      <c r="K24" s="48">
        <v>2</v>
      </c>
      <c r="L24" s="48">
        <v>3</v>
      </c>
      <c r="M24" s="49">
        <v>4</v>
      </c>
    </row>
    <row r="25" spans="3:18" x14ac:dyDescent="0.25">
      <c r="C25" s="50" t="s">
        <v>112</v>
      </c>
      <c r="D25" s="272">
        <v>1</v>
      </c>
      <c r="E25" s="272">
        <v>2</v>
      </c>
      <c r="F25" s="274">
        <v>9</v>
      </c>
      <c r="G25" s="276">
        <v>13</v>
      </c>
      <c r="I25" s="50" t="s">
        <v>113</v>
      </c>
      <c r="J25" s="272">
        <v>1</v>
      </c>
      <c r="K25" s="272">
        <v>2</v>
      </c>
      <c r="L25" s="278">
        <v>9</v>
      </c>
      <c r="M25" s="272">
        <v>13</v>
      </c>
      <c r="O25" s="51"/>
      <c r="P25" s="51"/>
      <c r="Q25" s="51"/>
      <c r="R25" s="51"/>
    </row>
    <row r="26" spans="3:18" ht="15.75" thickBot="1" x14ac:dyDescent="0.3">
      <c r="C26" s="52" t="s">
        <v>114</v>
      </c>
      <c r="D26" s="273"/>
      <c r="E26" s="273"/>
      <c r="F26" s="275"/>
      <c r="G26" s="277"/>
      <c r="I26" s="52" t="s">
        <v>114</v>
      </c>
      <c r="J26" s="273"/>
      <c r="K26" s="273"/>
      <c r="L26" s="279"/>
      <c r="M26" s="273"/>
      <c r="O26" s="53"/>
      <c r="P26" s="53"/>
      <c r="Q26" s="53"/>
      <c r="R26" s="53"/>
    </row>
    <row r="27" spans="3:18" x14ac:dyDescent="0.25">
      <c r="C27" s="50" t="s">
        <v>115</v>
      </c>
      <c r="D27" s="272">
        <v>3</v>
      </c>
      <c r="E27" s="272">
        <v>4</v>
      </c>
      <c r="F27" s="274">
        <v>10</v>
      </c>
      <c r="G27" s="276">
        <v>14</v>
      </c>
      <c r="I27" s="50" t="s">
        <v>116</v>
      </c>
      <c r="J27" s="272">
        <v>3</v>
      </c>
      <c r="K27" s="272">
        <v>4</v>
      </c>
      <c r="L27" s="278">
        <v>10</v>
      </c>
      <c r="M27" s="272">
        <v>14</v>
      </c>
      <c r="O27" s="53"/>
      <c r="P27" s="53"/>
      <c r="Q27" s="53"/>
      <c r="R27" s="53"/>
    </row>
    <row r="28" spans="3:18" ht="15.75" thickBot="1" x14ac:dyDescent="0.3">
      <c r="C28" s="52" t="s">
        <v>117</v>
      </c>
      <c r="D28" s="273"/>
      <c r="E28" s="273"/>
      <c r="F28" s="275"/>
      <c r="G28" s="277"/>
      <c r="I28" s="52" t="s">
        <v>117</v>
      </c>
      <c r="J28" s="273"/>
      <c r="K28" s="273"/>
      <c r="L28" s="279"/>
      <c r="M28" s="273"/>
      <c r="O28" s="53"/>
      <c r="P28" s="53"/>
      <c r="Q28" s="53"/>
      <c r="R28" s="53"/>
    </row>
    <row r="29" spans="3:18" ht="22.5" x14ac:dyDescent="0.25">
      <c r="C29" s="50" t="s">
        <v>118</v>
      </c>
      <c r="D29" s="274">
        <v>5</v>
      </c>
      <c r="E29" s="274">
        <v>6</v>
      </c>
      <c r="F29" s="276">
        <v>11</v>
      </c>
      <c r="G29" s="276">
        <v>15</v>
      </c>
      <c r="I29" s="50" t="s">
        <v>119</v>
      </c>
      <c r="J29" s="278">
        <v>5</v>
      </c>
      <c r="K29" s="278">
        <v>6</v>
      </c>
      <c r="L29" s="272">
        <v>11</v>
      </c>
      <c r="M29" s="272">
        <v>15</v>
      </c>
      <c r="O29" s="53"/>
      <c r="P29" s="53"/>
      <c r="Q29" s="53"/>
      <c r="R29" s="53"/>
    </row>
    <row r="30" spans="3:18" ht="15.75" thickBot="1" x14ac:dyDescent="0.3">
      <c r="C30" s="52" t="s">
        <v>120</v>
      </c>
      <c r="D30" s="275"/>
      <c r="E30" s="275"/>
      <c r="F30" s="277"/>
      <c r="G30" s="277"/>
      <c r="I30" s="52" t="s">
        <v>120</v>
      </c>
      <c r="J30" s="279"/>
      <c r="K30" s="279"/>
      <c r="L30" s="273"/>
      <c r="M30" s="273"/>
      <c r="O30" s="51"/>
      <c r="P30" s="51"/>
      <c r="Q30" s="51"/>
      <c r="R30" s="51"/>
    </row>
    <row r="31" spans="3:18" x14ac:dyDescent="0.25">
      <c r="C31" s="54" t="s">
        <v>121</v>
      </c>
      <c r="D31" s="274">
        <v>7</v>
      </c>
      <c r="E31" s="274">
        <v>8</v>
      </c>
      <c r="F31" s="276">
        <v>12</v>
      </c>
      <c r="G31" s="276">
        <v>16</v>
      </c>
      <c r="I31" s="54" t="s">
        <v>122</v>
      </c>
      <c r="J31" s="278">
        <v>7</v>
      </c>
      <c r="K31" s="278">
        <v>8</v>
      </c>
      <c r="L31" s="272">
        <v>12</v>
      </c>
      <c r="M31" s="272">
        <v>16</v>
      </c>
      <c r="O31" s="51"/>
      <c r="P31" s="51"/>
      <c r="Q31" s="51"/>
      <c r="R31" s="51"/>
    </row>
    <row r="32" spans="3:18" ht="15.75" thickBot="1" x14ac:dyDescent="0.3">
      <c r="C32" s="52" t="s">
        <v>123</v>
      </c>
      <c r="D32" s="275"/>
      <c r="E32" s="275"/>
      <c r="F32" s="277"/>
      <c r="G32" s="277"/>
      <c r="I32" s="52" t="s">
        <v>123</v>
      </c>
      <c r="J32" s="279"/>
      <c r="K32" s="279"/>
      <c r="L32" s="273"/>
      <c r="M32" s="273"/>
    </row>
    <row r="34" spans="4:12" x14ac:dyDescent="0.25">
      <c r="D34" s="55" t="s">
        <v>13</v>
      </c>
      <c r="E34" s="55" t="s">
        <v>39</v>
      </c>
      <c r="F34" s="55" t="s">
        <v>124</v>
      </c>
      <c r="G34" s="55" t="s">
        <v>125</v>
      </c>
      <c r="I34" s="56" t="s">
        <v>13</v>
      </c>
      <c r="J34" s="56" t="s">
        <v>39</v>
      </c>
      <c r="K34" s="56" t="s">
        <v>124</v>
      </c>
      <c r="L34" s="56" t="s">
        <v>125</v>
      </c>
    </row>
    <row r="35" spans="4:12" x14ac:dyDescent="0.25">
      <c r="D35" s="23">
        <v>1</v>
      </c>
      <c r="E35" s="23">
        <v>1</v>
      </c>
      <c r="F35" s="57" t="str">
        <f>+D35&amp;"-"&amp;E35</f>
        <v>1-1</v>
      </c>
      <c r="G35" s="23">
        <v>1</v>
      </c>
      <c r="I35" s="23">
        <v>1</v>
      </c>
      <c r="J35" s="23">
        <v>1</v>
      </c>
      <c r="K35" s="57" t="str">
        <f>+I35&amp;"-"&amp;J35</f>
        <v>1-1</v>
      </c>
      <c r="L35" s="23">
        <v>1</v>
      </c>
    </row>
    <row r="36" spans="4:12" x14ac:dyDescent="0.25">
      <c r="D36" s="23">
        <v>1</v>
      </c>
      <c r="E36" s="23">
        <v>2</v>
      </c>
      <c r="F36" s="57" t="str">
        <f t="shared" ref="F36:F50" si="0">+D36&amp;"-"&amp;E36</f>
        <v>1-2</v>
      </c>
      <c r="G36" s="23">
        <v>2</v>
      </c>
      <c r="I36" s="23">
        <v>1</v>
      </c>
      <c r="J36" s="23">
        <v>2</v>
      </c>
      <c r="K36" s="57" t="str">
        <f t="shared" ref="K36:K50" si="1">+I36&amp;"-"&amp;J36</f>
        <v>1-2</v>
      </c>
      <c r="L36" s="23">
        <v>2</v>
      </c>
    </row>
    <row r="37" spans="4:12" x14ac:dyDescent="0.25">
      <c r="D37" s="23">
        <v>1</v>
      </c>
      <c r="E37" s="23">
        <v>3</v>
      </c>
      <c r="F37" s="57" t="str">
        <f t="shared" si="0"/>
        <v>1-3</v>
      </c>
      <c r="G37" s="23">
        <v>9</v>
      </c>
      <c r="I37" s="23">
        <v>1</v>
      </c>
      <c r="J37" s="23">
        <v>3</v>
      </c>
      <c r="K37" s="57" t="str">
        <f t="shared" si="1"/>
        <v>1-3</v>
      </c>
      <c r="L37" s="23">
        <v>9</v>
      </c>
    </row>
    <row r="38" spans="4:12" x14ac:dyDescent="0.25">
      <c r="D38" s="23">
        <v>1</v>
      </c>
      <c r="E38" s="23">
        <v>4</v>
      </c>
      <c r="F38" s="57" t="str">
        <f t="shared" si="0"/>
        <v>1-4</v>
      </c>
      <c r="G38" s="23">
        <v>13</v>
      </c>
      <c r="I38" s="23">
        <v>1</v>
      </c>
      <c r="J38" s="23">
        <v>4</v>
      </c>
      <c r="K38" s="57" t="str">
        <f t="shared" si="1"/>
        <v>1-4</v>
      </c>
      <c r="L38" s="23">
        <v>13</v>
      </c>
    </row>
    <row r="39" spans="4:12" x14ac:dyDescent="0.25">
      <c r="D39" s="23">
        <v>2</v>
      </c>
      <c r="E39" s="23">
        <v>1</v>
      </c>
      <c r="F39" s="57" t="str">
        <f t="shared" si="0"/>
        <v>2-1</v>
      </c>
      <c r="G39" s="23">
        <v>3</v>
      </c>
      <c r="I39" s="23">
        <v>2</v>
      </c>
      <c r="J39" s="23">
        <v>1</v>
      </c>
      <c r="K39" s="57" t="str">
        <f t="shared" si="1"/>
        <v>2-1</v>
      </c>
      <c r="L39" s="23">
        <v>3</v>
      </c>
    </row>
    <row r="40" spans="4:12" x14ac:dyDescent="0.25">
      <c r="D40" s="23">
        <v>2</v>
      </c>
      <c r="E40" s="23">
        <v>2</v>
      </c>
      <c r="F40" s="57" t="str">
        <f t="shared" si="0"/>
        <v>2-2</v>
      </c>
      <c r="G40" s="23">
        <v>4</v>
      </c>
      <c r="I40" s="23">
        <v>2</v>
      </c>
      <c r="J40" s="23">
        <v>2</v>
      </c>
      <c r="K40" s="57" t="str">
        <f t="shared" si="1"/>
        <v>2-2</v>
      </c>
      <c r="L40" s="23">
        <v>4</v>
      </c>
    </row>
    <row r="41" spans="4:12" x14ac:dyDescent="0.25">
      <c r="D41" s="23">
        <v>2</v>
      </c>
      <c r="E41" s="23">
        <v>3</v>
      </c>
      <c r="F41" s="57" t="str">
        <f t="shared" si="0"/>
        <v>2-3</v>
      </c>
      <c r="G41" s="23">
        <v>10</v>
      </c>
      <c r="I41" s="23">
        <v>2</v>
      </c>
      <c r="J41" s="23">
        <v>3</v>
      </c>
      <c r="K41" s="57" t="str">
        <f t="shared" si="1"/>
        <v>2-3</v>
      </c>
      <c r="L41" s="23">
        <v>10</v>
      </c>
    </row>
    <row r="42" spans="4:12" x14ac:dyDescent="0.25">
      <c r="D42" s="23">
        <v>2</v>
      </c>
      <c r="E42" s="23">
        <v>4</v>
      </c>
      <c r="F42" s="57" t="str">
        <f t="shared" si="0"/>
        <v>2-4</v>
      </c>
      <c r="G42" s="23">
        <v>14</v>
      </c>
      <c r="I42" s="23">
        <v>2</v>
      </c>
      <c r="J42" s="23">
        <v>4</v>
      </c>
      <c r="K42" s="57" t="str">
        <f t="shared" si="1"/>
        <v>2-4</v>
      </c>
      <c r="L42" s="23">
        <v>14</v>
      </c>
    </row>
    <row r="43" spans="4:12" x14ac:dyDescent="0.25">
      <c r="D43" s="23">
        <v>3</v>
      </c>
      <c r="E43" s="23">
        <v>1</v>
      </c>
      <c r="F43" s="57" t="str">
        <f t="shared" si="0"/>
        <v>3-1</v>
      </c>
      <c r="G43" s="23">
        <v>5</v>
      </c>
      <c r="I43" s="23">
        <v>3</v>
      </c>
      <c r="J43" s="23">
        <v>1</v>
      </c>
      <c r="K43" s="57" t="str">
        <f t="shared" si="1"/>
        <v>3-1</v>
      </c>
      <c r="L43" s="23">
        <v>5</v>
      </c>
    </row>
    <row r="44" spans="4:12" x14ac:dyDescent="0.25">
      <c r="D44" s="23">
        <v>3</v>
      </c>
      <c r="E44" s="23">
        <v>2</v>
      </c>
      <c r="F44" s="57" t="str">
        <f t="shared" si="0"/>
        <v>3-2</v>
      </c>
      <c r="G44" s="23">
        <v>6</v>
      </c>
      <c r="I44" s="23">
        <v>3</v>
      </c>
      <c r="J44" s="23">
        <v>2</v>
      </c>
      <c r="K44" s="57" t="str">
        <f t="shared" si="1"/>
        <v>3-2</v>
      </c>
      <c r="L44" s="23">
        <v>6</v>
      </c>
    </row>
    <row r="45" spans="4:12" x14ac:dyDescent="0.25">
      <c r="D45" s="23">
        <v>3</v>
      </c>
      <c r="E45" s="23">
        <v>3</v>
      </c>
      <c r="F45" s="57" t="str">
        <f t="shared" si="0"/>
        <v>3-3</v>
      </c>
      <c r="G45" s="23">
        <v>11</v>
      </c>
      <c r="I45" s="23">
        <v>3</v>
      </c>
      <c r="J45" s="23">
        <v>3</v>
      </c>
      <c r="K45" s="57" t="str">
        <f t="shared" si="1"/>
        <v>3-3</v>
      </c>
      <c r="L45" s="23">
        <v>11</v>
      </c>
    </row>
    <row r="46" spans="4:12" x14ac:dyDescent="0.25">
      <c r="D46" s="23">
        <v>3</v>
      </c>
      <c r="E46" s="23">
        <v>4</v>
      </c>
      <c r="F46" s="57" t="str">
        <f t="shared" si="0"/>
        <v>3-4</v>
      </c>
      <c r="G46" s="23">
        <v>15</v>
      </c>
      <c r="I46" s="23">
        <v>3</v>
      </c>
      <c r="J46" s="23">
        <v>4</v>
      </c>
      <c r="K46" s="57" t="str">
        <f t="shared" si="1"/>
        <v>3-4</v>
      </c>
      <c r="L46" s="23">
        <v>15</v>
      </c>
    </row>
    <row r="47" spans="4:12" x14ac:dyDescent="0.25">
      <c r="D47" s="58">
        <v>4</v>
      </c>
      <c r="E47" s="58">
        <v>1</v>
      </c>
      <c r="F47" s="59" t="str">
        <f t="shared" si="0"/>
        <v>4-1</v>
      </c>
      <c r="G47" s="58">
        <v>7</v>
      </c>
      <c r="I47" s="58">
        <v>4</v>
      </c>
      <c r="J47" s="58">
        <v>1</v>
      </c>
      <c r="K47" s="59" t="str">
        <f t="shared" si="1"/>
        <v>4-1</v>
      </c>
      <c r="L47" s="58">
        <v>7</v>
      </c>
    </row>
    <row r="48" spans="4:12" x14ac:dyDescent="0.25">
      <c r="D48" s="58">
        <v>4</v>
      </c>
      <c r="E48" s="58">
        <v>2</v>
      </c>
      <c r="F48" s="59" t="str">
        <f t="shared" si="0"/>
        <v>4-2</v>
      </c>
      <c r="G48" s="58">
        <v>8</v>
      </c>
      <c r="I48" s="58">
        <v>4</v>
      </c>
      <c r="J48" s="58">
        <v>2</v>
      </c>
      <c r="K48" s="59" t="str">
        <f t="shared" si="1"/>
        <v>4-2</v>
      </c>
      <c r="L48" s="58">
        <v>8</v>
      </c>
    </row>
    <row r="49" spans="4:12" x14ac:dyDescent="0.25">
      <c r="D49" s="58">
        <v>4</v>
      </c>
      <c r="E49" s="58">
        <v>3</v>
      </c>
      <c r="F49" s="59" t="str">
        <f t="shared" si="0"/>
        <v>4-3</v>
      </c>
      <c r="G49" s="58">
        <v>12</v>
      </c>
      <c r="I49" s="58">
        <v>4</v>
      </c>
      <c r="J49" s="58">
        <v>3</v>
      </c>
      <c r="K49" s="59" t="str">
        <f t="shared" si="1"/>
        <v>4-3</v>
      </c>
      <c r="L49" s="58">
        <v>12</v>
      </c>
    </row>
    <row r="50" spans="4:12" x14ac:dyDescent="0.25">
      <c r="D50" s="58">
        <v>4</v>
      </c>
      <c r="E50" s="58">
        <v>4</v>
      </c>
      <c r="F50" s="59" t="str">
        <f t="shared" si="0"/>
        <v>4-4</v>
      </c>
      <c r="G50" s="58">
        <v>16</v>
      </c>
      <c r="I50" s="58">
        <v>4</v>
      </c>
      <c r="J50" s="58">
        <v>4</v>
      </c>
      <c r="K50" s="59" t="str">
        <f t="shared" si="1"/>
        <v>4-4</v>
      </c>
      <c r="L50" s="58">
        <v>16</v>
      </c>
    </row>
    <row r="51" spans="4:12" x14ac:dyDescent="0.25">
      <c r="D51" s="26">
        <v>0</v>
      </c>
      <c r="E51" s="26">
        <v>0</v>
      </c>
      <c r="F51" s="26" t="str">
        <f>+D51&amp;"-"&amp;E51</f>
        <v>0-0</v>
      </c>
      <c r="G51" s="26" t="s">
        <v>126</v>
      </c>
      <c r="I51" s="26">
        <v>0</v>
      </c>
      <c r="J51" s="26">
        <v>0</v>
      </c>
      <c r="K51" s="26" t="str">
        <f>+I51&amp;"-"&amp;J51</f>
        <v>0-0</v>
      </c>
      <c r="L51" s="26" t="s">
        <v>127</v>
      </c>
    </row>
  </sheetData>
  <mergeCells count="46">
    <mergeCell ref="H9:H12"/>
    <mergeCell ref="B2:B5"/>
    <mergeCell ref="F2:F3"/>
    <mergeCell ref="H2:H8"/>
    <mergeCell ref="K2:K8"/>
    <mergeCell ref="E5:F5"/>
    <mergeCell ref="E13:F13"/>
    <mergeCell ref="H14:H16"/>
    <mergeCell ref="C21:G21"/>
    <mergeCell ref="I21:M21"/>
    <mergeCell ref="C22:C24"/>
    <mergeCell ref="D22:G22"/>
    <mergeCell ref="I22:I24"/>
    <mergeCell ref="J22:M22"/>
    <mergeCell ref="L25:L26"/>
    <mergeCell ref="M25:M26"/>
    <mergeCell ref="D27:D28"/>
    <mergeCell ref="E27:E28"/>
    <mergeCell ref="F27:F28"/>
    <mergeCell ref="G27:G28"/>
    <mergeCell ref="J27:J28"/>
    <mergeCell ref="K27:K28"/>
    <mergeCell ref="L27:L28"/>
    <mergeCell ref="M27:M28"/>
    <mergeCell ref="D25:D26"/>
    <mergeCell ref="E25:E26"/>
    <mergeCell ref="F25:F26"/>
    <mergeCell ref="G25:G26"/>
    <mergeCell ref="J25:J26"/>
    <mergeCell ref="K25:K26"/>
    <mergeCell ref="L29:L30"/>
    <mergeCell ref="M29:M30"/>
    <mergeCell ref="D31:D32"/>
    <mergeCell ref="E31:E32"/>
    <mergeCell ref="F31:F32"/>
    <mergeCell ref="G31:G32"/>
    <mergeCell ref="J31:J32"/>
    <mergeCell ref="K31:K32"/>
    <mergeCell ref="L31:L32"/>
    <mergeCell ref="M31:M32"/>
    <mergeCell ref="D29:D30"/>
    <mergeCell ref="E29:E30"/>
    <mergeCell ref="F29:F30"/>
    <mergeCell ref="G29:G30"/>
    <mergeCell ref="J29:J30"/>
    <mergeCell ref="K29:K3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F531780C527C4C93987F581D034E3D" ma:contentTypeVersion="1" ma:contentTypeDescription="Crear nuevo documento." ma:contentTypeScope="" ma:versionID="4baaafd66e3044e8f2f8da77b59ac2fc">
  <xsd:schema xmlns:xsd="http://www.w3.org/2001/XMLSchema" xmlns:xs="http://www.w3.org/2001/XMLSchema" xmlns:p="http://schemas.microsoft.com/office/2006/metadata/properties" xmlns:ns2="691d5223-37be-426a-a13f-87166a6f0e3a" targetNamespace="http://schemas.microsoft.com/office/2006/metadata/properties" ma:root="true" ma:fieldsID="740c3ee69dadfdbe10da9d104bd40946" ns2:_="">
    <xsd:import namespace="691d5223-37be-426a-a13f-87166a6f0e3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d5223-37be-426a-a13f-87166a6f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91d5223-37be-426a-a13f-87166a6f0e3a">E2Q6Q6XJ6DXF-29-341</_dlc_DocId>
    <_dlc_DocIdUrl xmlns="691d5223-37be-426a-a13f-87166a6f0e3a">
      <Url>http://portalsig/ComunicacionesInternas/_layouts/DocIdRedir.aspx?ID=E2Q6Q6XJ6DXF-29-341</Url>
      <Description>E2Q6Q6XJ6DXF-29-341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E3875AE-5244-47B3-8B3B-5B89E379E4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1d5223-37be-426a-a13f-87166a6f0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7622C5-0D31-41E3-8172-2C12E41C75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A65231-3175-4EBC-9234-29B7C968BE0F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691d5223-37be-426a-a13f-87166a6f0e3a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6380297-20F7-447F-AD81-4131656A9A3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TK</vt:lpstr>
      <vt:lpstr>VAL  RIESGO</vt:lpstr>
      <vt:lpstr>VAL  OPORTUNIDAD</vt:lpstr>
      <vt:lpstr>VALORAC DE RIESGO U OPORTUNIDAD</vt:lpstr>
      <vt:lpstr>CRITERIOS DE ANALISIS DE RIESGO</vt:lpstr>
      <vt:lpstr>CRITERIOS DE ANALISIS OPORTUN</vt:lpstr>
      <vt:lpstr>Hoja2</vt:lpstr>
      <vt:lpstr>TK!Área_de_impresión</vt:lpstr>
      <vt:lpstr>'VAL  OPORTUNIDAD'!Área_de_impresión</vt:lpstr>
      <vt:lpstr>'VAL  RIESGO'!Área_de_impresión</vt:lpstr>
      <vt:lpstr>'VALORAC DE RIESGO U OPORTUNIDAD'!Área_de_impresión</vt:lpstr>
      <vt:lpstr>TK!Títulos_a_imprimir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Málaga Sevilla Hubert Alonso</dc:creator>
  <cp:lastModifiedBy>SEG-VIRYILIA</cp:lastModifiedBy>
  <cp:lastPrinted>2019-09-11T02:20:27Z</cp:lastPrinted>
  <dcterms:created xsi:type="dcterms:W3CDTF">2012-05-12T02:19:21Z</dcterms:created>
  <dcterms:modified xsi:type="dcterms:W3CDTF">2023-01-16T13:51:31Z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0x01010043F531780C527C4C93987F581D034E3D</vt:lpwstr>
  </property>
  <property fmtid="{D5CDD505-2E9C-101B-9397-08002B2CF9AE}" pid="3" name="_dlc_DocIdItemGuid">
    <vt:lpwstr>5c3ad4e3-3dc8-4b1f-b4c6-f6d907380b16</vt:lpwstr>
  </property>
</Properties>
</file>