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Z:\YAMILY\SISTEMA DE GESTION 2023 (EN PROCESO DE ACTUALIZACIÓN)\3. CALIDAD\INDICADORES DE CALIDAD\"/>
    </mc:Choice>
  </mc:AlternateContent>
  <xr:revisionPtr revIDLastSave="0" documentId="13_ncr:1_{1F178148-7BFD-412E-B753-85A76C482446}" xr6:coauthVersionLast="45" xr6:coauthVersionMax="45" xr10:uidLastSave="{00000000-0000-0000-0000-000000000000}"/>
  <bookViews>
    <workbookView xWindow="-120" yWindow="-120" windowWidth="20730" windowHeight="11310" tabRatio="701" firstSheet="1" activeTab="1" xr2:uid="{00000000-000D-0000-FFFF-FFFF00000000}"/>
  </bookViews>
  <sheets>
    <sheet name="TABLA DE INDICADORES" sheetId="3" state="hidden" r:id="rId1"/>
    <sheet name="VACIADO DE DATOS" sheetId="2" r:id="rId2"/>
    <sheet name="RESULTADO DE INDICADORES DE CAL" sheetId="6" state="hidden" r:id="rId3"/>
  </sheets>
  <externalReferences>
    <externalReference r:id="rId4"/>
  </externalReferences>
  <definedNames>
    <definedName name="_xlnm.Print_Area" localSheetId="0">'TABLA DE INDICADORES'!$C$3:$H$14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2" l="1"/>
  <c r="C13" i="2"/>
  <c r="D13" i="2"/>
  <c r="E13" i="2"/>
  <c r="F13" i="2"/>
  <c r="B15" i="2"/>
  <c r="C15" i="2"/>
  <c r="D15" i="2"/>
  <c r="E15" i="2"/>
  <c r="F15" i="2"/>
  <c r="G15" i="2"/>
  <c r="H15" i="2"/>
  <c r="I15" i="2"/>
  <c r="J15" i="2"/>
  <c r="K15" i="2"/>
  <c r="L15" i="2"/>
  <c r="M15" i="2"/>
  <c r="G26" i="2"/>
  <c r="E11" i="6" l="1"/>
  <c r="G9" i="6" l="1"/>
  <c r="K12" i="6"/>
  <c r="F13" i="6"/>
  <c r="G13" i="6"/>
  <c r="H13" i="6"/>
  <c r="I13" i="6"/>
  <c r="J13" i="6"/>
  <c r="K13" i="6"/>
  <c r="L13" i="6"/>
  <c r="M13" i="6"/>
  <c r="N13" i="6"/>
  <c r="O13" i="6"/>
  <c r="P13" i="6"/>
  <c r="Q13" i="6"/>
  <c r="E13" i="6"/>
  <c r="F12" i="6"/>
  <c r="G12" i="6"/>
  <c r="H12" i="6"/>
  <c r="I12" i="6"/>
  <c r="J12" i="6"/>
  <c r="L12" i="6"/>
  <c r="M12" i="6"/>
  <c r="N12" i="6"/>
  <c r="O12" i="6"/>
  <c r="P12" i="6"/>
  <c r="E12" i="6"/>
  <c r="F11" i="6"/>
  <c r="G11" i="6"/>
  <c r="H11" i="6"/>
  <c r="I11" i="6"/>
  <c r="J11" i="6"/>
  <c r="K11" i="6"/>
  <c r="L11" i="6"/>
  <c r="M11" i="6"/>
  <c r="N11" i="6"/>
  <c r="O11" i="6"/>
  <c r="P11" i="6"/>
  <c r="F10" i="6"/>
  <c r="G10" i="6"/>
  <c r="H10" i="6"/>
  <c r="I10" i="6"/>
  <c r="J10" i="6"/>
  <c r="K10" i="6"/>
  <c r="L10" i="6"/>
  <c r="M10" i="6"/>
  <c r="N10" i="6"/>
  <c r="O10" i="6"/>
  <c r="P10" i="6"/>
  <c r="E10" i="6"/>
  <c r="F9" i="6"/>
  <c r="H9" i="6"/>
  <c r="I9" i="6"/>
  <c r="J9" i="6"/>
  <c r="K9" i="6"/>
  <c r="L9" i="6"/>
  <c r="M9" i="6"/>
  <c r="N9" i="6"/>
  <c r="O9" i="6"/>
  <c r="P9" i="6"/>
  <c r="E9" i="6"/>
  <c r="S12" i="6"/>
  <c r="R12" i="6"/>
  <c r="Q12" i="6"/>
  <c r="S11" i="6"/>
  <c r="S13" i="6" s="1"/>
  <c r="R11" i="6"/>
  <c r="R13" i="6" s="1"/>
  <c r="Q9" i="6" l="1"/>
  <c r="Q11" i="6"/>
  <c r="Q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KALARENT</author>
  </authors>
  <commentList>
    <comment ref="A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10 PREGUNTAS CUANTITATIVAS DIVIDIDAS EN DIVERSAS AREAS</t>
        </r>
      </text>
    </comment>
  </commentList>
</comments>
</file>

<file path=xl/sharedStrings.xml><?xml version="1.0" encoding="utf-8"?>
<sst xmlns="http://schemas.openxmlformats.org/spreadsheetml/2006/main" count="246" uniqueCount="110">
  <si>
    <t>OBJETIVOS</t>
  </si>
  <si>
    <t>META</t>
  </si>
  <si>
    <t>BRINDAR ATENCIÓN PERSONALIZADA MEDIANTE REPORTES FRECUENTES DURANTE EL SERVICIO.</t>
  </si>
  <si>
    <t>CUMPLIR AL 100% CON NUESTRO PROGRAMA DE CAPACITACIÓN, GARANTIZANDO LA FORMACIÓN DE NUESTRO PERSONAL.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</si>
  <si>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</si>
  <si>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</si>
  <si>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</si>
  <si>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</si>
  <si>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</si>
  <si>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</si>
  <si>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</si>
  <si>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</si>
  <si>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</si>
  <si>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</si>
  <si>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</si>
  <si>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</si>
  <si>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DE PREGUNTAS (CONSTANTE)</t>
  </si>
  <si>
    <t>resultado</t>
  </si>
  <si>
    <t>TOTAL</t>
  </si>
  <si>
    <t>Nro DE RPT CON RESULTADOS EXCELENTE Y BUENO</t>
  </si>
  <si>
    <t>CUMPLIMIENTO DEL PLAN ANUAL DE CAPACITACION</t>
  </si>
  <si>
    <t>LOGRAR LA EXCELENCIA EN EL SERVICIO A LOS CLIENTES, GARANTIZANDO LA SATISFACCIÓN DE CADA UNO DE ELLOS.</t>
  </si>
  <si>
    <t xml:space="preserve">DESARROLLO </t>
  </si>
  <si>
    <t>ENCUESTAS A CLIENTES</t>
  </si>
  <si>
    <t>CAPACITACION MENSUAL</t>
  </si>
  <si>
    <t xml:space="preserve">FRECUENCIA </t>
  </si>
  <si>
    <t xml:space="preserve">ESTADISTICA MENSUAL </t>
  </si>
  <si>
    <t xml:space="preserve">INDICADOR </t>
  </si>
  <si>
    <t>MEJORAR CONTINUAMENTE NUESTRO SISTEMA DE GESTION INTEGRADO</t>
  </si>
  <si>
    <t>OBJETIVO ESPECIFICO</t>
  </si>
  <si>
    <t xml:space="preserve">CAPACITAR EL PERSONAL DE LA ORGANIZACION </t>
  </si>
  <si>
    <t>OTORGAR CONOCIMIENTOS EN CUANTO A SEGURIDAD, LEGISLACION Y TEMAS QUE GARANTICEN LA CALIDAD DEL SERVICIO</t>
  </si>
  <si>
    <t>GARANTIZAR EL 100% DE RESPUESTAS EXCELENTE Y BUENO</t>
  </si>
  <si>
    <t>GARANTIZAR LA MEJORA CONTINUA</t>
  </si>
  <si>
    <t>LEVANTAMIENTO DE NO CONFORMIDADES</t>
  </si>
  <si>
    <t>GESTION DE LA CALIDAD</t>
  </si>
  <si>
    <t xml:space="preserve">PROCESO DE AUDITORIA DEL SISTEMA DE GESTION INTEGRADO </t>
  </si>
  <si>
    <t xml:space="preserve">PROCEDIMIENTO DE ALMACEN </t>
  </si>
  <si>
    <t xml:space="preserve">PROCESO </t>
  </si>
  <si>
    <t xml:space="preserve">AUMENTAR LA EFICIENCIA EN LOS INVENTARIOS REALIZADOS </t>
  </si>
  <si>
    <t xml:space="preserve">INCREMENTAR LA EFECTIVIDAD DE LOS INVENTARIOS FISICOS VS LOS DIGITALES </t>
  </si>
  <si>
    <t xml:space="preserve">REVISION CONSTANTE DE LOS INVENTARIOS, CRUCE DE INFORMACION DEL INVENTARIO FISICO VS EL INVENTARIO DIGITAL, PARTES DE SALIDAS AL DIA </t>
  </si>
  <si>
    <t>DIFERENCIA ESPERADA / DIFERENCIA OBTENIDA</t>
  </si>
  <si>
    <t xml:space="preserve">AUMENTAR EL VOLUMEN DE VENTAS </t>
  </si>
  <si>
    <t xml:space="preserve">LOGRAR EXCELENCIA EN EL AREA DE VENTAS, INCREMENTANDO EL VOLUMEN DE LAS MISMAS </t>
  </si>
  <si>
    <t xml:space="preserve">REGISTRO DE VENTAS </t>
  </si>
  <si>
    <t xml:space="preserve">PROCEDIMIENTO DE CAPACITACION DEL PERSONAL 
RECURSOS HUMANOS </t>
  </si>
  <si>
    <t xml:space="preserve">VENTAS </t>
  </si>
  <si>
    <t xml:space="preserve">INVENTARIOS </t>
  </si>
  <si>
    <t xml:space="preserve">DISMINUIR EL MARGEN DE ERRORES EN INVENTARIOS A MENOS DE 50 DIFERENCIAS </t>
  </si>
  <si>
    <t>FRECUENCIA</t>
  </si>
  <si>
    <t xml:space="preserve">Promedio </t>
  </si>
  <si>
    <t>LOGRAR EN LA TOTALIDAD DE NUESTRAS ENCUESTAS A CLIENTES (PREGUNTA 6) CALIFICATIVOS ENTRE EXCELENTE Y BUENO</t>
  </si>
  <si>
    <t>CLIENTES FRECUENTES: TRIMESTRAL; CLIENTES NUEVOS: INMEDIATAMENTE DESPUES DEL PRIMER SERVICIO Y LUEGO TRIMESTRALMENTE</t>
  </si>
  <si>
    <t>91%-100%</t>
  </si>
  <si>
    <t>90%-80%</t>
  </si>
  <si>
    <t>79%-0%</t>
  </si>
  <si>
    <t>ESTADISTICA MENSUAL</t>
  </si>
  <si>
    <t>100%-91%</t>
  </si>
  <si>
    <t>OTORGAR CONOCIMIENTOS EN CUANTO A LEGISLACION Y TEMAS QUE GARANTICEN LA CALIDAD DEL SERVICIO</t>
  </si>
  <si>
    <t>INCREMENTO DE 2 % MENSUAL EN VENTAS RESPECTO AL AÑO ANTERIOR</t>
  </si>
  <si>
    <t xml:space="preserve">PROCESOS DE OPERACIONES Y COMERCIALIZACION </t>
  </si>
  <si>
    <r>
      <rPr>
        <b/>
        <sz val="11"/>
        <color theme="1"/>
        <rFont val="Calibri"/>
        <family val="2"/>
        <scheme val="minor"/>
      </rPr>
      <t>Código:</t>
    </r>
    <r>
      <rPr>
        <sz val="11"/>
        <color theme="1"/>
        <rFont val="Calibri"/>
        <family val="2"/>
        <scheme val="minor"/>
      </rPr>
      <t xml:space="preserve"> SGI-CAL-IDC
</t>
    </r>
    <r>
      <rPr>
        <b/>
        <sz val="11"/>
        <color theme="1"/>
        <rFont val="Calibri"/>
        <family val="2"/>
        <scheme val="minor"/>
      </rPr>
      <t xml:space="preserve">Rev: </t>
    </r>
    <r>
      <rPr>
        <sz val="11"/>
        <color theme="1"/>
        <rFont val="Calibri"/>
        <family val="2"/>
        <scheme val="minor"/>
      </rPr>
      <t xml:space="preserve">05
</t>
    </r>
    <r>
      <rPr>
        <b/>
        <sz val="11"/>
        <color theme="1"/>
        <rFont val="Calibri"/>
        <family val="2"/>
        <scheme val="minor"/>
      </rPr>
      <t xml:space="preserve">Fecha: </t>
    </r>
    <r>
      <rPr>
        <sz val="11"/>
        <color theme="1"/>
        <rFont val="Calibri"/>
        <family val="2"/>
        <scheme val="minor"/>
      </rPr>
      <t xml:space="preserve">11 Enero 2021 </t>
    </r>
  </si>
  <si>
    <t xml:space="preserve">Código: SGI-CAL-IDC
Rev: 05
Fecha: 11 Enero 2021 </t>
  </si>
  <si>
    <t>LOGRAR EN LA TOTALIDAD DE NUESTRAS ENCUESTAS A CLIENTES CALIFICACIÓN ENTRE EXCELENTE Y BUENO</t>
  </si>
  <si>
    <t>INDICADORES DE CALIDAD 2021</t>
  </si>
  <si>
    <t xml:space="preserve"> </t>
  </si>
  <si>
    <r>
      <t xml:space="preserve">#DE RPTAS CON RESULTADO "BUENO" Y "EXCELENTE"
</t>
    </r>
    <r>
      <rPr>
        <sz val="10"/>
        <color theme="1"/>
        <rFont val="Arial"/>
        <family val="2"/>
      </rPr>
      <t># TOTAL DE RESPUESTAS</t>
    </r>
  </si>
  <si>
    <t>MANTENER AL CLIENTE INFORMADO DEL ESTADO DEL SERVICIO</t>
  </si>
  <si>
    <t>NUMERO DE CLIENTES QUE CONTESTARON ENCUESTAS</t>
  </si>
  <si>
    <t>ESTADISTICA SEMESTRAL EN  AUDITORIA INTERNAS Y EN AUDITORIAS EXTERNAS SEGÚN LO ESTABLECIDO POR NUESTROS CLIENTES</t>
  </si>
  <si>
    <t xml:space="preserve">GARANTIZAR EL SEGUIMIENTO DE SERVICIOS </t>
  </si>
  <si>
    <t>LOGRAR EL SEGUIMIENTO  DEL 100% DE SERVICIOS BRINDADOS</t>
  </si>
  <si>
    <t>REGISTROS DE REPORTES A LOS CLIENTES</t>
  </si>
  <si>
    <t>#DE SERVICIOS CON SEGUIMIENTO
#SERVICIOS BRINDADOS</t>
  </si>
  <si>
    <t xml:space="preserve">AUDITORIAS INTERNAS  Y EXTERNAS
</t>
  </si>
  <si>
    <r>
      <t xml:space="preserve">
#DEAUDITORIAS EJECUTADAS/
#AUDITORIAS PLANIFICADAS
</t>
    </r>
    <r>
      <rPr>
        <u/>
        <sz val="10"/>
        <color theme="1"/>
        <rFont val="Arial"/>
        <family val="2"/>
      </rPr>
      <t/>
    </r>
  </si>
  <si>
    <t>ESTADISTICA SEMESTRAL SEGÚN  PROGRAMA DE AUDITORIA INTERNA</t>
  </si>
  <si>
    <t xml:space="preserve">GESTIONAR, DAR SEGUIMIENTO Y/O LEVANTAR EL 100% DE LAS NO CONFORMIDADES DETECTADAS EN AUDITORIAS </t>
  </si>
  <si>
    <t>AUDITORIAS REALIZADAS</t>
  </si>
  <si>
    <t>SEGUIMIENTO DE SERVICIOS</t>
  </si>
  <si>
    <t>LOGRAR EL SEGUIMIENTO EL 100% DE SERVICIOS BRINDADOS</t>
  </si>
  <si>
    <t>LEVANTAMIENTO DE NO CONFORMIDADES DE AUDITORIAS</t>
  </si>
  <si>
    <t>PORCENTAJE DE SERVICIOS MONITOREADOS</t>
  </si>
  <si>
    <t>-</t>
  </si>
  <si>
    <t>PORCENTAJE DE CAPACITACIONES PLANIFICADAS</t>
  </si>
  <si>
    <t>PORCENTAJE DE RESULTADOS BUENO Y EXECELENTE OBTENIDO</t>
  </si>
  <si>
    <t>PORCENTAJE DE NO CONFORMIDADES GESTIONADAS</t>
  </si>
  <si>
    <t>ESTADISTICA ANUAL</t>
  </si>
  <si>
    <t>%VARIACIÓN EN VENTAS</t>
  </si>
  <si>
    <t>ESTADISTICA SEGÚN INVENTARIO DEL MES DE DICIEMBRE DEL ÁREA DE CONTABILIDAD A ALMACÉN DE TRANSPORTES KALÁ</t>
  </si>
  <si>
    <t>PENDIENTE</t>
  </si>
  <si>
    <t>FORMATO</t>
  </si>
  <si>
    <t>RESULTADOS DE SATISFACCIÓN DE CLIENTES</t>
  </si>
  <si>
    <t>PERIODICIDAD: MENSUAL</t>
  </si>
  <si>
    <t>PERIODICIDAD MENSUAL</t>
  </si>
  <si>
    <t>PORCENTAJE DE CAPACITACIONES BRINDADAS</t>
  </si>
  <si>
    <t>PROCENTAJE DE AUDITORIAS CUMPLIDAS</t>
  </si>
  <si>
    <t xml:space="preserve">#DECAPACITACIONESBRINDADAS/
#DECAPACITACIONES PLANIFICADAS                                                                                                                    </t>
  </si>
  <si>
    <t>PERIODICIDAD: SEMESTRAL SEGÚN PLAN DE AUDITORIAS</t>
  </si>
  <si>
    <t>PERIODICIDAD: SEGÚN PLAN ANUAL DE AUDITORIAS INTERNAS Y AUDITORIAS EXTERNAS SEGÚN LO SOLICITEN LOS CLIENTES</t>
  </si>
  <si>
    <t>PERIODICIDAD: SEGÚN PLAN DE AUDITORIAS INTERNAS Y AUDITORIAS EXTERNAS SEGÚN LO DOLICITEN LOS CLIENTES</t>
  </si>
  <si>
    <t># D NO CONFORMIDADES LEVANTADAS/  # DE NO CONFORMIDADES ESTABLECIDAS</t>
  </si>
  <si>
    <t>VENTAS AÑO 2021  / VENTAS AÑO 2020</t>
  </si>
  <si>
    <t>PERIODICIDAD: MES DE DICIEMBRE</t>
  </si>
  <si>
    <t>PERIODICIDAD: MES DE DICIEMBRE/ENERO</t>
  </si>
  <si>
    <t>%DIFERENCIAS DE INVENTARIO DE DICIEMBRE 2022 RESPECTO A DICIEMBRE 2021</t>
  </si>
  <si>
    <t>VENTAS AÑO 2022 / VENTAS AÑO 2021</t>
  </si>
  <si>
    <t>INDICADORES DE CALIDAD AÑO 2023</t>
  </si>
  <si>
    <t>Código:    SGI-CAL-FIC   Revisión:  07                    Fecha:      10-01-2023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</si>
</sst>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%"/>
  </numFmts>
  <fonts count="2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u/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b/>
      <sz val="9"/>
      <color rgb="FF222222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b/>
      <sz val="12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E3E3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DBFBF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Border="1" applyAlignment="1">
      <alignment wrapText="1"/>
    </xf>
    <xf numFmtId="10" fontId="0" fillId="4" borderId="0" xfId="0" applyNumberFormat="1" applyFill="1"/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9" fontId="8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Border="1"/>
    <xf numFmtId="0" fontId="15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5" fillId="8" borderId="0" xfId="0" applyFont="1" applyFill="1" applyBorder="1" applyAlignment="1">
      <alignment horizontal="center" vertical="center" wrapText="1"/>
    </xf>
    <xf numFmtId="0" fontId="0" fillId="0" borderId="0" xfId="0" applyFont="1"/>
    <xf numFmtId="0" fontId="7" fillId="0" borderId="1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Border="1"/>
    <xf numFmtId="0" fontId="0" fillId="7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7" borderId="1" xfId="0" applyNumberForma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0" fontId="0" fillId="0" borderId="2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5" borderId="14" xfId="0" applyFill="1" applyBorder="1"/>
    <xf numFmtId="0" fontId="6" fillId="5" borderId="15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0" xfId="0" applyFill="1" applyBorder="1" applyAlignment="1">
      <alignment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21" xfId="0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6" borderId="18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0" fontId="2" fillId="0" borderId="0" xfId="0" applyNumberFormat="1" applyFont="1" applyFill="1"/>
    <xf numFmtId="0" fontId="3" fillId="10" borderId="0" xfId="0" applyFont="1" applyFill="1" applyBorder="1" applyAlignment="1">
      <alignment wrapText="1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Border="1"/>
    <xf numFmtId="10" fontId="2" fillId="10" borderId="0" xfId="0" applyNumberFormat="1" applyFont="1" applyFill="1" applyBorder="1"/>
    <xf numFmtId="0" fontId="3" fillId="0" borderId="1" xfId="0" applyFont="1" applyBorder="1" applyAlignment="1">
      <alignment horizontal="left" vertical="center" wrapText="1"/>
    </xf>
    <xf numFmtId="0" fontId="0" fillId="11" borderId="1" xfId="0" applyFill="1" applyBorder="1" applyAlignment="1">
      <alignment wrapText="1"/>
    </xf>
    <xf numFmtId="0" fontId="3" fillId="11" borderId="1" xfId="0" applyFont="1" applyFill="1" applyBorder="1" applyAlignment="1">
      <alignment horizontal="center" wrapText="1"/>
    </xf>
    <xf numFmtId="10" fontId="0" fillId="11" borderId="1" xfId="0" applyNumberFormat="1" applyFill="1" applyBorder="1" applyAlignment="1">
      <alignment horizontal="center"/>
    </xf>
    <xf numFmtId="10" fontId="2" fillId="11" borderId="1" xfId="0" applyNumberFormat="1" applyFont="1" applyFill="1" applyBorder="1"/>
    <xf numFmtId="10" fontId="2" fillId="11" borderId="1" xfId="0" applyNumberFormat="1" applyFont="1" applyFill="1" applyBorder="1" applyAlignment="1">
      <alignment horizontal="center"/>
    </xf>
    <xf numFmtId="9" fontId="0" fillId="7" borderId="1" xfId="0" applyNumberFormat="1" applyFill="1" applyBorder="1" applyAlignment="1">
      <alignment horizontal="center" vertical="center"/>
    </xf>
    <xf numFmtId="9" fontId="0" fillId="7" borderId="13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5" fillId="12" borderId="0" xfId="0" applyFont="1" applyFill="1" applyBorder="1" applyAlignment="1">
      <alignment vertical="center"/>
    </xf>
    <xf numFmtId="0" fontId="3" fillId="12" borderId="0" xfId="0" applyFont="1" applyFill="1" applyBorder="1" applyAlignment="1">
      <alignment vertical="center" wrapText="1"/>
    </xf>
    <xf numFmtId="0" fontId="0" fillId="12" borderId="0" xfId="0" applyFill="1" applyBorder="1" applyAlignment="1">
      <alignment vertical="center" wrapText="1"/>
    </xf>
    <xf numFmtId="0" fontId="0" fillId="12" borderId="0" xfId="0" applyFill="1"/>
    <xf numFmtId="0" fontId="4" fillId="12" borderId="0" xfId="0" applyFont="1" applyFill="1" applyBorder="1" applyAlignment="1">
      <alignment vertical="center"/>
    </xf>
    <xf numFmtId="0" fontId="0" fillId="12" borderId="0" xfId="0" applyFill="1" applyAlignment="1">
      <alignment horizontal="center"/>
    </xf>
    <xf numFmtId="10" fontId="2" fillId="12" borderId="0" xfId="0" applyNumberFormat="1" applyFont="1" applyFill="1"/>
    <xf numFmtId="0" fontId="0" fillId="12" borderId="0" xfId="0" applyFill="1" applyAlignment="1">
      <alignment horizontal="center" vertical="center"/>
    </xf>
    <xf numFmtId="0" fontId="0" fillId="12" borderId="0" xfId="0" applyFill="1" applyBorder="1"/>
    <xf numFmtId="0" fontId="3" fillId="12" borderId="0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wrapText="1"/>
    </xf>
    <xf numFmtId="0" fontId="4" fillId="10" borderId="4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3" fillId="10" borderId="0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17" fillId="2" borderId="1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2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DBFBF"/>
      <color rgb="FF8E3E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170962</xdr:colOff>
      <xdr:row>3</xdr:row>
      <xdr:rowOff>97693</xdr:rowOff>
    </xdr:from>
    <xdr:to>
      <xdr:col>1</xdr:col>
      <xdr:colOff>1941878</xdr:colOff>
      <xdr:row>7</xdr:row>
      <xdr:rowOff>182097</xdr:rowOff>
    </xdr:to>
    <xdr:pic>
      <xdr:nvPicPr>
        <xdr:cNvPr id="5" name="Picture 1" descr="Imágenes integradas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915" t="33891" r="7143" b="33473"/>
        <a:stretch>
          <a:fillRect/>
        </a:stretch>
      </xdr:blipFill>
      <xdr:spPr bwMode="auto">
        <a:xfrm>
          <a:off x="928077" y="683847"/>
          <a:ext cx="1770916" cy="8659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116419</xdr:colOff>
      <xdr:row>0</xdr:row>
      <xdr:rowOff>119337</xdr:rowOff>
    </xdr:from>
    <xdr:to>
      <xdr:col>0</xdr:col>
      <xdr:colOff>1513419</xdr:colOff>
      <xdr:row>4</xdr:row>
      <xdr:rowOff>40442</xdr:rowOff>
    </xdr:to>
    <xdr:pic>
      <xdr:nvPicPr>
        <xdr:cNvPr id="4" name="Picture 1" descr="Imágenes integradas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915" t="33891" r="7143" b="33473"/>
        <a:stretch>
          <a:fillRect/>
        </a:stretch>
      </xdr:blipFill>
      <xdr:spPr bwMode="auto">
        <a:xfrm>
          <a:off x="878419" y="309837"/>
          <a:ext cx="1397000" cy="6831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1569719</xdr:colOff>
      <xdr:row>7</xdr:row>
      <xdr:rowOff>76200</xdr:rowOff>
    </xdr:from>
    <xdr:to>
      <xdr:col>3</xdr:col>
      <xdr:colOff>510428</xdr:colOff>
      <xdr:row>7</xdr:row>
      <xdr:rowOff>868680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199" y="1584960"/>
          <a:ext cx="3146949" cy="792480"/>
        </a:xfrm>
        <a:prstGeom prst="rect">
          <a:avLst/>
        </a:prstGeom>
      </xdr:spPr>
    </xdr:pic>
    <xdr:clientData/>
  </xdr:twoCellAnchor>
  <xdr:twoCellAnchor editAs="oneCell">
    <xdr:from>
      <xdr:col>1</xdr:col>
      <xdr:colOff>289560</xdr:colOff>
      <xdr:row>16</xdr:row>
      <xdr:rowOff>30480</xdr:rowOff>
    </xdr:from>
    <xdr:to>
      <xdr:col>2</xdr:col>
      <xdr:colOff>891297</xdr:colOff>
      <xdr:row>16</xdr:row>
      <xdr:rowOff>582861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95600" y="5105400"/>
          <a:ext cx="1942857" cy="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243839</xdr:colOff>
      <xdr:row>21</xdr:row>
      <xdr:rowOff>30480</xdr:rowOff>
    </xdr:from>
    <xdr:to>
      <xdr:col>3</xdr:col>
      <xdr:colOff>70940</xdr:colOff>
      <xdr:row>21</xdr:row>
      <xdr:rowOff>487680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49879" y="7010400"/>
          <a:ext cx="2219781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518160</xdr:colOff>
      <xdr:row>28</xdr:row>
      <xdr:rowOff>91440</xdr:rowOff>
    </xdr:from>
    <xdr:to>
      <xdr:col>2</xdr:col>
      <xdr:colOff>853230</xdr:colOff>
      <xdr:row>28</xdr:row>
      <xdr:rowOff>491440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24200" y="9845040"/>
          <a:ext cx="1676190" cy="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548640</xdr:colOff>
      <xdr:row>33</xdr:row>
      <xdr:rowOff>76200</xdr:rowOff>
    </xdr:from>
    <xdr:to>
      <xdr:col>3</xdr:col>
      <xdr:colOff>60722</xdr:colOff>
      <xdr:row>33</xdr:row>
      <xdr:rowOff>571438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54680" y="11811000"/>
          <a:ext cx="1904762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</xdr:colOff>
      <xdr:row>43</xdr:row>
      <xdr:rowOff>60960</xdr:rowOff>
    </xdr:from>
    <xdr:to>
      <xdr:col>3</xdr:col>
      <xdr:colOff>384474</xdr:colOff>
      <xdr:row>43</xdr:row>
      <xdr:rowOff>375246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97480" y="15499080"/>
          <a:ext cx="2685714" cy="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362831</xdr:colOff>
      <xdr:row>1</xdr:row>
      <xdr:rowOff>69021</xdr:rowOff>
    </xdr:from>
    <xdr:to>
      <xdr:col>1</xdr:col>
      <xdr:colOff>2084917</xdr:colOff>
      <xdr:row>5</xdr:row>
      <xdr:rowOff>220870</xdr:rowOff>
    </xdr:to>
    <xdr:pic>
      <xdr:nvPicPr>
        <xdr:cNvPr id="2" name="Picture 1" descr="Imágenes integradas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915" t="33891" r="7143" b="33473"/>
        <a:stretch>
          <a:fillRect/>
        </a:stretch>
      </xdr:blipFill>
      <xdr:spPr bwMode="auto">
        <a:xfrm>
          <a:off x="1124831" y="259521"/>
          <a:ext cx="1722086" cy="91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sktop\SIG\CALIDAD\FORMATOS%20-%20REGISTROS\REGISTRO%20PARA%20INDICADORES%20DE%20CAL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INDICADORES"/>
      <sheetName val="VACIADO DE DATOS"/>
      <sheetName val="RESULTADO DE INDICADORES DE CAL"/>
      <sheetName val="SUSTENTO INDICADOR 1"/>
      <sheetName val="Hoja1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M16"/>
  <sheetViews>
    <sheetView topLeftCell="A13" zoomScale="60" zoomScaleNormal="60" workbookViewId="0">
      <selection activeCell="H15" sqref="H15"/>
    </sheetView>
  </sheetViews>
  <sheetFormatPr baseColWidth="10" defaultRowHeight="15" x14ac:dyDescent="0.25"/>
  <cols>
    <col min="2" max="2" width="32.140625" bestFit="1" customWidth="1"/>
    <col min="3" max="4" width="35.140625" customWidth="1"/>
    <col min="5" max="5" width="33" customWidth="1"/>
    <col min="6" max="6" width="35.28515625" customWidth="1"/>
    <col min="7" max="7" width="39.28515625" customWidth="1"/>
    <col min="8" max="8" width="53.140625" customWidth="1"/>
    <col min="9" max="9" width="38.42578125" customWidth="1"/>
  </cols>
  <sheetData>
    <row r="4" spans="1:13" ht="15" customHeight="1" x14ac:dyDescent="0.25">
      <c r="B4" s="98"/>
      <c r="C4" s="89" t="s">
        <v>65</v>
      </c>
      <c r="D4" s="90"/>
      <c r="E4" s="90"/>
      <c r="F4" s="90"/>
      <c r="G4" s="91"/>
      <c r="H4" s="86" t="s">
        <v>62</v>
      </c>
    </row>
    <row r="5" spans="1:13" ht="15" customHeight="1" x14ac:dyDescent="0.25">
      <c r="B5" s="99"/>
      <c r="C5" s="92"/>
      <c r="D5" s="93"/>
      <c r="E5" s="93"/>
      <c r="F5" s="93"/>
      <c r="G5" s="94"/>
      <c r="H5" s="87"/>
    </row>
    <row r="6" spans="1:13" ht="15" customHeight="1" x14ac:dyDescent="0.25">
      <c r="B6" s="99"/>
      <c r="C6" s="92"/>
      <c r="D6" s="93"/>
      <c r="E6" s="93"/>
      <c r="F6" s="93"/>
      <c r="G6" s="94"/>
      <c r="H6" s="87"/>
    </row>
    <row r="7" spans="1:13" ht="15" customHeight="1" x14ac:dyDescent="0.25">
      <c r="B7" s="99"/>
      <c r="C7" s="92"/>
      <c r="D7" s="93"/>
      <c r="E7" s="93"/>
      <c r="F7" s="93"/>
      <c r="G7" s="94"/>
      <c r="H7" s="87"/>
    </row>
    <row r="8" spans="1:13" ht="21.75" customHeight="1" x14ac:dyDescent="0.25">
      <c r="B8" s="100"/>
      <c r="C8" s="95"/>
      <c r="D8" s="96"/>
      <c r="E8" s="96"/>
      <c r="F8" s="96"/>
      <c r="G8" s="97"/>
      <c r="H8" s="88"/>
    </row>
    <row r="9" spans="1:13" ht="15.75" thickBot="1" x14ac:dyDescent="0.3">
      <c r="C9" s="1"/>
      <c r="D9" s="1"/>
      <c r="F9" s="1"/>
    </row>
    <row r="10" spans="1:13" ht="44.25" customHeight="1" x14ac:dyDescent="0.25">
      <c r="A10" s="43"/>
      <c r="B10" s="44" t="s">
        <v>38</v>
      </c>
      <c r="C10" s="44" t="s">
        <v>0</v>
      </c>
      <c r="D10" s="44" t="s">
        <v>29</v>
      </c>
      <c r="E10" s="44" t="s">
        <v>1</v>
      </c>
      <c r="F10" s="44" t="s">
        <v>22</v>
      </c>
      <c r="G10" s="44" t="s">
        <v>25</v>
      </c>
      <c r="H10" s="45" t="s">
        <v>27</v>
      </c>
    </row>
    <row r="11" spans="1:13" ht="136.9" customHeight="1" x14ac:dyDescent="0.25">
      <c r="A11" s="46">
        <v>1</v>
      </c>
      <c r="B11" s="17" t="s">
        <v>35</v>
      </c>
      <c r="C11" s="12" t="s">
        <v>21</v>
      </c>
      <c r="D11" s="11" t="s">
        <v>64</v>
      </c>
      <c r="E11" s="15" t="s">
        <v>32</v>
      </c>
      <c r="F11" s="11" t="s">
        <v>23</v>
      </c>
      <c r="G11" s="14" t="s">
        <v>26</v>
      </c>
      <c r="H11" s="47" t="s">
        <v>67</v>
      </c>
      <c r="I11" s="42"/>
    </row>
    <row r="12" spans="1:13" ht="90" customHeight="1" x14ac:dyDescent="0.25">
      <c r="A12" s="46">
        <v>2</v>
      </c>
      <c r="B12" s="8" t="s">
        <v>35</v>
      </c>
      <c r="C12" s="11" t="s">
        <v>68</v>
      </c>
      <c r="D12" s="11" t="s">
        <v>71</v>
      </c>
      <c r="E12" s="11" t="s">
        <v>72</v>
      </c>
      <c r="F12" s="11" t="s">
        <v>73</v>
      </c>
      <c r="G12" s="14" t="s">
        <v>26</v>
      </c>
      <c r="H12" s="47" t="s">
        <v>74</v>
      </c>
      <c r="I12" s="42"/>
      <c r="M12" t="s">
        <v>66</v>
      </c>
    </row>
    <row r="13" spans="1:13" ht="89.25" customHeight="1" x14ac:dyDescent="0.25">
      <c r="A13" s="46">
        <v>3</v>
      </c>
      <c r="B13" s="39" t="s">
        <v>46</v>
      </c>
      <c r="C13" s="11" t="s">
        <v>30</v>
      </c>
      <c r="D13" s="11" t="s">
        <v>31</v>
      </c>
      <c r="E13" s="11" t="s">
        <v>3</v>
      </c>
      <c r="F13" s="11" t="s">
        <v>24</v>
      </c>
      <c r="G13" s="13" t="s">
        <v>77</v>
      </c>
      <c r="H13" s="56" t="s">
        <v>98</v>
      </c>
      <c r="I13" s="42"/>
    </row>
    <row r="14" spans="1:13" ht="114.75" customHeight="1" x14ac:dyDescent="0.25">
      <c r="A14" s="46">
        <v>4</v>
      </c>
      <c r="B14" s="39" t="s">
        <v>36</v>
      </c>
      <c r="C14" s="11" t="s">
        <v>28</v>
      </c>
      <c r="D14" s="11" t="s">
        <v>33</v>
      </c>
      <c r="E14" s="11" t="s">
        <v>78</v>
      </c>
      <c r="F14" s="11" t="s">
        <v>75</v>
      </c>
      <c r="G14" s="13" t="s">
        <v>70</v>
      </c>
      <c r="H14" s="56" t="s">
        <v>76</v>
      </c>
      <c r="I14" s="74" t="s">
        <v>102</v>
      </c>
    </row>
    <row r="15" spans="1:13" ht="106.5" customHeight="1" x14ac:dyDescent="0.25">
      <c r="A15" s="46">
        <v>5</v>
      </c>
      <c r="B15" s="39" t="s">
        <v>61</v>
      </c>
      <c r="C15" s="20" t="s">
        <v>43</v>
      </c>
      <c r="D15" s="19" t="s">
        <v>44</v>
      </c>
      <c r="E15" s="20" t="s">
        <v>60</v>
      </c>
      <c r="F15" s="18" t="s">
        <v>45</v>
      </c>
      <c r="G15" s="14" t="s">
        <v>88</v>
      </c>
      <c r="H15" s="54" t="s">
        <v>103</v>
      </c>
      <c r="I15" s="42"/>
    </row>
    <row r="16" spans="1:13" ht="141" customHeight="1" thickBot="1" x14ac:dyDescent="0.3">
      <c r="A16" s="48">
        <v>6</v>
      </c>
      <c r="B16" s="49" t="s">
        <v>37</v>
      </c>
      <c r="C16" s="50" t="s">
        <v>39</v>
      </c>
      <c r="D16" s="50" t="s">
        <v>40</v>
      </c>
      <c r="E16" s="50" t="s">
        <v>49</v>
      </c>
      <c r="F16" s="51" t="s">
        <v>41</v>
      </c>
      <c r="G16" s="55" t="s">
        <v>90</v>
      </c>
      <c r="H16" s="52" t="s">
        <v>42</v>
      </c>
      <c r="I16" s="42"/>
    </row>
  </sheetData>
  <mergeCells count="3">
    <mergeCell ref="H4:H8"/>
    <mergeCell ref="C4:G8"/>
    <mergeCell ref="B4:B8"/>
  </mergeCells>
  <pageMargins left="0" right="0" top="0" bottom="0" header="0" footer="0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6"/>
  <sheetViews>
    <sheetView tabSelected="1" zoomScale="85" zoomScaleNormal="85" workbookViewId="0">
      <selection activeCell="N7" sqref="N7"/>
    </sheetView>
  </sheetViews>
  <sheetFormatPr baseColWidth="10" defaultColWidth="11.5703125" defaultRowHeight="15" x14ac:dyDescent="0.25"/>
  <cols>
    <col min="1" max="1" width="26.42578125" style="78" customWidth="1"/>
    <col min="2" max="2" width="19.42578125" style="78" customWidth="1"/>
    <col min="3" max="3" width="15.28515625" style="78" customWidth="1"/>
    <col min="4" max="4" width="12.28515625" style="78" bestFit="1" customWidth="1"/>
    <col min="5" max="5" width="16" style="78" customWidth="1"/>
    <col min="6" max="6" width="16.85546875" style="78" customWidth="1"/>
    <col min="7" max="7" width="13.5703125" style="78" bestFit="1" customWidth="1"/>
    <col min="8" max="8" width="14.5703125" style="78" customWidth="1"/>
    <col min="9" max="9" width="13.7109375" style="78" customWidth="1"/>
    <col min="10" max="10" width="16.7109375" style="78" customWidth="1"/>
    <col min="11" max="11" width="14.28515625" style="78" customWidth="1"/>
    <col min="12" max="12" width="15" style="78" customWidth="1"/>
    <col min="13" max="13" width="14.140625" style="78" customWidth="1"/>
    <col min="14" max="14" width="11.5703125" style="78"/>
    <col min="15" max="15" width="15.85546875" style="78" customWidth="1"/>
    <col min="16" max="16" width="13.42578125" style="78" customWidth="1"/>
    <col min="17" max="16384" width="11.5703125" style="78"/>
  </cols>
  <sheetData>
    <row r="1" spans="1:17" ht="15" customHeight="1" x14ac:dyDescent="0.25">
      <c r="A1" s="116"/>
      <c r="B1" s="108" t="s">
        <v>92</v>
      </c>
      <c r="C1" s="108"/>
      <c r="D1" s="108"/>
      <c r="E1" s="108"/>
      <c r="F1" s="108"/>
      <c r="G1" s="108"/>
      <c r="H1" s="108"/>
      <c r="I1" s="108"/>
      <c r="J1" s="108"/>
      <c r="K1" s="108"/>
      <c r="L1" s="110" t="s">
        <v>109</v>
      </c>
      <c r="M1" s="110"/>
      <c r="N1" s="75"/>
      <c r="O1" s="75"/>
      <c r="P1" s="76"/>
      <c r="Q1" s="77"/>
    </row>
    <row r="2" spans="1:17" ht="14.45" customHeight="1" x14ac:dyDescent="0.25">
      <c r="A2" s="116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10"/>
      <c r="M2" s="110"/>
      <c r="N2" s="75"/>
      <c r="O2" s="75"/>
      <c r="P2" s="77"/>
      <c r="Q2" s="77"/>
    </row>
    <row r="3" spans="1:17" ht="14.45" customHeight="1" x14ac:dyDescent="0.25">
      <c r="A3" s="116"/>
      <c r="B3" s="109" t="s">
        <v>108</v>
      </c>
      <c r="C3" s="109"/>
      <c r="D3" s="109"/>
      <c r="E3" s="109"/>
      <c r="F3" s="109"/>
      <c r="G3" s="109"/>
      <c r="H3" s="109"/>
      <c r="I3" s="109"/>
      <c r="J3" s="109"/>
      <c r="K3" s="109"/>
      <c r="L3" s="110"/>
      <c r="M3" s="110"/>
      <c r="N3" s="75"/>
      <c r="O3" s="75"/>
      <c r="P3" s="77"/>
      <c r="Q3" s="77"/>
    </row>
    <row r="4" spans="1:17" ht="14.45" customHeight="1" x14ac:dyDescent="0.25">
      <c r="A4" s="116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10"/>
      <c r="M4" s="110"/>
      <c r="N4" s="75"/>
      <c r="O4" s="75"/>
      <c r="P4" s="77"/>
      <c r="Q4" s="77"/>
    </row>
    <row r="5" spans="1:17" ht="14.45" customHeight="1" x14ac:dyDescent="0.25">
      <c r="A5" s="116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10"/>
      <c r="M5" s="110"/>
      <c r="N5" s="75"/>
      <c r="O5" s="75"/>
      <c r="P5" s="77"/>
      <c r="Q5" s="77"/>
    </row>
    <row r="6" spans="1:17" ht="15" customHeight="1" x14ac:dyDescent="0.25">
      <c r="A6" s="11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79"/>
      <c r="O6" s="79"/>
    </row>
    <row r="7" spans="1:17" ht="15" customHeight="1" x14ac:dyDescent="0.25">
      <c r="A7" s="101" t="s">
        <v>93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7" ht="73.900000000000006" customHeight="1" x14ac:dyDescent="0.25">
      <c r="A8" s="101"/>
      <c r="B8" s="101"/>
      <c r="C8" s="101"/>
      <c r="D8" s="101"/>
      <c r="E8" s="101"/>
      <c r="F8" s="115" t="s">
        <v>94</v>
      </c>
      <c r="G8" s="115"/>
      <c r="H8" s="115"/>
      <c r="I8" s="115"/>
      <c r="J8" s="115"/>
      <c r="K8" s="115"/>
      <c r="L8" s="115"/>
      <c r="M8" s="115"/>
    </row>
    <row r="9" spans="1:17" x14ac:dyDescent="0.25">
      <c r="A9" s="4"/>
      <c r="B9" s="21" t="s">
        <v>4</v>
      </c>
      <c r="C9" s="21" t="s">
        <v>5</v>
      </c>
      <c r="D9" s="21" t="s">
        <v>6</v>
      </c>
      <c r="E9" s="21" t="s">
        <v>7</v>
      </c>
      <c r="F9" s="21" t="s">
        <v>8</v>
      </c>
      <c r="G9" s="21" t="s">
        <v>9</v>
      </c>
      <c r="H9" s="21" t="s">
        <v>10</v>
      </c>
      <c r="I9" s="21" t="s">
        <v>11</v>
      </c>
      <c r="J9" s="21" t="s">
        <v>12</v>
      </c>
      <c r="K9" s="21" t="s">
        <v>13</v>
      </c>
      <c r="L9" s="21" t="s">
        <v>14</v>
      </c>
      <c r="M9" s="21" t="s">
        <v>15</v>
      </c>
    </row>
    <row r="10" spans="1:17" ht="45" x14ac:dyDescent="0.25">
      <c r="A10" s="5" t="s">
        <v>19</v>
      </c>
      <c r="B10" s="8">
        <v>1</v>
      </c>
      <c r="C10" s="8" t="s">
        <v>84</v>
      </c>
      <c r="D10" s="8" t="s">
        <v>84</v>
      </c>
      <c r="E10" s="39" t="s">
        <v>84</v>
      </c>
      <c r="F10" s="8" t="s">
        <v>84</v>
      </c>
      <c r="G10" s="39"/>
      <c r="H10" s="39"/>
      <c r="I10" s="39"/>
      <c r="J10" s="39"/>
      <c r="K10" s="8"/>
      <c r="L10" s="8"/>
      <c r="M10" s="8"/>
    </row>
    <row r="11" spans="1:17" ht="30" x14ac:dyDescent="0.25">
      <c r="A11" s="5" t="s">
        <v>16</v>
      </c>
      <c r="B11" s="16">
        <v>1</v>
      </c>
      <c r="C11" s="16" t="s">
        <v>84</v>
      </c>
      <c r="D11" s="16" t="s">
        <v>84</v>
      </c>
      <c r="E11" s="16" t="s">
        <v>84</v>
      </c>
      <c r="F11" s="16" t="s">
        <v>84</v>
      </c>
      <c r="G11" s="16"/>
      <c r="H11" s="16"/>
      <c r="I11" s="16"/>
      <c r="J11" s="16"/>
      <c r="K11" s="16"/>
      <c r="L11" s="16"/>
      <c r="M11" s="16"/>
    </row>
    <row r="12" spans="1:17" ht="41.25" customHeight="1" x14ac:dyDescent="0.25">
      <c r="A12" s="5" t="s">
        <v>69</v>
      </c>
      <c r="B12" s="8">
        <v>1</v>
      </c>
      <c r="C12" s="8" t="s">
        <v>84</v>
      </c>
      <c r="D12" s="8" t="s">
        <v>84</v>
      </c>
      <c r="E12" s="8" t="s">
        <v>84</v>
      </c>
      <c r="F12" s="8" t="s">
        <v>84</v>
      </c>
      <c r="G12" s="8"/>
      <c r="H12" s="8"/>
      <c r="I12" s="8"/>
      <c r="J12" s="8"/>
      <c r="K12" s="8"/>
      <c r="L12" s="8"/>
      <c r="M12" s="8"/>
    </row>
    <row r="13" spans="1:17" ht="45" x14ac:dyDescent="0.25">
      <c r="A13" s="67" t="s">
        <v>86</v>
      </c>
      <c r="B13" s="60">
        <f>B10/(B11*B12)</f>
        <v>1</v>
      </c>
      <c r="C13" s="60" t="e">
        <f t="shared" ref="C13:F13" si="0">C10/(C11*C12)</f>
        <v>#VALUE!</v>
      </c>
      <c r="D13" s="60" t="e">
        <f t="shared" si="0"/>
        <v>#VALUE!</v>
      </c>
      <c r="E13" s="60" t="e">
        <f t="shared" si="0"/>
        <v>#VALUE!</v>
      </c>
      <c r="F13" s="60" t="e">
        <f t="shared" si="0"/>
        <v>#VALUE!</v>
      </c>
      <c r="G13" s="60"/>
      <c r="H13" s="60"/>
      <c r="I13" s="60"/>
      <c r="J13" s="60"/>
      <c r="K13" s="60"/>
      <c r="L13" s="60"/>
      <c r="M13" s="60"/>
    </row>
    <row r="14" spans="1:17" x14ac:dyDescent="0.25">
      <c r="A14" s="112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</row>
    <row r="15" spans="1:17" hidden="1" x14ac:dyDescent="0.25">
      <c r="A15" s="2" t="s">
        <v>17</v>
      </c>
      <c r="B15" s="3" t="e">
        <f>(#REF!/#REF!)</f>
        <v>#REF!</v>
      </c>
      <c r="C15" s="3" t="e">
        <f>(#REF!/#REF!)</f>
        <v>#REF!</v>
      </c>
      <c r="D15" s="3" t="e">
        <f>(#REF!/#REF!)</f>
        <v>#REF!</v>
      </c>
      <c r="E15" s="3" t="e">
        <f>(#REF!/#REF!)</f>
        <v>#REF!</v>
      </c>
      <c r="F15" s="3" t="e">
        <f>(#REF!/#REF!)</f>
        <v>#REF!</v>
      </c>
      <c r="G15" s="3" t="e">
        <f>(#REF!/#REF!)</f>
        <v>#REF!</v>
      </c>
      <c r="H15" s="3" t="e">
        <f>(#REF!/#REF!)</f>
        <v>#REF!</v>
      </c>
      <c r="I15" s="3" t="e">
        <f>(#REF!/#REF!)</f>
        <v>#REF!</v>
      </c>
      <c r="J15" s="3" t="e">
        <f>(#REF!/#REF!)</f>
        <v>#REF!</v>
      </c>
      <c r="K15" s="3" t="e">
        <f>(#REF!/#REF!)</f>
        <v>#REF!</v>
      </c>
      <c r="L15" s="3" t="e">
        <f>(#REF!/#REF!)</f>
        <v>#REF!</v>
      </c>
      <c r="M15" s="3" t="e">
        <f>(#REF!/#REF!)</f>
        <v>#REF!</v>
      </c>
    </row>
    <row r="16" spans="1:17" ht="22.5" customHeight="1" x14ac:dyDescent="0.25">
      <c r="A16" s="101" t="s">
        <v>80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1:14" ht="52.15" customHeight="1" x14ac:dyDescent="0.25">
      <c r="A17" s="101"/>
      <c r="B17" s="101"/>
      <c r="C17" s="101"/>
      <c r="D17" s="101"/>
      <c r="E17" s="101"/>
      <c r="F17" s="115" t="s">
        <v>95</v>
      </c>
      <c r="G17" s="115"/>
      <c r="H17" s="115"/>
      <c r="I17" s="115"/>
      <c r="J17" s="115"/>
      <c r="K17" s="115"/>
      <c r="L17" s="115"/>
      <c r="M17" s="115"/>
    </row>
    <row r="18" spans="1:14" s="80" customFormat="1" x14ac:dyDescent="0.25">
      <c r="A18" s="10"/>
      <c r="B18" s="9" t="s">
        <v>4</v>
      </c>
      <c r="C18" s="9" t="s">
        <v>5</v>
      </c>
      <c r="D18" s="9" t="s">
        <v>6</v>
      </c>
      <c r="E18" s="9" t="s">
        <v>7</v>
      </c>
      <c r="F18" s="9" t="s">
        <v>8</v>
      </c>
      <c r="G18" s="9" t="s">
        <v>9</v>
      </c>
      <c r="H18" s="9" t="s">
        <v>10</v>
      </c>
      <c r="I18" s="9" t="s">
        <v>11</v>
      </c>
      <c r="J18" s="9" t="s">
        <v>12</v>
      </c>
      <c r="K18" s="9" t="s">
        <v>13</v>
      </c>
      <c r="L18" s="9" t="s">
        <v>14</v>
      </c>
      <c r="M18" s="9" t="s">
        <v>15</v>
      </c>
    </row>
    <row r="19" spans="1:14" ht="52.9" customHeight="1" x14ac:dyDescent="0.25">
      <c r="A19" s="6" t="s">
        <v>83</v>
      </c>
      <c r="B19" s="59">
        <v>1</v>
      </c>
      <c r="C19" s="59">
        <v>1</v>
      </c>
      <c r="D19" s="59">
        <v>1</v>
      </c>
      <c r="E19" s="59">
        <v>1</v>
      </c>
      <c r="F19" s="59">
        <v>1</v>
      </c>
      <c r="G19" s="8"/>
      <c r="H19" s="8"/>
      <c r="I19" s="8"/>
      <c r="J19" s="8"/>
      <c r="K19" s="8"/>
      <c r="L19" s="4"/>
      <c r="M19" s="4"/>
    </row>
    <row r="20" spans="1:14" x14ac:dyDescent="0.25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4"/>
      <c r="M20" s="64"/>
    </row>
    <row r="21" spans="1:14" ht="24" customHeight="1" x14ac:dyDescent="0.25">
      <c r="A21" s="102" t="s">
        <v>20</v>
      </c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1:14" ht="43.15" customHeight="1" x14ac:dyDescent="0.25">
      <c r="A22" s="105"/>
      <c r="B22" s="105"/>
      <c r="C22" s="105"/>
      <c r="D22" s="105"/>
      <c r="E22" s="105"/>
      <c r="F22" s="117" t="s">
        <v>99</v>
      </c>
      <c r="G22" s="117"/>
      <c r="H22" s="117"/>
      <c r="I22" s="117"/>
      <c r="J22" s="117"/>
      <c r="K22" s="117"/>
      <c r="L22" s="117"/>
      <c r="M22" s="117"/>
    </row>
    <row r="23" spans="1:14" s="80" customFormat="1" x14ac:dyDescent="0.25">
      <c r="A23" s="21"/>
      <c r="B23" s="21" t="s">
        <v>4</v>
      </c>
      <c r="C23" s="21" t="s">
        <v>5</v>
      </c>
      <c r="D23" s="21" t="s">
        <v>6</v>
      </c>
      <c r="E23" s="21" t="s">
        <v>7</v>
      </c>
      <c r="F23" s="21" t="s">
        <v>8</v>
      </c>
      <c r="G23" s="21" t="s">
        <v>9</v>
      </c>
      <c r="H23" s="21" t="s">
        <v>10</v>
      </c>
      <c r="I23" s="21" t="s">
        <v>11</v>
      </c>
      <c r="J23" s="21" t="s">
        <v>12</v>
      </c>
      <c r="K23" s="21" t="s">
        <v>13</v>
      </c>
      <c r="L23" s="21" t="s">
        <v>14</v>
      </c>
      <c r="M23" s="21" t="s">
        <v>15</v>
      </c>
    </row>
    <row r="24" spans="1:14" ht="45.6" customHeight="1" x14ac:dyDescent="0.25">
      <c r="A24" s="7" t="s">
        <v>96</v>
      </c>
      <c r="B24" s="8" t="s">
        <v>84</v>
      </c>
      <c r="C24" s="8" t="s">
        <v>84</v>
      </c>
      <c r="D24" s="8" t="s">
        <v>84</v>
      </c>
      <c r="E24" s="8" t="s">
        <v>84</v>
      </c>
      <c r="F24" s="8" t="s">
        <v>84</v>
      </c>
      <c r="G24" s="59">
        <v>1</v>
      </c>
      <c r="H24" s="8" t="s">
        <v>84</v>
      </c>
      <c r="I24" s="8" t="s">
        <v>84</v>
      </c>
      <c r="J24" s="8" t="s">
        <v>84</v>
      </c>
      <c r="K24" s="4"/>
      <c r="L24" s="4"/>
      <c r="M24" s="4"/>
    </row>
    <row r="25" spans="1:14" ht="56.45" customHeight="1" x14ac:dyDescent="0.25">
      <c r="A25" s="7" t="s">
        <v>85</v>
      </c>
      <c r="B25" s="8" t="s">
        <v>84</v>
      </c>
      <c r="C25" s="8" t="s">
        <v>84</v>
      </c>
      <c r="D25" s="8" t="s">
        <v>84</v>
      </c>
      <c r="E25" s="8" t="s">
        <v>84</v>
      </c>
      <c r="F25" s="8" t="s">
        <v>84</v>
      </c>
      <c r="G25" s="59">
        <v>1</v>
      </c>
      <c r="H25" s="8" t="s">
        <v>84</v>
      </c>
      <c r="I25" s="8" t="s">
        <v>84</v>
      </c>
      <c r="J25" s="8" t="s">
        <v>84</v>
      </c>
      <c r="K25" s="4"/>
      <c r="L25" s="4"/>
      <c r="M25" s="4"/>
    </row>
    <row r="26" spans="1:14" s="80" customFormat="1" x14ac:dyDescent="0.25">
      <c r="A26" s="68" t="s">
        <v>18</v>
      </c>
      <c r="B26" s="69"/>
      <c r="C26" s="69"/>
      <c r="D26" s="69"/>
      <c r="E26" s="69"/>
      <c r="F26" s="70"/>
      <c r="G26" s="71">
        <f t="shared" ref="G26" si="1">G24/G25</f>
        <v>1</v>
      </c>
      <c r="H26" s="70"/>
      <c r="I26" s="70"/>
      <c r="J26" s="70"/>
      <c r="K26" s="61"/>
      <c r="L26" s="61"/>
      <c r="M26" s="61"/>
      <c r="N26" s="81"/>
    </row>
    <row r="27" spans="1:14" s="80" customFormat="1" x14ac:dyDescent="0.25">
      <c r="A27" s="113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81"/>
    </row>
    <row r="28" spans="1:14" ht="22.9" customHeight="1" x14ac:dyDescent="0.25">
      <c r="A28" s="102" t="s">
        <v>79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1:14" ht="45.6" customHeight="1" x14ac:dyDescent="0.25">
      <c r="A29" s="116"/>
      <c r="B29" s="116"/>
      <c r="C29" s="116"/>
      <c r="D29" s="116"/>
      <c r="E29" s="116"/>
      <c r="F29" s="117" t="s">
        <v>100</v>
      </c>
      <c r="G29" s="117"/>
      <c r="H29" s="117"/>
      <c r="I29" s="117"/>
      <c r="J29" s="117"/>
      <c r="K29" s="117"/>
      <c r="L29" s="117"/>
      <c r="M29" s="117"/>
    </row>
    <row r="30" spans="1:14" s="82" customFormat="1" ht="14.25" customHeight="1" x14ac:dyDescent="0.25">
      <c r="A30" s="58"/>
      <c r="B30" s="58" t="s">
        <v>4</v>
      </c>
      <c r="C30" s="58" t="s">
        <v>5</v>
      </c>
      <c r="D30" s="58" t="s">
        <v>6</v>
      </c>
      <c r="E30" s="58" t="s">
        <v>7</v>
      </c>
      <c r="F30" s="58" t="s">
        <v>8</v>
      </c>
      <c r="G30" s="58" t="s">
        <v>9</v>
      </c>
      <c r="H30" s="58" t="s">
        <v>10</v>
      </c>
      <c r="I30" s="58" t="s">
        <v>11</v>
      </c>
      <c r="J30" s="58" t="s">
        <v>12</v>
      </c>
      <c r="K30" s="58" t="s">
        <v>13</v>
      </c>
      <c r="L30" s="58" t="s">
        <v>14</v>
      </c>
      <c r="M30" s="58" t="s">
        <v>15</v>
      </c>
    </row>
    <row r="31" spans="1:14" s="82" customFormat="1" ht="55.9" customHeight="1" x14ac:dyDescent="0.25">
      <c r="A31" s="5" t="s">
        <v>97</v>
      </c>
      <c r="B31" s="72">
        <v>1</v>
      </c>
      <c r="C31" s="8" t="s">
        <v>84</v>
      </c>
      <c r="D31" s="8" t="s">
        <v>84</v>
      </c>
      <c r="E31" s="8" t="s">
        <v>84</v>
      </c>
      <c r="F31" s="57" t="s">
        <v>84</v>
      </c>
      <c r="G31" s="73">
        <v>1</v>
      </c>
      <c r="H31" s="8" t="s">
        <v>84</v>
      </c>
      <c r="I31" s="8" t="s">
        <v>84</v>
      </c>
      <c r="J31" s="8" t="s">
        <v>84</v>
      </c>
      <c r="K31" s="8"/>
      <c r="L31" s="8"/>
      <c r="M31" s="8"/>
    </row>
    <row r="32" spans="1:14" s="83" customFormat="1" x14ac:dyDescent="0.25">
      <c r="A32" s="64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</row>
    <row r="33" spans="1:14" ht="22.9" customHeight="1" x14ac:dyDescent="0.25">
      <c r="A33" s="103" t="s">
        <v>82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1:14" ht="54" customHeight="1" x14ac:dyDescent="0.25">
      <c r="A34" s="105"/>
      <c r="B34" s="105"/>
      <c r="C34" s="105"/>
      <c r="D34" s="105"/>
      <c r="E34" s="105"/>
      <c r="F34" s="104" t="s">
        <v>101</v>
      </c>
      <c r="G34" s="104"/>
      <c r="H34" s="104"/>
      <c r="I34" s="104"/>
      <c r="J34" s="104"/>
      <c r="K34" s="104"/>
      <c r="L34" s="104"/>
      <c r="M34" s="104"/>
    </row>
    <row r="35" spans="1:14" ht="13.15" customHeight="1" x14ac:dyDescent="0.25">
      <c r="A35" s="21"/>
      <c r="B35" s="21" t="s">
        <v>4</v>
      </c>
      <c r="C35" s="21" t="s">
        <v>5</v>
      </c>
      <c r="D35" s="21" t="s">
        <v>6</v>
      </c>
      <c r="E35" s="21" t="s">
        <v>7</v>
      </c>
      <c r="F35" s="21" t="s">
        <v>8</v>
      </c>
      <c r="G35" s="21" t="s">
        <v>9</v>
      </c>
      <c r="H35" s="21" t="s">
        <v>10</v>
      </c>
      <c r="I35" s="21" t="s">
        <v>11</v>
      </c>
      <c r="J35" s="21" t="s">
        <v>12</v>
      </c>
      <c r="K35" s="21" t="s">
        <v>13</v>
      </c>
      <c r="L35" s="21" t="s">
        <v>14</v>
      </c>
      <c r="M35" s="21" t="s">
        <v>15</v>
      </c>
    </row>
    <row r="36" spans="1:14" ht="55.9" customHeight="1" x14ac:dyDescent="0.25">
      <c r="A36" s="7" t="s">
        <v>87</v>
      </c>
      <c r="B36" s="59">
        <v>1</v>
      </c>
      <c r="C36" s="53"/>
      <c r="D36" s="53"/>
      <c r="E36" s="53"/>
      <c r="F36" s="53"/>
      <c r="G36" s="59">
        <v>1</v>
      </c>
      <c r="H36" s="53"/>
      <c r="I36" s="53"/>
      <c r="J36" s="53"/>
      <c r="K36" s="53"/>
      <c r="L36" s="53"/>
      <c r="M36" s="4"/>
    </row>
    <row r="37" spans="1:14" x14ac:dyDescent="0.25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</row>
    <row r="38" spans="1:14" ht="21" customHeight="1" x14ac:dyDescent="0.25">
      <c r="A38" s="102" t="s">
        <v>47</v>
      </c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1:14" ht="47.45" customHeight="1" x14ac:dyDescent="0.25">
      <c r="A39" s="102" t="s">
        <v>107</v>
      </c>
      <c r="B39" s="102"/>
      <c r="C39" s="102"/>
      <c r="D39" s="102"/>
      <c r="E39" s="102"/>
      <c r="F39" s="102" t="s">
        <v>105</v>
      </c>
      <c r="G39" s="102"/>
      <c r="H39" s="102"/>
      <c r="I39" s="102"/>
      <c r="J39" s="102"/>
      <c r="K39" s="102"/>
      <c r="L39" s="102"/>
      <c r="M39" s="102"/>
    </row>
    <row r="40" spans="1:14" x14ac:dyDescent="0.25">
      <c r="A40" s="21"/>
      <c r="B40" s="21" t="s">
        <v>4</v>
      </c>
      <c r="C40" s="21" t="s">
        <v>5</v>
      </c>
      <c r="D40" s="21" t="s">
        <v>6</v>
      </c>
      <c r="E40" s="21" t="s">
        <v>7</v>
      </c>
      <c r="F40" s="21" t="s">
        <v>8</v>
      </c>
      <c r="G40" s="21" t="s">
        <v>9</v>
      </c>
      <c r="H40" s="21" t="s">
        <v>10</v>
      </c>
      <c r="I40" s="21" t="s">
        <v>11</v>
      </c>
      <c r="J40" s="21" t="s">
        <v>12</v>
      </c>
      <c r="K40" s="21" t="s">
        <v>13</v>
      </c>
      <c r="L40" s="21" t="s">
        <v>14</v>
      </c>
      <c r="M40" s="21" t="s">
        <v>15</v>
      </c>
      <c r="N40" s="84"/>
    </row>
    <row r="41" spans="1:14" ht="51" customHeight="1" x14ac:dyDescent="0.25">
      <c r="A41" s="66" t="s">
        <v>89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4" t="s">
        <v>91</v>
      </c>
      <c r="N41" s="84"/>
    </row>
    <row r="42" spans="1:14" x14ac:dyDescent="0.25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4" ht="21" customHeight="1" x14ac:dyDescent="0.25">
      <c r="A43" s="102" t="s">
        <v>48</v>
      </c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1:14" ht="43.9" customHeight="1" x14ac:dyDescent="0.25">
      <c r="A44" s="102"/>
      <c r="B44" s="102"/>
      <c r="C44" s="102"/>
      <c r="D44" s="102"/>
      <c r="E44" s="102"/>
      <c r="F44" s="102" t="s">
        <v>104</v>
      </c>
      <c r="G44" s="102"/>
      <c r="H44" s="102"/>
      <c r="I44" s="102"/>
      <c r="J44" s="102"/>
      <c r="K44" s="102"/>
      <c r="L44" s="102"/>
      <c r="M44" s="102"/>
    </row>
    <row r="45" spans="1:14" ht="19.5" customHeight="1" x14ac:dyDescent="0.25">
      <c r="A45" s="21"/>
      <c r="B45" s="21" t="s">
        <v>4</v>
      </c>
      <c r="C45" s="21" t="s">
        <v>5</v>
      </c>
      <c r="D45" s="21" t="s">
        <v>6</v>
      </c>
      <c r="E45" s="21" t="s">
        <v>7</v>
      </c>
      <c r="F45" s="21" t="s">
        <v>8</v>
      </c>
      <c r="G45" s="21" t="s">
        <v>9</v>
      </c>
      <c r="H45" s="21" t="s">
        <v>10</v>
      </c>
      <c r="I45" s="21" t="s">
        <v>11</v>
      </c>
      <c r="J45" s="21" t="s">
        <v>12</v>
      </c>
      <c r="K45" s="21" t="s">
        <v>13</v>
      </c>
      <c r="L45" s="21" t="s">
        <v>14</v>
      </c>
      <c r="M45" s="21" t="s">
        <v>15</v>
      </c>
    </row>
    <row r="46" spans="1:14" s="80" customFormat="1" ht="72.599999999999994" customHeight="1" x14ac:dyDescent="0.25">
      <c r="A46" s="85" t="s">
        <v>106</v>
      </c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8" t="s">
        <v>91</v>
      </c>
    </row>
  </sheetData>
  <mergeCells count="32">
    <mergeCell ref="F44:M44"/>
    <mergeCell ref="A44:E44"/>
    <mergeCell ref="F22:M22"/>
    <mergeCell ref="A22:E22"/>
    <mergeCell ref="F29:M29"/>
    <mergeCell ref="A29:E29"/>
    <mergeCell ref="A28:M28"/>
    <mergeCell ref="B46:L46"/>
    <mergeCell ref="B41:L41"/>
    <mergeCell ref="B1:K2"/>
    <mergeCell ref="B3:K5"/>
    <mergeCell ref="L1:M5"/>
    <mergeCell ref="A7:M7"/>
    <mergeCell ref="A6:M6"/>
    <mergeCell ref="A14:M14"/>
    <mergeCell ref="A27:M27"/>
    <mergeCell ref="A37:M37"/>
    <mergeCell ref="A42:M42"/>
    <mergeCell ref="A8:E8"/>
    <mergeCell ref="F8:M8"/>
    <mergeCell ref="F17:M17"/>
    <mergeCell ref="A17:E17"/>
    <mergeCell ref="A1:A5"/>
    <mergeCell ref="A16:M16"/>
    <mergeCell ref="A21:M21"/>
    <mergeCell ref="A38:M38"/>
    <mergeCell ref="A33:M33"/>
    <mergeCell ref="A43:M43"/>
    <mergeCell ref="F34:M34"/>
    <mergeCell ref="A34:E34"/>
    <mergeCell ref="F39:M39"/>
    <mergeCell ref="A39:E39"/>
  </mergeCells>
  <conditionalFormatting sqref="B13:J13">
    <cfRule type="cellIs" dxfId="23" priority="10" operator="between">
      <formula>0.79</formula>
      <formula>0</formula>
    </cfRule>
    <cfRule type="cellIs" dxfId="22" priority="11" operator="between">
      <formula>0.9</formula>
      <formula>0.8</formula>
    </cfRule>
    <cfRule type="cellIs" dxfId="21" priority="12" operator="between">
      <formula>1</formula>
      <formula>0.91</formula>
    </cfRule>
  </conditionalFormatting>
  <conditionalFormatting sqref="K13:M13">
    <cfRule type="cellIs" dxfId="20" priority="1" operator="between">
      <formula>0.79</formula>
      <formula>0</formula>
    </cfRule>
    <cfRule type="cellIs" dxfId="19" priority="2" operator="between">
      <formula>0.9</formula>
      <formula>0.8</formula>
    </cfRule>
    <cfRule type="cellIs" dxfId="18" priority="3" operator="between">
      <formula>1</formula>
      <formula>0.91</formula>
    </cfRule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23"/>
  <sheetViews>
    <sheetView zoomScale="70" zoomScaleNormal="70" workbookViewId="0">
      <selection activeCell="N9" sqref="A9:N9"/>
    </sheetView>
  </sheetViews>
  <sheetFormatPr baseColWidth="10" defaultRowHeight="15" x14ac:dyDescent="0.25"/>
  <cols>
    <col min="2" max="2" width="36.85546875" style="1" customWidth="1"/>
    <col min="3" max="3" width="33.28515625" customWidth="1"/>
    <col min="4" max="4" width="31" style="1" customWidth="1"/>
    <col min="5" max="5" width="12.7109375" customWidth="1"/>
    <col min="6" max="6" width="13.7109375" customWidth="1"/>
    <col min="8" max="8" width="13.140625" customWidth="1"/>
    <col min="11" max="11" width="13.42578125" customWidth="1"/>
    <col min="12" max="12" width="12.28515625" customWidth="1"/>
    <col min="13" max="13" width="16" customWidth="1"/>
    <col min="14" max="14" width="13.42578125" customWidth="1"/>
    <col min="15" max="15" width="17.85546875" customWidth="1"/>
    <col min="16" max="16" width="14.5703125" customWidth="1"/>
    <col min="17" max="17" width="0" hidden="1" customWidth="1"/>
    <col min="19" max="19" width="18.42578125" customWidth="1"/>
  </cols>
  <sheetData>
    <row r="2" spans="2:20" x14ac:dyDescent="0.25">
      <c r="B2" s="116"/>
      <c r="C2" s="118" t="s">
        <v>65</v>
      </c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  <c r="Q2" s="4"/>
      <c r="R2" s="127" t="s">
        <v>63</v>
      </c>
      <c r="S2" s="128"/>
    </row>
    <row r="3" spans="2:20" x14ac:dyDescent="0.25">
      <c r="B3" s="116"/>
      <c r="C3" s="121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3"/>
      <c r="Q3" s="4"/>
      <c r="R3" s="129"/>
      <c r="S3" s="130"/>
    </row>
    <row r="4" spans="2:20" x14ac:dyDescent="0.25">
      <c r="B4" s="116"/>
      <c r="C4" s="121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3"/>
      <c r="Q4" s="4"/>
      <c r="R4" s="129"/>
      <c r="S4" s="130"/>
    </row>
    <row r="5" spans="2:20" x14ac:dyDescent="0.25">
      <c r="B5" s="116"/>
      <c r="C5" s="121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3"/>
      <c r="Q5" s="4"/>
      <c r="R5" s="129"/>
      <c r="S5" s="130"/>
    </row>
    <row r="6" spans="2:20" ht="24" customHeight="1" x14ac:dyDescent="0.25">
      <c r="B6" s="116"/>
      <c r="C6" s="124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6"/>
      <c r="Q6" s="4"/>
      <c r="R6" s="131"/>
      <c r="S6" s="132"/>
    </row>
    <row r="8" spans="2:20" s="26" customFormat="1" ht="42" customHeight="1" x14ac:dyDescent="0.25">
      <c r="B8" s="23" t="s">
        <v>0</v>
      </c>
      <c r="C8" s="23" t="s">
        <v>1</v>
      </c>
      <c r="D8" s="23" t="s">
        <v>50</v>
      </c>
      <c r="E8" s="23" t="s">
        <v>4</v>
      </c>
      <c r="F8" s="23" t="s">
        <v>5</v>
      </c>
      <c r="G8" s="23" t="s">
        <v>6</v>
      </c>
      <c r="H8" s="23" t="s">
        <v>7</v>
      </c>
      <c r="I8" s="23" t="s">
        <v>8</v>
      </c>
      <c r="J8" s="23" t="s">
        <v>9</v>
      </c>
      <c r="K8" s="23" t="s">
        <v>10</v>
      </c>
      <c r="L8" s="23" t="s">
        <v>11</v>
      </c>
      <c r="M8" s="24" t="s">
        <v>12</v>
      </c>
      <c r="N8" s="23" t="s">
        <v>13</v>
      </c>
      <c r="O8" s="23" t="s">
        <v>14</v>
      </c>
      <c r="P8" s="23" t="s">
        <v>15</v>
      </c>
      <c r="Q8" s="25" t="s">
        <v>51</v>
      </c>
    </row>
    <row r="9" spans="2:20" ht="90.75" customHeight="1" x14ac:dyDescent="0.25">
      <c r="B9" s="27" t="s">
        <v>21</v>
      </c>
      <c r="C9" s="28" t="s">
        <v>52</v>
      </c>
      <c r="D9" s="28" t="s">
        <v>53</v>
      </c>
      <c r="E9" s="29">
        <f>'VACIADO DE DATOS'!B13</f>
        <v>1</v>
      </c>
      <c r="F9" s="29" t="e">
        <f>'VACIADO DE DATOS'!C13</f>
        <v>#VALUE!</v>
      </c>
      <c r="G9" s="29" t="e">
        <f>'VACIADO DE DATOS'!D13</f>
        <v>#VALUE!</v>
      </c>
      <c r="H9" s="40" t="e">
        <f>'VACIADO DE DATOS'!E13</f>
        <v>#VALUE!</v>
      </c>
      <c r="I9" s="40" t="e">
        <f>'VACIADO DE DATOS'!F13</f>
        <v>#VALUE!</v>
      </c>
      <c r="J9" s="29">
        <f>'VACIADO DE DATOS'!G13</f>
        <v>0</v>
      </c>
      <c r="K9" s="29">
        <f>'VACIADO DE DATOS'!H13</f>
        <v>0</v>
      </c>
      <c r="L9" s="29">
        <f>'VACIADO DE DATOS'!I13</f>
        <v>0</v>
      </c>
      <c r="M9" s="29">
        <f>'VACIADO DE DATOS'!J13</f>
        <v>0</v>
      </c>
      <c r="N9" s="29">
        <f>'VACIADO DE DATOS'!K13</f>
        <v>0</v>
      </c>
      <c r="O9" s="29">
        <f>'VACIADO DE DATOS'!L13</f>
        <v>0</v>
      </c>
      <c r="P9" s="29">
        <f>'VACIADO DE DATOS'!M13</f>
        <v>0</v>
      </c>
      <c r="Q9" s="31" t="e">
        <f>AVERAGE(E9:P9)</f>
        <v>#VALUE!</v>
      </c>
      <c r="R9" s="32" t="s">
        <v>54</v>
      </c>
      <c r="S9" s="33" t="s">
        <v>55</v>
      </c>
      <c r="T9" s="34" t="s">
        <v>56</v>
      </c>
    </row>
    <row r="10" spans="2:20" ht="92.25" customHeight="1" x14ac:dyDescent="0.25">
      <c r="B10" s="28" t="s">
        <v>2</v>
      </c>
      <c r="C10" s="28" t="s">
        <v>81</v>
      </c>
      <c r="D10" s="28" t="s">
        <v>57</v>
      </c>
      <c r="E10" s="35" t="e">
        <f>'VACIADO DE DATOS'!#REF!</f>
        <v>#REF!</v>
      </c>
      <c r="F10" s="35" t="e">
        <f>'VACIADO DE DATOS'!#REF!</f>
        <v>#REF!</v>
      </c>
      <c r="G10" s="35" t="e">
        <f>'VACIADO DE DATOS'!#REF!</f>
        <v>#REF!</v>
      </c>
      <c r="H10" s="41" t="e">
        <f>'VACIADO DE DATOS'!#REF!</f>
        <v>#REF!</v>
      </c>
      <c r="I10" s="41" t="e">
        <f>'VACIADO DE DATOS'!#REF!</f>
        <v>#REF!</v>
      </c>
      <c r="J10" s="41" t="e">
        <f>'VACIADO DE DATOS'!#REF!</f>
        <v>#REF!</v>
      </c>
      <c r="K10" s="41" t="e">
        <f>'VACIADO DE DATOS'!#REF!</f>
        <v>#REF!</v>
      </c>
      <c r="L10" s="41" t="e">
        <f>'VACIADO DE DATOS'!#REF!</f>
        <v>#REF!</v>
      </c>
      <c r="M10" s="41" t="e">
        <f>'VACIADO DE DATOS'!#REF!</f>
        <v>#REF!</v>
      </c>
      <c r="N10" s="41" t="e">
        <f>'VACIADO DE DATOS'!#REF!</f>
        <v>#REF!</v>
      </c>
      <c r="O10" s="41" t="e">
        <f>'VACIADO DE DATOS'!#REF!</f>
        <v>#REF!</v>
      </c>
      <c r="P10" s="41" t="e">
        <f>'VACIADO DE DATOS'!#REF!</f>
        <v>#REF!</v>
      </c>
      <c r="Q10" s="31" t="e">
        <f>AVERAGE(E10:P10)</f>
        <v>#REF!</v>
      </c>
      <c r="R10" s="32" t="s">
        <v>58</v>
      </c>
      <c r="S10" s="33" t="s">
        <v>55</v>
      </c>
      <c r="T10" s="34" t="s">
        <v>56</v>
      </c>
    </row>
    <row r="11" spans="2:20" ht="80.25" customHeight="1" x14ac:dyDescent="0.25">
      <c r="B11" s="28" t="s">
        <v>3</v>
      </c>
      <c r="C11" s="28" t="s">
        <v>59</v>
      </c>
      <c r="D11" s="13" t="s">
        <v>77</v>
      </c>
      <c r="E11" s="30">
        <f>'VACIADO DE DATOS'!B26</f>
        <v>0</v>
      </c>
      <c r="F11" s="30">
        <f>'VACIADO DE DATOS'!C26</f>
        <v>0</v>
      </c>
      <c r="G11" s="30">
        <f>'VACIADO DE DATOS'!D26</f>
        <v>0</v>
      </c>
      <c r="H11" s="41">
        <f>'VACIADO DE DATOS'!E26</f>
        <v>0</v>
      </c>
      <c r="I11" s="41">
        <f>'VACIADO DE DATOS'!F26</f>
        <v>0</v>
      </c>
      <c r="J11" s="30">
        <f>'VACIADO DE DATOS'!G26</f>
        <v>1</v>
      </c>
      <c r="K11" s="30">
        <f>'VACIADO DE DATOS'!H26</f>
        <v>0</v>
      </c>
      <c r="L11" s="30">
        <f>'VACIADO DE DATOS'!I26</f>
        <v>0</v>
      </c>
      <c r="M11" s="30">
        <f>'VACIADO DE DATOS'!J26</f>
        <v>0</v>
      </c>
      <c r="N11" s="30">
        <f>'VACIADO DE DATOS'!K26</f>
        <v>0</v>
      </c>
      <c r="O11" s="30">
        <f>'VACIADO DE DATOS'!L26</f>
        <v>0</v>
      </c>
      <c r="P11" s="30">
        <f>'VACIADO DE DATOS'!M26</f>
        <v>0</v>
      </c>
      <c r="Q11" s="31">
        <f>AVERAGE(E11:P11)</f>
        <v>8.3333333333333329E-2</v>
      </c>
      <c r="R11" s="32" t="str">
        <f t="shared" ref="R11:S13" si="0">R9</f>
        <v>91%-100%</v>
      </c>
      <c r="S11" s="33" t="str">
        <f t="shared" si="0"/>
        <v>90%-80%</v>
      </c>
      <c r="T11" s="34" t="s">
        <v>56</v>
      </c>
    </row>
    <row r="12" spans="2:20" ht="80.25" customHeight="1" x14ac:dyDescent="0.25">
      <c r="B12" s="133" t="s">
        <v>28</v>
      </c>
      <c r="C12" s="11" t="s">
        <v>33</v>
      </c>
      <c r="D12" s="13" t="s">
        <v>70</v>
      </c>
      <c r="E12" s="30" t="e">
        <f>'VACIADO DE DATOS'!#REF!</f>
        <v>#REF!</v>
      </c>
      <c r="F12" s="30" t="e">
        <f>'VACIADO DE DATOS'!#REF!</f>
        <v>#REF!</v>
      </c>
      <c r="G12" s="30" t="e">
        <f>'VACIADO DE DATOS'!#REF!</f>
        <v>#REF!</v>
      </c>
      <c r="H12" s="30" t="e">
        <f>'VACIADO DE DATOS'!#REF!</f>
        <v>#REF!</v>
      </c>
      <c r="I12" s="30" t="e">
        <f>'VACIADO DE DATOS'!#REF!</f>
        <v>#REF!</v>
      </c>
      <c r="J12" s="30" t="e">
        <f>'VACIADO DE DATOS'!#REF!</f>
        <v>#REF!</v>
      </c>
      <c r="K12" s="30" t="e">
        <f>'VACIADO DE DATOS'!#REF!</f>
        <v>#REF!</v>
      </c>
      <c r="L12" s="30" t="e">
        <f>'VACIADO DE DATOS'!#REF!</f>
        <v>#REF!</v>
      </c>
      <c r="M12" s="30" t="e">
        <f>'VACIADO DE DATOS'!#REF!</f>
        <v>#REF!</v>
      </c>
      <c r="N12" s="30" t="e">
        <f>'VACIADO DE DATOS'!#REF!</f>
        <v>#REF!</v>
      </c>
      <c r="O12" s="30" t="e">
        <f>'VACIADO DE DATOS'!#REF!</f>
        <v>#REF!</v>
      </c>
      <c r="P12" s="30" t="e">
        <f>'VACIADO DE DATOS'!#REF!</f>
        <v>#REF!</v>
      </c>
      <c r="Q12" s="30">
        <f>'[1]VACIADO DE DATOS'!O35</f>
        <v>0</v>
      </c>
      <c r="R12" s="32" t="str">
        <f t="shared" si="0"/>
        <v>100%-91%</v>
      </c>
      <c r="S12" s="33" t="str">
        <f t="shared" si="0"/>
        <v>90%-80%</v>
      </c>
      <c r="T12" s="34" t="s">
        <v>56</v>
      </c>
    </row>
    <row r="13" spans="2:20" ht="72" customHeight="1" x14ac:dyDescent="0.25">
      <c r="B13" s="134"/>
      <c r="C13" s="11" t="s">
        <v>34</v>
      </c>
      <c r="D13" s="13" t="s">
        <v>77</v>
      </c>
      <c r="E13" s="30" t="e">
        <f>'VACIADO DE DATOS'!#REF!</f>
        <v>#REF!</v>
      </c>
      <c r="F13" s="30" t="e">
        <f>'VACIADO DE DATOS'!#REF!</f>
        <v>#REF!</v>
      </c>
      <c r="G13" s="30" t="e">
        <f>'VACIADO DE DATOS'!#REF!</f>
        <v>#REF!</v>
      </c>
      <c r="H13" s="30" t="e">
        <f>'VACIADO DE DATOS'!#REF!</f>
        <v>#REF!</v>
      </c>
      <c r="I13" s="30" t="e">
        <f>'VACIADO DE DATOS'!#REF!</f>
        <v>#REF!</v>
      </c>
      <c r="J13" s="30" t="e">
        <f>'VACIADO DE DATOS'!#REF!</f>
        <v>#REF!</v>
      </c>
      <c r="K13" s="30" t="e">
        <f>'VACIADO DE DATOS'!#REF!</f>
        <v>#REF!</v>
      </c>
      <c r="L13" s="30" t="e">
        <f>'VACIADO DE DATOS'!#REF!</f>
        <v>#REF!</v>
      </c>
      <c r="M13" s="30" t="e">
        <f>'VACIADO DE DATOS'!#REF!</f>
        <v>#REF!</v>
      </c>
      <c r="N13" s="30" t="e">
        <f>'VACIADO DE DATOS'!#REF!</f>
        <v>#REF!</v>
      </c>
      <c r="O13" s="30" t="e">
        <f>'VACIADO DE DATOS'!#REF!</f>
        <v>#REF!</v>
      </c>
      <c r="P13" s="30" t="e">
        <f>'VACIADO DE DATOS'!#REF!</f>
        <v>#REF!</v>
      </c>
      <c r="Q13" s="30" t="e">
        <f>'VACIADO DE DATOS'!#REF!</f>
        <v>#REF!</v>
      </c>
      <c r="R13" s="32" t="str">
        <f t="shared" si="0"/>
        <v>91%-100%</v>
      </c>
      <c r="S13" s="33" t="str">
        <f t="shared" si="0"/>
        <v>90%-80%</v>
      </c>
      <c r="T13" s="34" t="s">
        <v>56</v>
      </c>
    </row>
    <row r="14" spans="2:20" ht="15.75" x14ac:dyDescent="0.25">
      <c r="C14" s="36"/>
      <c r="D14" s="37"/>
      <c r="E14" s="22"/>
      <c r="F14" s="22"/>
    </row>
    <row r="15" spans="2:20" x14ac:dyDescent="0.25">
      <c r="C15" s="22"/>
      <c r="D15" s="36"/>
      <c r="E15" s="22"/>
      <c r="F15" s="22"/>
    </row>
    <row r="16" spans="2:20" ht="15.75" x14ac:dyDescent="0.25">
      <c r="C16" s="37"/>
      <c r="D16" s="36"/>
      <c r="E16" s="22"/>
      <c r="F16" s="22"/>
      <c r="G16" s="22"/>
    </row>
    <row r="17" spans="3:7" x14ac:dyDescent="0.25">
      <c r="C17" s="22"/>
      <c r="D17" s="38"/>
      <c r="E17" s="22"/>
      <c r="F17" s="22"/>
      <c r="G17" s="22"/>
    </row>
    <row r="18" spans="3:7" x14ac:dyDescent="0.25">
      <c r="C18" s="22"/>
      <c r="D18" s="36"/>
      <c r="E18" s="22"/>
      <c r="F18" s="22"/>
      <c r="G18" s="22"/>
    </row>
    <row r="19" spans="3:7" x14ac:dyDescent="0.25">
      <c r="C19" s="22"/>
      <c r="D19" s="36"/>
      <c r="E19" s="22"/>
      <c r="F19" s="22"/>
      <c r="G19" s="22"/>
    </row>
    <row r="20" spans="3:7" x14ac:dyDescent="0.25">
      <c r="C20" s="22"/>
      <c r="D20" s="36"/>
      <c r="E20" s="22"/>
      <c r="F20" s="22"/>
      <c r="G20" s="22"/>
    </row>
    <row r="21" spans="3:7" x14ac:dyDescent="0.25">
      <c r="C21" s="22"/>
      <c r="D21" s="38"/>
      <c r="E21" s="22"/>
      <c r="F21" s="22"/>
      <c r="G21" s="22"/>
    </row>
    <row r="22" spans="3:7" ht="15.75" x14ac:dyDescent="0.25">
      <c r="C22" s="22"/>
      <c r="D22" s="37"/>
      <c r="E22" s="22"/>
      <c r="F22" s="22"/>
      <c r="G22" s="22"/>
    </row>
    <row r="23" spans="3:7" ht="15.75" x14ac:dyDescent="0.25">
      <c r="C23" s="22"/>
      <c r="D23" s="37"/>
      <c r="E23" s="22"/>
      <c r="F23" s="22"/>
      <c r="G23" s="22"/>
    </row>
  </sheetData>
  <mergeCells count="4">
    <mergeCell ref="B2:B6"/>
    <mergeCell ref="C2:P6"/>
    <mergeCell ref="R2:S6"/>
    <mergeCell ref="B12:B13"/>
  </mergeCells>
  <conditionalFormatting sqref="Q9:Q12 M11:P11 M13:P13 E9:P9">
    <cfRule type="cellIs" dxfId="17" priority="16" operator="between">
      <formula>0.79</formula>
      <formula>0</formula>
    </cfRule>
    <cfRule type="cellIs" dxfId="16" priority="17" operator="between">
      <formula>0.9</formula>
      <formula>0.8</formula>
    </cfRule>
    <cfRule type="cellIs" dxfId="15" priority="18" operator="between">
      <formula>1</formula>
      <formula>0.91</formula>
    </cfRule>
  </conditionalFormatting>
  <conditionalFormatting sqref="M9:P9 E11:Q13">
    <cfRule type="cellIs" dxfId="14" priority="13" operator="between">
      <formula>0.79</formula>
      <formula>0</formula>
    </cfRule>
    <cfRule type="cellIs" dxfId="13" priority="14" operator="between">
      <formula>0.9</formula>
      <formula>0.8</formula>
    </cfRule>
    <cfRule type="cellIs" dxfId="12" priority="15" operator="between">
      <formula>0.91</formula>
      <formula>1</formula>
    </cfRule>
  </conditionalFormatting>
  <conditionalFormatting sqref="M9:P9 M11:P11 E12:Q13">
    <cfRule type="cellIs" dxfId="11" priority="10" operator="between">
      <formula>0.79</formula>
      <formula>0</formula>
    </cfRule>
    <cfRule type="cellIs" dxfId="10" priority="11" operator="between">
      <formula>0.9</formula>
      <formula>0.8</formula>
    </cfRule>
    <cfRule type="cellIs" dxfId="9" priority="12" operator="between">
      <formula>0.91</formula>
      <formula>1</formula>
    </cfRule>
  </conditionalFormatting>
  <conditionalFormatting sqref="Q13">
    <cfRule type="cellIs" dxfId="8" priority="7" operator="between">
      <formula>0.79</formula>
      <formula>0</formula>
    </cfRule>
    <cfRule type="cellIs" dxfId="7" priority="8" operator="between">
      <formula>0.9</formula>
      <formula>0.8</formula>
    </cfRule>
    <cfRule type="cellIs" dxfId="6" priority="9" operator="between">
      <formula>1</formula>
      <formula>0.91</formula>
    </cfRule>
  </conditionalFormatting>
  <conditionalFormatting sqref="E13:Q13">
    <cfRule type="cellIs" dxfId="5" priority="4" operator="between">
      <formula>0.79</formula>
      <formula>0</formula>
    </cfRule>
    <cfRule type="cellIs" dxfId="4" priority="5" operator="between">
      <formula>0.9</formula>
      <formula>0.8</formula>
    </cfRule>
    <cfRule type="cellIs" dxfId="3" priority="6" operator="between">
      <formula>0.91</formula>
      <formula>1</formula>
    </cfRule>
  </conditionalFormatting>
  <conditionalFormatting sqref="E13:Q13">
    <cfRule type="cellIs" dxfId="2" priority="1" operator="between">
      <formula>0.79</formula>
      <formula>0</formula>
    </cfRule>
    <cfRule type="cellIs" dxfId="1" priority="2" operator="between">
      <formula>0.9</formula>
      <formula>0.8</formula>
    </cfRule>
    <cfRule type="cellIs" dxfId="0" priority="3" operator="between">
      <formula>0.91</formula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TABLA DE INDICADORES</vt:lpstr>
      <vt:lpstr>VACIADO DE DATOS</vt:lpstr>
      <vt:lpstr>RESULTADO DE INDICADORES DE CAL</vt:lpstr>
      <vt:lpstr>'TABLA DE INDICADORES'!Área_de_impresión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KALARENT</dc:creator>
  <cp:lastModifiedBy>SEG-VIRYILIA</cp:lastModifiedBy>
  <cp:lastPrinted>2021-10-22T20:42:48Z</cp:lastPrinted>
  <dcterms:created xsi:type="dcterms:W3CDTF">2018-02-05T15:18:08Z</dcterms:created>
  <dcterms:modified xsi:type="dcterms:W3CDTF">2023-01-16T13:28:12Z</dcterms:modified>
</cp:coreProperties>
</file>