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tables/table7.xml" ContentType="application/vnd.openxmlformats-officedocument.spreadsheetml.tab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Ex1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pivotTables/pivotTable1.xml" ContentType="application/vnd.openxmlformats-officedocument.spreadsheetml.pivotTable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harts/chartEx2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E:\00-创业相关\03-产品-课程\01-Excel数据分析\04-Excel数据可视化\"/>
    </mc:Choice>
  </mc:AlternateContent>
  <xr:revisionPtr revIDLastSave="0" documentId="13_ncr:1_{D4E69E46-C4D3-4609-8106-FB93794F5F86}" xr6:coauthVersionLast="45" xr6:coauthVersionMax="45" xr10:uidLastSave="{00000000-0000-0000-0000-000000000000}"/>
  <bookViews>
    <workbookView xWindow="-108" yWindow="-108" windowWidth="23256" windowHeight="12720" tabRatio="958" firstSheet="4" activeTab="20" xr2:uid="{00000000-000D-0000-FFFF-FFFF00000000}"/>
  </bookViews>
  <sheets>
    <sheet name="认识图表" sheetId="39" r:id="rId1"/>
    <sheet name="绘图数据" sheetId="41" r:id="rId2"/>
    <sheet name="柱形图" sheetId="29" r:id="rId3"/>
    <sheet name="堆积柱形图" sheetId="42" r:id="rId4"/>
    <sheet name="条形图" sheetId="30" r:id="rId5"/>
    <sheet name="折线图" sheetId="28" r:id="rId6"/>
    <sheet name="面积图" sheetId="34" r:id="rId7"/>
    <sheet name="饼图" sheetId="33" r:id="rId8"/>
    <sheet name="银行不良贷款" sheetId="31" state="hidden" r:id="rId9"/>
    <sheet name="复合饼图" sheetId="32" r:id="rId10"/>
    <sheet name="圆环图" sheetId="26" r:id="rId11"/>
    <sheet name="散点图-某商业银行的主要业务数据" sheetId="19" r:id="rId12"/>
    <sheet name="气泡图" sheetId="17" r:id="rId13"/>
    <sheet name="组合图" sheetId="11" r:id="rId14"/>
    <sheet name="漏斗图" sheetId="14" r:id="rId15"/>
    <sheet name="雷达图" sheetId="20" r:id="rId16"/>
    <sheet name="FREQUENCY" sheetId="43" r:id="rId17"/>
    <sheet name="直方图" sheetId="21" r:id="rId18"/>
    <sheet name="直方图【新版】" sheetId="35" r:id="rId19"/>
    <sheet name="列联表" sheetId="40" r:id="rId20"/>
    <sheet name="地图" sheetId="37" r:id="rId21"/>
    <sheet name="箱线图" sheetId="36" state="hidden" r:id="rId22"/>
    <sheet name="瀑布图" sheetId="38" state="hidden" r:id="rId23"/>
    <sheet name="直方图-Excel工具库" sheetId="27" state="hidden" r:id="rId24"/>
  </sheets>
  <definedNames>
    <definedName name="_xlnm._FilterDatabase" localSheetId="9" hidden="1">复合饼图!$A$1:$B$7</definedName>
    <definedName name="_xlnm._FilterDatabase" localSheetId="19" hidden="1">列联表!$A$1:$B$200</definedName>
    <definedName name="_xlnm._FilterDatabase" localSheetId="8" hidden="1">银行不良贷款!$A$1:$F$26</definedName>
    <definedName name="_xlchart.v1.0" hidden="1">直方图【新版】!$A$1:$A$40</definedName>
    <definedName name="_xlchart.v1.1" hidden="1">瀑布图!$A$2:$A$6</definedName>
    <definedName name="_xlchart.v1.2" hidden="1">瀑布图!$B$2:$B$6</definedName>
    <definedName name="_xlcn.WorksheetConnection_地图A1B261" hidden="1">地图!$A$1:$B$26</definedName>
  </definedNames>
  <calcPr calcId="181029"/>
  <pivotCaches>
    <pivotCache cacheId="12" r:id="rId25"/>
  </pivotCaches>
  <extLst>
    <ext xmlns:x15="http://schemas.microsoft.com/office/spreadsheetml/2010/11/main" uri="{FCE2AD5D-F65C-4FA6-A056-5C36A1767C68}">
      <x15:dataModel>
        <x15:modelTables>
          <x15:modelTable id="区域" name="区域" connection="WorksheetConnection_地图!$A$1:$B$2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40" l="1"/>
  <c r="F3" i="40"/>
  <c r="G3" i="40"/>
  <c r="E4" i="40"/>
  <c r="F4" i="40"/>
  <c r="G4" i="40"/>
  <c r="E5" i="40"/>
  <c r="F5" i="40"/>
  <c r="G5" i="40"/>
  <c r="E6" i="40"/>
  <c r="F6" i="40"/>
  <c r="G6" i="40"/>
  <c r="E7" i="40"/>
  <c r="F7" i="40"/>
  <c r="G7" i="40"/>
  <c r="E8" i="40"/>
  <c r="F8" i="40"/>
  <c r="G8" i="40"/>
  <c r="E9" i="40"/>
  <c r="F9" i="40"/>
  <c r="G9" i="40"/>
  <c r="E10" i="40"/>
  <c r="F10" i="40"/>
  <c r="G10" i="40"/>
  <c r="E11" i="40"/>
  <c r="F11" i="40"/>
  <c r="G11" i="40"/>
  <c r="E12" i="40"/>
  <c r="F12" i="40"/>
  <c r="G12" i="40"/>
  <c r="E13" i="40"/>
  <c r="F13" i="40"/>
  <c r="G13" i="40"/>
  <c r="E14" i="40"/>
  <c r="F14" i="40"/>
  <c r="G14" i="40"/>
  <c r="E15" i="40"/>
  <c r="F15" i="40"/>
  <c r="G15" i="40"/>
  <c r="E16" i="40"/>
  <c r="F16" i="40"/>
  <c r="G16" i="40"/>
  <c r="E17" i="40"/>
  <c r="F17" i="40"/>
  <c r="G17" i="40"/>
  <c r="E18" i="40"/>
  <c r="F18" i="40"/>
  <c r="G18" i="40"/>
  <c r="F2" i="40"/>
  <c r="G2" i="40"/>
  <c r="E2" i="40"/>
  <c r="D17" i="21"/>
  <c r="D18" i="21"/>
  <c r="D19" i="21"/>
  <c r="D20" i="21"/>
  <c r="D21" i="21"/>
  <c r="D22" i="21"/>
  <c r="D23" i="21"/>
  <c r="D24" i="21"/>
  <c r="D16" i="21"/>
  <c r="C14" i="21" a="1"/>
  <c r="C15" i="21" s="1"/>
  <c r="B22" i="21"/>
  <c r="B23" i="21" s="1"/>
  <c r="B24" i="21" s="1"/>
  <c r="B16" i="21"/>
  <c r="B17" i="21" s="1"/>
  <c r="B18" i="21" s="1"/>
  <c r="B19" i="21" s="1"/>
  <c r="B20" i="21" s="1"/>
  <c r="B21" i="21" s="1"/>
  <c r="B15" i="21"/>
  <c r="C12" i="21"/>
  <c r="E11" i="21"/>
  <c r="C11" i="21"/>
  <c r="C21" i="21" l="1"/>
  <c r="C16" i="21"/>
  <c r="C22" i="21"/>
  <c r="C14" i="21"/>
  <c r="C20" i="21"/>
  <c r="C19" i="21"/>
  <c r="C18" i="21"/>
  <c r="C17" i="21"/>
  <c r="C24" i="21"/>
  <c r="C23" i="21"/>
  <c r="E4" i="43"/>
  <c r="E3" i="43"/>
  <c r="E2" i="43"/>
  <c r="C2" i="43" a="1"/>
  <c r="C3" i="43" s="1"/>
  <c r="C2" i="43" l="1"/>
  <c r="C4" i="43"/>
  <c r="K9" i="14"/>
  <c r="K10" i="14"/>
  <c r="K11" i="14"/>
  <c r="K12" i="14"/>
  <c r="K8" i="14"/>
  <c r="I8" i="14"/>
  <c r="I9" i="14"/>
  <c r="I10" i="14"/>
  <c r="I11" i="14"/>
  <c r="I12" i="14"/>
  <c r="F6" i="14" l="1"/>
  <c r="E6" i="14"/>
  <c r="D6" i="14"/>
  <c r="C6" i="14"/>
  <c r="B6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645B24-E5C3-4B40-9368-98257641EA89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54741BA-3199-4CCD-B8EB-967C63CAEDA4}" name="WorksheetConnection_地图!$A$1:$B$26" type="102" refreshedVersion="6" minRefreshableVersion="5">
    <extLst>
      <ext xmlns:x15="http://schemas.microsoft.com/office/spreadsheetml/2010/11/main" uri="{DE250136-89BD-433C-8126-D09CA5730AF9}">
        <x15:connection id="区域">
          <x15:rangePr sourceName="_xlcn.WorksheetConnection_地图A1B261"/>
        </x15:connection>
      </ext>
    </extLst>
  </connection>
</connections>
</file>

<file path=xl/sharedStrings.xml><?xml version="1.0" encoding="utf-8"?>
<sst xmlns="http://schemas.openxmlformats.org/spreadsheetml/2006/main" count="631" uniqueCount="151">
  <si>
    <t>年份</t>
  </si>
  <si>
    <t>人均GDP（元）</t>
  </si>
  <si>
    <t>啤酒产量（万千升）</t>
  </si>
  <si>
    <t>居民消费价格指数（上面=100）</t>
  </si>
  <si>
    <t>国家统计局</t>
  </si>
  <si>
    <t>数据来源</t>
  </si>
  <si>
    <t>http://data.stats.gov.cn/</t>
  </si>
  <si>
    <t>分行编号</t>
  </si>
  <si>
    <t>不良贷款（亿元）</t>
  </si>
  <si>
    <t>各项贷款余额</t>
  </si>
  <si>
    <t>本年累计应收贷款（亿元）</t>
  </si>
  <si>
    <t>贷款项目个数</t>
  </si>
  <si>
    <t>本年固定资产投资额（亿元）</t>
  </si>
  <si>
    <t>2006年北京、上海、天津地区按收入法计算的地区生产总值的构成</t>
  </si>
  <si>
    <t>单位：亿元</t>
  </si>
  <si>
    <t>地区</t>
  </si>
  <si>
    <t>劳动者报酬</t>
  </si>
  <si>
    <t>生产净税额</t>
  </si>
  <si>
    <t>固定资产折旧</t>
  </si>
  <si>
    <t>营业盈余</t>
  </si>
  <si>
    <t>北京</t>
  </si>
  <si>
    <t>天津</t>
  </si>
  <si>
    <t>上海</t>
  </si>
  <si>
    <t>一个大型商业银行在多个地区设有分行，其业务主要是进行基础设施建设、国家重点项目建设、固定资产投资等项目的贷款。近年来，该银行的贷款额平稳增长，但不良贷款额也有较大比例的提高，这给银行业务的发展带来较大压力。为弄清楚不良贷款形成的原因，管理者希望利用银行业务的有关数据做些定量分析，以便找出控制不良贷款的办法。下表就是该银行所属的25家分行的有关业务数据。</t>
  </si>
  <si>
    <t>A</t>
  </si>
  <si>
    <t>B</t>
  </si>
  <si>
    <t>C</t>
  </si>
  <si>
    <t>D</t>
  </si>
  <si>
    <t>E</t>
  </si>
  <si>
    <t>F</t>
  </si>
  <si>
    <t>管理者想知道，不良贷款是否与贷款余额、累计应收贷款、贷款项目的多少、固定资产投资额等因素有关？如果有关系，它们之间是一种什么样的关系？关系强度如何？试绘制散点图，并分析不良贷款与贷款余额、累计应收贷款、贷款项目个数、固定资产投资额之间的关系。</t>
  </si>
  <si>
    <t>date</t>
  </si>
  <si>
    <t>注册人数</t>
  </si>
  <si>
    <t>日期</t>
  </si>
  <si>
    <t>合计</t>
  </si>
  <si>
    <t>温度（℃）</t>
  </si>
  <si>
    <t>降雨量（mm）</t>
  </si>
  <si>
    <t>产量（kg/h㎡）</t>
  </si>
  <si>
    <t>2003年城乡居民家庭人均消费支出构成（%）</t>
  </si>
  <si>
    <t>项目</t>
  </si>
  <si>
    <t>城镇居民</t>
  </si>
  <si>
    <t>农村居民</t>
  </si>
  <si>
    <t>食品</t>
  </si>
  <si>
    <t>衣着</t>
  </si>
  <si>
    <t>家庭设备用品及服务</t>
  </si>
  <si>
    <t>医疗保健</t>
  </si>
  <si>
    <t>交通通讯</t>
  </si>
  <si>
    <t>教育文化娱乐服务</t>
  </si>
  <si>
    <t>居住</t>
  </si>
  <si>
    <t>杂项商品与服务</t>
  </si>
  <si>
    <t>接收</t>
  </si>
  <si>
    <t>频率</t>
  </si>
  <si>
    <t>其他</t>
  </si>
  <si>
    <t>某行业管理局所属40个企业2002年的产品销售收入数据如下：</t>
  </si>
  <si>
    <t>单位：万元</t>
  </si>
  <si>
    <t>要求：</t>
  </si>
  <si>
    <t>1、根据上面的数据进行适当的分组，编制频数分布表，并计算出累计频数和累计频率。</t>
  </si>
  <si>
    <t>省份</t>
    <phoneticPr fontId="6" type="noConversion"/>
  </si>
  <si>
    <t>投资人数</t>
    <phoneticPr fontId="6" type="noConversion"/>
  </si>
  <si>
    <t>广东</t>
  </si>
  <si>
    <t>山东</t>
  </si>
  <si>
    <t>浙江</t>
  </si>
  <si>
    <t>河南</t>
  </si>
  <si>
    <t>四川</t>
  </si>
  <si>
    <t>福建</t>
  </si>
  <si>
    <t>湖南</t>
  </si>
  <si>
    <t>安徽</t>
  </si>
  <si>
    <t>陕西</t>
  </si>
  <si>
    <t>江西</t>
  </si>
  <si>
    <t>辽宁</t>
  </si>
  <si>
    <t>广西</t>
  </si>
  <si>
    <t>黑龙江</t>
  </si>
  <si>
    <t>吉林</t>
  </si>
  <si>
    <t>内蒙古</t>
  </si>
  <si>
    <t>新疆</t>
  </si>
  <si>
    <t>贵州</t>
  </si>
  <si>
    <t>云南</t>
  </si>
  <si>
    <t>甘肃</t>
  </si>
  <si>
    <t>海南</t>
  </si>
  <si>
    <t>宁夏</t>
  </si>
  <si>
    <t>青海</t>
  </si>
  <si>
    <t>西藏</t>
  </si>
  <si>
    <t>小麦产量与降雨量和温度的数据</t>
    <phoneticPr fontId="6" type="noConversion"/>
  </si>
  <si>
    <t>坐标轴标题</t>
    <phoneticPr fontId="6" type="noConversion"/>
  </si>
  <si>
    <t>坐标轴</t>
    <phoneticPr fontId="6" type="noConversion"/>
  </si>
  <si>
    <t>图例项</t>
    <phoneticPr fontId="6" type="noConversion"/>
  </si>
  <si>
    <t>网格线</t>
    <phoneticPr fontId="6" type="noConversion"/>
  </si>
  <si>
    <t>数据标签</t>
    <phoneticPr fontId="6" type="noConversion"/>
  </si>
  <si>
    <t>数值</t>
    <phoneticPr fontId="6" type="noConversion"/>
  </si>
  <si>
    <t>分组</t>
    <phoneticPr fontId="6" type="noConversion"/>
  </si>
  <si>
    <t>院校名称</t>
  </si>
  <si>
    <t>层次</t>
  </si>
  <si>
    <t>东北财经大学</t>
  </si>
  <si>
    <t>专升本</t>
  </si>
  <si>
    <t>重庆大学</t>
  </si>
  <si>
    <t>北京交通大学</t>
  </si>
  <si>
    <t>高起专</t>
  </si>
  <si>
    <t>西南交通大学</t>
  </si>
  <si>
    <t>北京语言大学</t>
  </si>
  <si>
    <t>厦门大学</t>
  </si>
  <si>
    <t>专业进修</t>
  </si>
  <si>
    <t>南京大学</t>
  </si>
  <si>
    <t>北京外国语大学</t>
  </si>
  <si>
    <t>电子科技大学</t>
  </si>
  <si>
    <t>华南师范大学</t>
  </si>
  <si>
    <t>吉林大学</t>
  </si>
  <si>
    <t>中国农业大学</t>
  </si>
  <si>
    <t>江南大学</t>
  </si>
  <si>
    <t>华南理工大学</t>
  </si>
  <si>
    <t>福建师范大学</t>
  </si>
  <si>
    <t>东北师范大学</t>
  </si>
  <si>
    <t>陕西师范大学</t>
  </si>
  <si>
    <t>图表标题</t>
    <phoneticPr fontId="6" type="noConversion"/>
  </si>
  <si>
    <t>图表基本元素</t>
    <phoneticPr fontId="6" type="noConversion"/>
  </si>
  <si>
    <t>销售额（亿元）</t>
    <phoneticPr fontId="6" type="noConversion"/>
  </si>
  <si>
    <t>北京</t>
    <phoneticPr fontId="6" type="noConversion"/>
  </si>
  <si>
    <t>上海</t>
    <phoneticPr fontId="6" type="noConversion"/>
  </si>
  <si>
    <t>广州</t>
    <phoneticPr fontId="6" type="noConversion"/>
  </si>
  <si>
    <t>天津</t>
    <phoneticPr fontId="6" type="noConversion"/>
  </si>
  <si>
    <t>成都</t>
    <phoneticPr fontId="6" type="noConversion"/>
  </si>
  <si>
    <t>杭州</t>
    <phoneticPr fontId="6" type="noConversion"/>
  </si>
  <si>
    <t>地区</t>
    <phoneticPr fontId="6" type="noConversion"/>
  </si>
  <si>
    <t xml:space="preserve"> </t>
    <phoneticPr fontId="6" type="noConversion"/>
  </si>
  <si>
    <t>x</t>
    <phoneticPr fontId="6" type="noConversion"/>
  </si>
  <si>
    <t>y</t>
    <phoneticPr fontId="6" type="noConversion"/>
  </si>
  <si>
    <t>浏览商品</t>
    <phoneticPr fontId="6" type="noConversion"/>
  </si>
  <si>
    <t>加入购物车</t>
    <phoneticPr fontId="6" type="noConversion"/>
  </si>
  <si>
    <t>生成订单</t>
    <phoneticPr fontId="6" type="noConversion"/>
  </si>
  <si>
    <t>支付订单</t>
    <phoneticPr fontId="6" type="noConversion"/>
  </si>
  <si>
    <t>完成交易</t>
    <phoneticPr fontId="6" type="noConversion"/>
  </si>
  <si>
    <t>展示列</t>
    <phoneticPr fontId="6" type="noConversion"/>
  </si>
  <si>
    <t>辅助列</t>
    <phoneticPr fontId="6" type="noConversion"/>
  </si>
  <si>
    <t>2、按规定，销售收入在125万元以上为先进企业，115万元~125万元为良好企业，105万元~115万元为一般企业，105万元以下为落后企业，按先进企业、良好企业、一般企业、落后企业进行分组。</t>
    <phoneticPr fontId="6" type="noConversion"/>
  </si>
  <si>
    <t>分数</t>
    <phoneticPr fontId="6" type="noConversion"/>
  </si>
  <si>
    <t>分组（箱）</t>
    <phoneticPr fontId="6" type="noConversion"/>
  </si>
  <si>
    <t>说明</t>
    <phoneticPr fontId="6" type="noConversion"/>
  </si>
  <si>
    <t>小于等于60</t>
    <phoneticPr fontId="6" type="noConversion"/>
  </si>
  <si>
    <t>大于60，且小于等于80</t>
    <phoneticPr fontId="6" type="noConversion"/>
  </si>
  <si>
    <t>大于80，且小于等于100</t>
    <phoneticPr fontId="6" type="noConversion"/>
  </si>
  <si>
    <t>countifs</t>
    <phoneticPr fontId="6" type="noConversion"/>
  </si>
  <si>
    <t>最大值</t>
    <phoneticPr fontId="6" type="noConversion"/>
  </si>
  <si>
    <t>最小值</t>
    <phoneticPr fontId="6" type="noConversion"/>
  </si>
  <si>
    <t>组距</t>
    <phoneticPr fontId="6" type="noConversion"/>
  </si>
  <si>
    <t>频率</t>
    <phoneticPr fontId="6" type="noConversion"/>
  </si>
  <si>
    <t>横坐标</t>
    <phoneticPr fontId="6" type="noConversion"/>
  </si>
  <si>
    <t>(0,87]</t>
    <phoneticPr fontId="6" type="noConversion"/>
  </si>
  <si>
    <t>(87,93.5]</t>
    <phoneticPr fontId="6" type="noConversion"/>
  </si>
  <si>
    <t>行标签</t>
  </si>
  <si>
    <t>总计</t>
  </si>
  <si>
    <t>列标签</t>
  </si>
  <si>
    <t>计数项:院校名称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</si>
</sst>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76" formatCode="0_);[Red]\(0\)"/>
    <numFmt numFmtId="177" formatCode="0.0_ "/>
    <numFmt numFmtId="178" formatCode="0.0"/>
    <numFmt numFmtId="179" formatCode="0.0%"/>
  </numFmts>
  <fonts count="14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Arial"/>
      <family val="2"/>
    </font>
    <font>
      <sz val="10"/>
      <color theme="1"/>
      <name val="微软雅黑"/>
      <family val="2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0"/>
      <name val="微软雅黑"/>
      <family val="2"/>
      <charset val="134"/>
    </font>
    <font>
      <sz val="10"/>
      <name val="微软雅黑"/>
      <family val="2"/>
      <charset val="134"/>
    </font>
    <font>
      <b/>
      <sz val="12"/>
      <color rgb="FF800080"/>
      <name val="Arial"/>
      <family val="2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rgb="FFFFFFFF"/>
        <bgColor indexed="64"/>
      </patternFill>
    </fill>
    <fill>
      <patternFill patternType="solid">
        <fgColor rgb="FF00CCFF"/>
        <bgColor rgb="FF000000"/>
      </patternFill>
    </fill>
    <fill>
      <patternFill patternType="solid">
        <fgColor rgb="FF00206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8">
    <xf numFmtId="0" fontId="0" fillId="0" borderId="0"/>
    <xf numFmtId="0" fontId="5" fillId="0" borderId="0">
      <alignment vertical="center"/>
    </xf>
    <xf numFmtId="0" fontId="1" fillId="0" borderId="0">
      <alignment vertical="center"/>
    </xf>
    <xf numFmtId="43" fontId="5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2" fillId="0" borderId="0">
      <alignment vertical="center"/>
    </xf>
    <xf numFmtId="9" fontId="13" fillId="0" borderId="0" applyFont="0" applyFill="0" applyBorder="0" applyAlignment="0" applyProtection="0">
      <alignment vertical="center"/>
    </xf>
    <xf numFmtId="0" fontId="1" fillId="0" borderId="0"/>
  </cellStyleXfs>
  <cellXfs count="70">
    <xf numFmtId="0" fontId="0" fillId="0" borderId="0" xfId="0"/>
    <xf numFmtId="0" fontId="0" fillId="0" borderId="2" xfId="0" applyFont="1" applyFill="1" applyBorder="1" applyAlignment="1">
      <alignment horizontal="center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3" xfId="0" applyFill="1" applyBorder="1" applyAlignment="1"/>
    <xf numFmtId="0" fontId="2" fillId="0" borderId="0" xfId="5">
      <alignment vertical="center"/>
    </xf>
    <xf numFmtId="0" fontId="3" fillId="5" borderId="0" xfId="5" applyFont="1" applyFill="1" applyAlignment="1">
      <alignment horizontal="right" vertical="center" wrapText="1"/>
    </xf>
    <xf numFmtId="0" fontId="4" fillId="0" borderId="1" xfId="2" applyFont="1" applyBorder="1" applyAlignment="1">
      <alignment horizontal="center" vertical="center"/>
    </xf>
    <xf numFmtId="178" fontId="4" fillId="0" borderId="1" xfId="2" applyNumberFormat="1" applyFont="1" applyBorder="1" applyAlignment="1">
      <alignment horizontal="center" vertical="center"/>
    </xf>
    <xf numFmtId="0" fontId="2" fillId="0" borderId="0" xfId="5" applyAlignment="1">
      <alignment vertical="center"/>
    </xf>
    <xf numFmtId="1" fontId="4" fillId="0" borderId="1" xfId="2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0" xfId="2" applyFont="1">
      <alignment vertical="center"/>
    </xf>
    <xf numFmtId="0" fontId="8" fillId="2" borderId="1" xfId="2" applyFont="1" applyFill="1" applyBorder="1" applyAlignment="1">
      <alignment horizontal="center" vertical="center"/>
    </xf>
    <xf numFmtId="0" fontId="7" fillId="0" borderId="0" xfId="2" applyFont="1" applyAlignment="1">
      <alignment vertical="center"/>
    </xf>
    <xf numFmtId="0" fontId="8" fillId="2" borderId="1" xfId="2" applyFont="1" applyFill="1" applyBorder="1" applyAlignment="1">
      <alignment horizontal="center" vertical="center" wrapText="1"/>
    </xf>
    <xf numFmtId="0" fontId="4" fillId="0" borderId="1" xfId="2" applyFont="1" applyBorder="1" applyAlignment="1">
      <alignment horizontal="center" vertical="center" wrapText="1"/>
    </xf>
    <xf numFmtId="0" fontId="7" fillId="0" borderId="0" xfId="2" applyFont="1" applyAlignment="1">
      <alignment vertical="center" wrapText="1"/>
    </xf>
    <xf numFmtId="0" fontId="4" fillId="0" borderId="0" xfId="2" applyFont="1" applyBorder="1" applyAlignment="1">
      <alignment horizontal="left" vertical="center"/>
    </xf>
    <xf numFmtId="0" fontId="4" fillId="4" borderId="4" xfId="5" applyNumberFormat="1" applyFont="1" applyFill="1" applyBorder="1" applyAlignment="1">
      <alignment horizontal="center" vertical="center"/>
    </xf>
    <xf numFmtId="0" fontId="4" fillId="5" borderId="4" xfId="5" applyNumberFormat="1" applyFont="1" applyFill="1" applyBorder="1" applyAlignment="1">
      <alignment horizontal="center" vertical="center" wrapText="1"/>
    </xf>
    <xf numFmtId="0" fontId="4" fillId="0" borderId="4" xfId="5" applyNumberFormat="1" applyFont="1" applyBorder="1" applyAlignment="1">
      <alignment horizontal="center" vertical="center"/>
    </xf>
    <xf numFmtId="0" fontId="4" fillId="0" borderId="0" xfId="5" applyFont="1" applyBorder="1" applyAlignment="1">
      <alignment horizontal="center" vertical="center"/>
    </xf>
    <xf numFmtId="0" fontId="4" fillId="0" borderId="0" xfId="5" applyFont="1">
      <alignment vertical="center"/>
    </xf>
    <xf numFmtId="0" fontId="4" fillId="5" borderId="0" xfId="5" applyFont="1" applyFill="1" applyAlignment="1">
      <alignment horizontal="right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0" xfId="0" applyFont="1"/>
    <xf numFmtId="14" fontId="4" fillId="0" borderId="1" xfId="0" applyNumberFormat="1" applyFont="1" applyBorder="1" applyAlignment="1">
      <alignment horizontal="center" vertical="center"/>
    </xf>
    <xf numFmtId="31" fontId="4" fillId="0" borderId="0" xfId="0" applyNumberFormat="1" applyFont="1"/>
    <xf numFmtId="0" fontId="4" fillId="0" borderId="1" xfId="0" applyFont="1" applyBorder="1" applyAlignment="1">
      <alignment horizontal="center"/>
    </xf>
    <xf numFmtId="31" fontId="4" fillId="0" borderId="1" xfId="0" applyNumberFormat="1" applyFont="1" applyBorder="1" applyAlignment="1">
      <alignment horizontal="center"/>
    </xf>
    <xf numFmtId="0" fontId="4" fillId="0" borderId="0" xfId="0" applyFont="1" applyFill="1"/>
    <xf numFmtId="0" fontId="4" fillId="0" borderId="0" xfId="0" applyFont="1" applyBorder="1" applyAlignment="1">
      <alignment horizontal="center"/>
    </xf>
    <xf numFmtId="176" fontId="4" fillId="0" borderId="0" xfId="0" applyNumberFormat="1" applyFont="1"/>
    <xf numFmtId="0" fontId="4" fillId="0" borderId="1" xfId="4" applyFont="1" applyBorder="1">
      <alignment vertical="center"/>
    </xf>
    <xf numFmtId="2" fontId="4" fillId="0" borderId="1" xfId="4" applyNumberFormat="1" applyFont="1" applyBorder="1" applyAlignment="1">
      <alignment horizontal="center" vertical="center"/>
    </xf>
    <xf numFmtId="0" fontId="4" fillId="0" borderId="0" xfId="4" applyFont="1">
      <alignment vertical="center"/>
    </xf>
    <xf numFmtId="0" fontId="4" fillId="0" borderId="0" xfId="0" applyFont="1" applyFill="1" applyBorder="1"/>
    <xf numFmtId="0" fontId="4" fillId="0" borderId="0" xfId="0" applyFont="1" applyAlignment="1">
      <alignment horizontal="center"/>
    </xf>
    <xf numFmtId="177" fontId="4" fillId="0" borderId="0" xfId="0" applyNumberFormat="1" applyFont="1" applyAlignment="1">
      <alignment horizontal="center"/>
    </xf>
    <xf numFmtId="178" fontId="4" fillId="0" borderId="0" xfId="0" applyNumberFormat="1" applyFont="1"/>
    <xf numFmtId="177" fontId="4" fillId="0" borderId="0" xfId="0" applyNumberFormat="1" applyFont="1"/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" fillId="0" borderId="0" xfId="0" applyFont="1"/>
    <xf numFmtId="0" fontId="4" fillId="0" borderId="0" xfId="0" applyFont="1" applyBorder="1" applyAlignment="1">
      <alignment horizontal="center" vertical="center"/>
    </xf>
    <xf numFmtId="0" fontId="11" fillId="6" borderId="6" xfId="0" applyFont="1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79" fontId="4" fillId="0" borderId="0" xfId="6" applyNumberFormat="1" applyFont="1" applyAlignment="1">
      <alignment horizontal="center" vertical="center"/>
    </xf>
    <xf numFmtId="0" fontId="0" fillId="0" borderId="0" xfId="0" applyAlignment="1"/>
    <xf numFmtId="0" fontId="10" fillId="0" borderId="4" xfId="5" applyNumberFormat="1" applyFont="1" applyFill="1" applyBorder="1" applyAlignment="1">
      <alignment horizontal="center" vertical="center"/>
    </xf>
    <xf numFmtId="0" fontId="10" fillId="0" borderId="4" xfId="5" applyNumberFormat="1" applyFont="1" applyFill="1" applyBorder="1" applyAlignment="1">
      <alignment horizontal="center" vertical="center" wrapText="1"/>
    </xf>
    <xf numFmtId="0" fontId="10" fillId="0" borderId="7" xfId="5" applyNumberFormat="1" applyFont="1" applyFill="1" applyBorder="1" applyAlignment="1">
      <alignment horizontal="center" vertical="center"/>
    </xf>
    <xf numFmtId="0" fontId="8" fillId="7" borderId="0" xfId="5" applyNumberFormat="1" applyFont="1" applyFill="1" applyBorder="1" applyAlignment="1">
      <alignment horizontal="center" vertical="center"/>
    </xf>
    <xf numFmtId="0" fontId="8" fillId="7" borderId="8" xfId="5" applyNumberFormat="1" applyFont="1" applyFill="1" applyBorder="1" applyAlignment="1">
      <alignment horizontal="center" vertical="center"/>
    </xf>
    <xf numFmtId="0" fontId="4" fillId="4" borderId="7" xfId="5" applyNumberFormat="1" applyFont="1" applyFill="1" applyBorder="1" applyAlignment="1">
      <alignment horizontal="center" vertical="center"/>
    </xf>
    <xf numFmtId="0" fontId="4" fillId="0" borderId="7" xfId="5" applyNumberFormat="1" applyFont="1" applyBorder="1" applyAlignment="1">
      <alignment horizontal="center" vertical="center"/>
    </xf>
    <xf numFmtId="0" fontId="8" fillId="3" borderId="0" xfId="5" applyNumberFormat="1" applyFont="1" applyFill="1" applyBorder="1" applyAlignment="1">
      <alignment horizontal="center" vertical="center" wrapText="1"/>
    </xf>
    <xf numFmtId="0" fontId="8" fillId="3" borderId="8" xfId="5" applyNumberFormat="1" applyFont="1" applyFill="1" applyBorder="1" applyAlignment="1">
      <alignment horizontal="center" vertical="center" wrapText="1"/>
    </xf>
    <xf numFmtId="176" fontId="4" fillId="0" borderId="1" xfId="0" applyNumberFormat="1" applyFont="1" applyBorder="1" applyAlignment="1">
      <alignment horizontal="center"/>
    </xf>
    <xf numFmtId="0" fontId="4" fillId="0" borderId="0" xfId="7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2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</cellXfs>
  <cellStyles count="8">
    <cellStyle name="百分比" xfId="6" builtinId="5"/>
    <cellStyle name="常规" xfId="0" builtinId="0"/>
    <cellStyle name="常规 2" xfId="1" xr:uid="{00000000-0005-0000-0000-000031000000}"/>
    <cellStyle name="常规 3" xfId="2" xr:uid="{00000000-0005-0000-0000-000032000000}"/>
    <cellStyle name="常规 4" xfId="4" xr:uid="{00000000-0005-0000-0000-000034000000}"/>
    <cellStyle name="常规 5" xfId="5" xr:uid="{00000000-0005-0000-0000-000035000000}"/>
    <cellStyle name="常规 6" xfId="7" xr:uid="{449C4609-283A-49E6-A199-64394AA3A624}"/>
    <cellStyle name="千位分隔 2" xfId="3" xr:uid="{00000000-0005-0000-0000-000033000000}"/>
  </cellStyles>
  <dxfs count="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/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微软雅黑"/>
        <family val="2"/>
        <charset val="134"/>
        <scheme val="none"/>
      </font>
      <numFmt numFmtId="0" formatCode="General"/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/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微软雅黑"/>
        <family val="2"/>
        <charset val="134"/>
        <scheme val="none"/>
      </font>
      <numFmt numFmtId="0" formatCode="General"/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/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微软雅黑"/>
        <family val="2"/>
        <charset val="134"/>
        <scheme val="none"/>
      </font>
      <numFmt numFmtId="0" formatCode="General"/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/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微软雅黑"/>
        <family val="2"/>
        <charset val="134"/>
        <scheme val="none"/>
      </font>
      <numFmt numFmtId="0" formatCode="General"/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/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微软雅黑"/>
        <family val="2"/>
        <charset val="134"/>
        <scheme val="none"/>
      </font>
      <numFmt numFmtId="0" formatCode="General"/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/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微软雅黑"/>
        <family val="2"/>
        <charset val="134"/>
        <scheme val="none"/>
      </font>
      <numFmt numFmtId="0" formatCode="General"/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软雅黑"/>
        <family val="2"/>
        <charset val="13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软雅黑"/>
        <family val="2"/>
        <charset val="13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软雅黑"/>
        <family val="2"/>
        <charset val="13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软雅黑"/>
        <family val="2"/>
        <charset val="134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/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微软雅黑"/>
        <family val="2"/>
        <charset val="134"/>
        <scheme val="none"/>
      </font>
      <numFmt numFmtId="0" formatCode="General"/>
      <fill>
        <patternFill patternType="solid">
          <fgColor indexed="64"/>
          <bgColor rgb="FF002060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Relationship Id="rId35" Type="http://schemas.openxmlformats.org/officeDocument/2006/relationships/customXml" Target="../customXml/item4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人均</a:t>
            </a:r>
            <a:r>
              <a:rPr lang="en-US" altLang="zh-CN"/>
              <a:t>GDP</a:t>
            </a:r>
            <a:r>
              <a:rPr lang="zh-CN" altLang="en-US"/>
              <a:t>走势图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人均GDP</c:v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chemeClr val="accent1">
                  <a:alpha val="7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绘图数据!$A$2:$A$15</c:f>
              <c:numCache>
                <c:formatCode>General</c:formatCode>
                <c:ptCount val="14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</c:numCache>
            </c:numRef>
          </c:cat>
          <c:val>
            <c:numRef>
              <c:f>绘图数据!$B$2:$B$15</c:f>
              <c:numCache>
                <c:formatCode>General</c:formatCode>
                <c:ptCount val="14"/>
                <c:pt idx="0">
                  <c:v>7857.7</c:v>
                </c:pt>
                <c:pt idx="1">
                  <c:v>8621.7000000000007</c:v>
                </c:pt>
                <c:pt idx="2">
                  <c:v>9398.1</c:v>
                </c:pt>
                <c:pt idx="3">
                  <c:v>10542</c:v>
                </c:pt>
                <c:pt idx="4">
                  <c:v>12335.6</c:v>
                </c:pt>
                <c:pt idx="5">
                  <c:v>14185.4</c:v>
                </c:pt>
                <c:pt idx="6">
                  <c:v>16499.7</c:v>
                </c:pt>
                <c:pt idx="7">
                  <c:v>20169.5</c:v>
                </c:pt>
                <c:pt idx="8">
                  <c:v>23707.7</c:v>
                </c:pt>
                <c:pt idx="9">
                  <c:v>25607.5</c:v>
                </c:pt>
                <c:pt idx="10">
                  <c:v>30015</c:v>
                </c:pt>
                <c:pt idx="11">
                  <c:v>35197.800000000003</c:v>
                </c:pt>
                <c:pt idx="12">
                  <c:v>38549.5</c:v>
                </c:pt>
                <c:pt idx="13">
                  <c:v>41907.599999999999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BE-421F-A92E-F2F1BEE6290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1133665903"/>
        <c:axId val="465797743"/>
      </c:barChart>
      <c:catAx>
        <c:axId val="1133665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年份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797743"/>
        <c:crosses val="autoZero"/>
        <c:auto val="1"/>
        <c:lblAlgn val="ctr"/>
        <c:lblOffset val="100"/>
        <c:noMultiLvlLbl val="0"/>
      </c:catAx>
      <c:valAx>
        <c:axId val="4657977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人均</a:t>
                </a:r>
                <a:r>
                  <a:rPr lang="en-US"/>
                  <a:t>GDP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366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/>
              <a:t>人均</a:t>
            </a:r>
            <a:r>
              <a:rPr lang="en-US"/>
              <a:t>GDP</a:t>
            </a:r>
            <a:r>
              <a:rPr lang="zh-CN"/>
              <a:t>走势图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pattFill prst="pct10">
          <a:fgClr>
            <a:schemeClr val="tx2">
              <a:lumMod val="20000"/>
              <a:lumOff val="80000"/>
            </a:schemeClr>
          </a:fgClr>
          <a:bgClr>
            <a:schemeClr val="bg1"/>
          </a:bgClr>
        </a:pattFill>
        <a:ln>
          <a:noFill/>
        </a:ln>
        <a:effectLst/>
        <a:sp3d/>
      </c:spPr>
    </c:sideWall>
    <c:backWall>
      <c:thickness val="0"/>
      <c:spPr>
        <a:pattFill prst="pct10">
          <a:fgClr>
            <a:schemeClr val="tx2">
              <a:lumMod val="20000"/>
              <a:lumOff val="80000"/>
            </a:schemeClr>
          </a:fgClr>
          <a:bgClr>
            <a:schemeClr val="bg1"/>
          </a:bgClr>
        </a:pattFill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人均GDP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柱形图!$A$2:$A$15</c:f>
              <c:numCache>
                <c:formatCode>General</c:formatCode>
                <c:ptCount val="14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</c:numCache>
            </c:numRef>
          </c:cat>
          <c:val>
            <c:numRef>
              <c:f>柱形图!$B$2:$B$15</c:f>
              <c:numCache>
                <c:formatCode>General</c:formatCode>
                <c:ptCount val="14"/>
                <c:pt idx="0">
                  <c:v>7857.7</c:v>
                </c:pt>
                <c:pt idx="1">
                  <c:v>8621.7000000000007</c:v>
                </c:pt>
                <c:pt idx="2">
                  <c:v>9398.1</c:v>
                </c:pt>
                <c:pt idx="3">
                  <c:v>10542</c:v>
                </c:pt>
                <c:pt idx="4">
                  <c:v>12335.6</c:v>
                </c:pt>
                <c:pt idx="5">
                  <c:v>14185.4</c:v>
                </c:pt>
                <c:pt idx="6">
                  <c:v>16499.7</c:v>
                </c:pt>
                <c:pt idx="7">
                  <c:v>20169.5</c:v>
                </c:pt>
                <c:pt idx="8">
                  <c:v>23707.7</c:v>
                </c:pt>
                <c:pt idx="9">
                  <c:v>25607.5</c:v>
                </c:pt>
                <c:pt idx="10">
                  <c:v>30015</c:v>
                </c:pt>
                <c:pt idx="11">
                  <c:v>35197.800000000003</c:v>
                </c:pt>
                <c:pt idx="12">
                  <c:v>38549.5</c:v>
                </c:pt>
                <c:pt idx="13">
                  <c:v>41907.599999999999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95F3-4F7E-8854-08AA09CAD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442719055"/>
        <c:axId val="362316239"/>
        <c:axId val="0"/>
      </c:bar3DChart>
      <c:catAx>
        <c:axId val="442719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 altLang="en-US"/>
                  <a:t>年份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362316239"/>
        <c:crosses val="autoZero"/>
        <c:auto val="1"/>
        <c:lblAlgn val="ctr"/>
        <c:lblOffset val="100"/>
        <c:noMultiLvlLbl val="0"/>
      </c:catAx>
      <c:valAx>
        <c:axId val="3623162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 altLang="en-US"/>
                  <a:t>人均</a:t>
                </a:r>
                <a:r>
                  <a:rPr lang="en-US" altLang="zh-CN"/>
                  <a:t>GDP</a:t>
                </a:r>
                <a:r>
                  <a:rPr lang="zh-CN" altLang="en-US"/>
                  <a:t>（元）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42719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堆积柱形图!$A$4</c:f>
              <c:strCache>
                <c:ptCount val="1"/>
                <c:pt idx="0">
                  <c:v>北京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堆积柱形图!$B$3:$E$3</c:f>
              <c:strCache>
                <c:ptCount val="4"/>
                <c:pt idx="0">
                  <c:v>劳动者报酬</c:v>
                </c:pt>
                <c:pt idx="1">
                  <c:v>生产净税额</c:v>
                </c:pt>
                <c:pt idx="2">
                  <c:v>固定资产折旧</c:v>
                </c:pt>
                <c:pt idx="3">
                  <c:v>营业盈余</c:v>
                </c:pt>
              </c:strCache>
            </c:strRef>
          </c:cat>
          <c:val>
            <c:numRef>
              <c:f>堆积柱形图!$B$4:$E$4</c:f>
              <c:numCache>
                <c:formatCode>General</c:formatCode>
                <c:ptCount val="4"/>
                <c:pt idx="0">
                  <c:v>3496.57</c:v>
                </c:pt>
                <c:pt idx="1">
                  <c:v>1161.55</c:v>
                </c:pt>
                <c:pt idx="2">
                  <c:v>1251.0899999999999</c:v>
                </c:pt>
                <c:pt idx="3">
                  <c:v>1961.07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FB-456C-AE7F-8A72FA6EF747}"/>
            </c:ext>
          </c:extLst>
        </c:ser>
        <c:ser>
          <c:idx val="1"/>
          <c:order val="1"/>
          <c:tx>
            <c:strRef>
              <c:f>堆积柱形图!$A$5</c:f>
              <c:strCache>
                <c:ptCount val="1"/>
                <c:pt idx="0">
                  <c:v>天津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堆积柱形图!$B$5:$E$5</c:f>
              <c:numCache>
                <c:formatCode>General</c:formatCode>
                <c:ptCount val="4"/>
                <c:pt idx="0">
                  <c:v>1383.36</c:v>
                </c:pt>
                <c:pt idx="1">
                  <c:v>775.09</c:v>
                </c:pt>
                <c:pt idx="2">
                  <c:v>595.09</c:v>
                </c:pt>
                <c:pt idx="3">
                  <c:v>1605.61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FB-456C-AE7F-8A72FA6EF747}"/>
            </c:ext>
          </c:extLst>
        </c:ser>
        <c:ser>
          <c:idx val="2"/>
          <c:order val="2"/>
          <c:tx>
            <c:strRef>
              <c:f>堆积柱形图!$A$6</c:f>
              <c:strCache>
                <c:ptCount val="1"/>
                <c:pt idx="0">
                  <c:v>上海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堆积柱形图!$B$6:$E$6</c:f>
              <c:numCache>
                <c:formatCode>General</c:formatCode>
                <c:ptCount val="4"/>
                <c:pt idx="0">
                  <c:v>3756.56</c:v>
                </c:pt>
                <c:pt idx="1">
                  <c:v>1623.36</c:v>
                </c:pt>
                <c:pt idx="2">
                  <c:v>1730.51</c:v>
                </c:pt>
                <c:pt idx="3">
                  <c:v>3255.94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FB-456C-AE7F-8A72FA6EF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603575487"/>
        <c:axId val="460375759"/>
      </c:barChart>
      <c:catAx>
        <c:axId val="60357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60375759"/>
        <c:crosses val="autoZero"/>
        <c:auto val="1"/>
        <c:lblAlgn val="ctr"/>
        <c:lblOffset val="100"/>
        <c:noMultiLvlLbl val="0"/>
      </c:catAx>
      <c:valAx>
        <c:axId val="46037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03575487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堆积柱形图!$A$4</c:f>
              <c:strCache>
                <c:ptCount val="1"/>
                <c:pt idx="0">
                  <c:v>北京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堆积柱形图!$B$3:$E$3</c:f>
              <c:strCache>
                <c:ptCount val="4"/>
                <c:pt idx="0">
                  <c:v>劳动者报酬</c:v>
                </c:pt>
                <c:pt idx="1">
                  <c:v>生产净税额</c:v>
                </c:pt>
                <c:pt idx="2">
                  <c:v>固定资产折旧</c:v>
                </c:pt>
                <c:pt idx="3">
                  <c:v>营业盈余</c:v>
                </c:pt>
              </c:strCache>
            </c:strRef>
          </c:cat>
          <c:val>
            <c:numRef>
              <c:f>堆积柱形图!$B$4:$E$4</c:f>
              <c:numCache>
                <c:formatCode>General</c:formatCode>
                <c:ptCount val="4"/>
                <c:pt idx="0">
                  <c:v>3496.57</c:v>
                </c:pt>
                <c:pt idx="1">
                  <c:v>1161.55</c:v>
                </c:pt>
                <c:pt idx="2">
                  <c:v>1251.0899999999999</c:v>
                </c:pt>
                <c:pt idx="3">
                  <c:v>1961.07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B-4CE6-8026-6E670F9EA464}"/>
            </c:ext>
          </c:extLst>
        </c:ser>
        <c:ser>
          <c:idx val="1"/>
          <c:order val="1"/>
          <c:tx>
            <c:strRef>
              <c:f>堆积柱形图!$A$5</c:f>
              <c:strCache>
                <c:ptCount val="1"/>
                <c:pt idx="0">
                  <c:v>天津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val>
            <c:numRef>
              <c:f>堆积柱形图!$B$5:$E$5</c:f>
              <c:numCache>
                <c:formatCode>General</c:formatCode>
                <c:ptCount val="4"/>
                <c:pt idx="0">
                  <c:v>1383.36</c:v>
                </c:pt>
                <c:pt idx="1">
                  <c:v>775.09</c:v>
                </c:pt>
                <c:pt idx="2">
                  <c:v>595.09</c:v>
                </c:pt>
                <c:pt idx="3">
                  <c:v>1605.61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EB-4CE6-8026-6E670F9EA464}"/>
            </c:ext>
          </c:extLst>
        </c:ser>
        <c:ser>
          <c:idx val="2"/>
          <c:order val="2"/>
          <c:tx>
            <c:strRef>
              <c:f>堆积柱形图!$A$6</c:f>
              <c:strCache>
                <c:ptCount val="1"/>
                <c:pt idx="0">
                  <c:v>上海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堆积柱形图!$B$6:$E$6</c:f>
              <c:numCache>
                <c:formatCode>General</c:formatCode>
                <c:ptCount val="4"/>
                <c:pt idx="0">
                  <c:v>3756.56</c:v>
                </c:pt>
                <c:pt idx="1">
                  <c:v>1623.36</c:v>
                </c:pt>
                <c:pt idx="2">
                  <c:v>1730.51</c:v>
                </c:pt>
                <c:pt idx="3">
                  <c:v>3255.94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EB-4CE6-8026-6E670F9EA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889823"/>
        <c:axId val="566352063"/>
      </c:barChart>
      <c:catAx>
        <c:axId val="62088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66352063"/>
        <c:crosses val="autoZero"/>
        <c:auto val="1"/>
        <c:lblAlgn val="ctr"/>
        <c:lblOffset val="100"/>
        <c:noMultiLvlLbl val="0"/>
      </c:catAx>
      <c:valAx>
        <c:axId val="56635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20889823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en-US"/>
              <a:t>人均</a:t>
            </a:r>
            <a:r>
              <a:rPr lang="en-US" altLang="zh-CN"/>
              <a:t>GDP</a:t>
            </a:r>
            <a:r>
              <a:rPr lang="zh-CN" altLang="en-US"/>
              <a:t>走势图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条形图!$B$1</c:f>
              <c:strCache>
                <c:ptCount val="1"/>
                <c:pt idx="0">
                  <c:v>人均GDP（元）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条形图!$A$2:$A$6</c:f>
              <c:numCache>
                <c:formatCode>General</c:formatCode>
                <c:ptCount val="5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</c:numCache>
            </c:numRef>
          </c:cat>
          <c:val>
            <c:numRef>
              <c:f>条形图!$B$2:$B$6</c:f>
              <c:numCache>
                <c:formatCode>General</c:formatCode>
                <c:ptCount val="5"/>
                <c:pt idx="0">
                  <c:v>7857.7</c:v>
                </c:pt>
                <c:pt idx="1">
                  <c:v>8621.7000000000007</c:v>
                </c:pt>
                <c:pt idx="2">
                  <c:v>9398.1</c:v>
                </c:pt>
                <c:pt idx="3">
                  <c:v>10542</c:v>
                </c:pt>
                <c:pt idx="4">
                  <c:v>12335.6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F-4BD2-9924-3C767B79B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159882351"/>
        <c:axId val="943166767"/>
      </c:barChart>
      <c:catAx>
        <c:axId val="115988235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 altLang="en-US"/>
                  <a:t>年份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943166767"/>
        <c:crosses val="autoZero"/>
        <c:auto val="1"/>
        <c:lblAlgn val="ctr"/>
        <c:lblOffset val="100"/>
        <c:noMultiLvlLbl val="0"/>
      </c:catAx>
      <c:valAx>
        <c:axId val="943166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 altLang="en-US"/>
                  <a:t>人均</a:t>
                </a:r>
                <a:r>
                  <a:rPr lang="en-US" altLang="zh-CN"/>
                  <a:t>GDP</a:t>
                </a:r>
                <a:r>
                  <a:rPr lang="zh-CN" altLang="en-US"/>
                  <a:t>（元）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1159882351"/>
        <c:crosses val="autoZero"/>
        <c:crossBetween val="between"/>
      </c:valAx>
      <c:spPr>
        <a:pattFill prst="pct5">
          <a:fgClr>
            <a:schemeClr val="tx2">
              <a:lumMod val="20000"/>
              <a:lumOff val="80000"/>
            </a:schemeClr>
          </a:fgClr>
          <a:bgClr>
            <a:schemeClr val="bg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20000"/>
        <a:lumOff val="80000"/>
      </a:schemeClr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/>
              <a:t>人均</a:t>
            </a:r>
            <a:r>
              <a:rPr lang="en-US"/>
              <a:t>GDP</a:t>
            </a:r>
            <a:r>
              <a:rPr lang="zh-CN"/>
              <a:t>走势图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折线图!$B$1</c:f>
              <c:strCache>
                <c:ptCount val="1"/>
                <c:pt idx="0">
                  <c:v>人均GDP（元）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折线图!$A$2:$A$15</c:f>
              <c:numCache>
                <c:formatCode>General</c:formatCode>
                <c:ptCount val="14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</c:numCache>
            </c:numRef>
          </c:cat>
          <c:val>
            <c:numRef>
              <c:f>折线图!$B$2:$B$15</c:f>
              <c:numCache>
                <c:formatCode>General</c:formatCode>
                <c:ptCount val="14"/>
                <c:pt idx="0">
                  <c:v>7857.7</c:v>
                </c:pt>
                <c:pt idx="1">
                  <c:v>8621.7000000000007</c:v>
                </c:pt>
                <c:pt idx="2">
                  <c:v>9398.1</c:v>
                </c:pt>
                <c:pt idx="3">
                  <c:v>10542</c:v>
                </c:pt>
                <c:pt idx="4">
                  <c:v>12335.6</c:v>
                </c:pt>
                <c:pt idx="5">
                  <c:v>14185.4</c:v>
                </c:pt>
                <c:pt idx="6">
                  <c:v>16499.7</c:v>
                </c:pt>
                <c:pt idx="7">
                  <c:v>20169.5</c:v>
                </c:pt>
                <c:pt idx="8">
                  <c:v>23707.7</c:v>
                </c:pt>
                <c:pt idx="9">
                  <c:v>25607.5</c:v>
                </c:pt>
                <c:pt idx="10">
                  <c:v>30015</c:v>
                </c:pt>
                <c:pt idx="11">
                  <c:v>35197.800000000003</c:v>
                </c:pt>
                <c:pt idx="12">
                  <c:v>38549.5</c:v>
                </c:pt>
                <c:pt idx="13">
                  <c:v>41907.599999999999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9E2-4973-BB9D-24EFA9FBB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024527"/>
        <c:axId val="866997359"/>
      </c:lineChart>
      <c:catAx>
        <c:axId val="1291024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年份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866997359"/>
        <c:crosses val="autoZero"/>
        <c:auto val="1"/>
        <c:lblAlgn val="ctr"/>
        <c:lblOffset val="100"/>
        <c:noMultiLvlLbl val="0"/>
      </c:catAx>
      <c:valAx>
        <c:axId val="8669973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人均</a:t>
                </a:r>
                <a:r>
                  <a:rPr lang="en-US"/>
                  <a:t>GDP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1291024527"/>
        <c:crosses val="autoZero"/>
        <c:crossBetween val="between"/>
      </c:valAx>
      <c:spPr>
        <a:pattFill prst="pct30">
          <a:fgClr>
            <a:schemeClr val="tx2">
              <a:lumMod val="20000"/>
              <a:lumOff val="80000"/>
            </a:schemeClr>
          </a:fgClr>
          <a:bgClr>
            <a:schemeClr val="bg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en-US"/>
              <a:t>人均</a:t>
            </a:r>
            <a:r>
              <a:rPr lang="en-US" altLang="zh-CN"/>
              <a:t>GDP</a:t>
            </a:r>
            <a:r>
              <a:rPr lang="zh-CN" altLang="en-US"/>
              <a:t>面积图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面积图!$B$1</c:f>
              <c:strCache>
                <c:ptCount val="1"/>
                <c:pt idx="0">
                  <c:v>人均GDP（元）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面积图!$A$2:$A$15</c:f>
              <c:numCache>
                <c:formatCode>General</c:formatCode>
                <c:ptCount val="14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</c:numCache>
            </c:numRef>
          </c:cat>
          <c:val>
            <c:numRef>
              <c:f>面积图!$B$2:$B$15</c:f>
              <c:numCache>
                <c:formatCode>General</c:formatCode>
                <c:ptCount val="14"/>
                <c:pt idx="0">
                  <c:v>7857.7</c:v>
                </c:pt>
                <c:pt idx="1">
                  <c:v>8621.7000000000007</c:v>
                </c:pt>
                <c:pt idx="2">
                  <c:v>9398.1</c:v>
                </c:pt>
                <c:pt idx="3">
                  <c:v>10542</c:v>
                </c:pt>
                <c:pt idx="4">
                  <c:v>12335.6</c:v>
                </c:pt>
                <c:pt idx="5">
                  <c:v>14185.4</c:v>
                </c:pt>
                <c:pt idx="6">
                  <c:v>16499.7</c:v>
                </c:pt>
                <c:pt idx="7">
                  <c:v>20169.5</c:v>
                </c:pt>
                <c:pt idx="8">
                  <c:v>23707.7</c:v>
                </c:pt>
                <c:pt idx="9">
                  <c:v>25607.5</c:v>
                </c:pt>
                <c:pt idx="10">
                  <c:v>30015</c:v>
                </c:pt>
                <c:pt idx="11">
                  <c:v>35197.800000000003</c:v>
                </c:pt>
                <c:pt idx="12">
                  <c:v>38549.5</c:v>
                </c:pt>
                <c:pt idx="13">
                  <c:v>41907.599999999999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D3-4CA6-9440-A8058CBE2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089311"/>
        <c:axId val="1176548351"/>
      </c:areaChart>
      <c:lineChart>
        <c:grouping val="standard"/>
        <c:varyColors val="0"/>
        <c:ser>
          <c:idx val="1"/>
          <c:order val="1"/>
          <c:tx>
            <c:v>数据</c:v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val>
            <c:numRef>
              <c:f>面积图!$B$2:$B$15</c:f>
              <c:numCache>
                <c:formatCode>General</c:formatCode>
                <c:ptCount val="14"/>
                <c:pt idx="0">
                  <c:v>7857.7</c:v>
                </c:pt>
                <c:pt idx="1">
                  <c:v>8621.7000000000007</c:v>
                </c:pt>
                <c:pt idx="2">
                  <c:v>9398.1</c:v>
                </c:pt>
                <c:pt idx="3">
                  <c:v>10542</c:v>
                </c:pt>
                <c:pt idx="4">
                  <c:v>12335.6</c:v>
                </c:pt>
                <c:pt idx="5">
                  <c:v>14185.4</c:v>
                </c:pt>
                <c:pt idx="6">
                  <c:v>16499.7</c:v>
                </c:pt>
                <c:pt idx="7">
                  <c:v>20169.5</c:v>
                </c:pt>
                <c:pt idx="8">
                  <c:v>23707.7</c:v>
                </c:pt>
                <c:pt idx="9">
                  <c:v>25607.5</c:v>
                </c:pt>
                <c:pt idx="10">
                  <c:v>30015</c:v>
                </c:pt>
                <c:pt idx="11">
                  <c:v>35197.800000000003</c:v>
                </c:pt>
                <c:pt idx="12">
                  <c:v>38549.5</c:v>
                </c:pt>
                <c:pt idx="13">
                  <c:v>41907.599999999999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D3-4CA6-9440-A8058CBE2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0089311"/>
        <c:axId val="1176548351"/>
      </c:lineChart>
      <c:catAx>
        <c:axId val="870089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年份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1176548351"/>
        <c:crosses val="autoZero"/>
        <c:auto val="1"/>
        <c:lblAlgn val="ctr"/>
        <c:lblOffset val="100"/>
        <c:noMultiLvlLbl val="0"/>
      </c:catAx>
      <c:valAx>
        <c:axId val="117654835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人均</a:t>
                </a:r>
                <a:r>
                  <a:rPr lang="en-US"/>
                  <a:t>GDP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870089311"/>
        <c:crosses val="autoZero"/>
        <c:crossBetween val="between"/>
      </c:valAx>
      <c:spPr>
        <a:solidFill>
          <a:schemeClr val="tx2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饼图!$B$1</c:f>
              <c:strCache>
                <c:ptCount val="1"/>
                <c:pt idx="0">
                  <c:v>人均GDP（元）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6C-4697-8B6D-CA358C7403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6C-4697-8B6D-CA358C7403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6C-4697-8B6D-CA358C7403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36C-4697-8B6D-CA358C7403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36C-4697-8B6D-CA358C7403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饼图!$A$2:$A$6</c:f>
              <c:numCache>
                <c:formatCode>General</c:formatCode>
                <c:ptCount val="5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</c:numCache>
            </c:numRef>
          </c:cat>
          <c:val>
            <c:numRef>
              <c:f>饼图!$B$2:$B$6</c:f>
              <c:numCache>
                <c:formatCode>General</c:formatCode>
                <c:ptCount val="5"/>
                <c:pt idx="0">
                  <c:v>7857.7</c:v>
                </c:pt>
                <c:pt idx="1">
                  <c:v>8621.7000000000007</c:v>
                </c:pt>
                <c:pt idx="2">
                  <c:v>9398.1</c:v>
                </c:pt>
                <c:pt idx="3">
                  <c:v>10542</c:v>
                </c:pt>
                <c:pt idx="4">
                  <c:v>12335.6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09-43AA-BD41-4D622F2A8BA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view3D>
      <c:rotX val="4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饼图!$B$1</c:f>
              <c:strCache>
                <c:ptCount val="1"/>
                <c:pt idx="0">
                  <c:v>人均GDP（元）</c:v>
                </c:pt>
              </c:strCache>
            </c:strRef>
          </c:tx>
          <c:explosion val="14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80E-4C09-B67F-784CFDBD8A9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80E-4C09-B67F-784CFDBD8A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80E-4C09-B67F-784CFDBD8A9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80E-4C09-B67F-784CFDBD8A9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80E-4C09-B67F-784CFDBD8A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饼图!$A$2:$A$6</c:f>
              <c:numCache>
                <c:formatCode>General</c:formatCode>
                <c:ptCount val="5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</c:numCache>
            </c:numRef>
          </c:cat>
          <c:val>
            <c:numRef>
              <c:f>饼图!$B$2:$B$6</c:f>
              <c:numCache>
                <c:formatCode>General</c:formatCode>
                <c:ptCount val="5"/>
                <c:pt idx="0">
                  <c:v>7857.7</c:v>
                </c:pt>
                <c:pt idx="1">
                  <c:v>8621.7000000000007</c:v>
                </c:pt>
                <c:pt idx="2">
                  <c:v>9398.1</c:v>
                </c:pt>
                <c:pt idx="3">
                  <c:v>10542</c:v>
                </c:pt>
                <c:pt idx="4">
                  <c:v>12335.6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5-497D-B9A9-009B0DAB61D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solidFill>
          <a:schemeClr val="accent3">
            <a:lumMod val="20000"/>
            <a:lumOff val="80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tx>
            <c:strRef>
              <c:f>复合饼图!$B$1</c:f>
              <c:strCache>
                <c:ptCount val="1"/>
                <c:pt idx="0">
                  <c:v>销售额（亿元）</c:v>
                </c:pt>
              </c:strCache>
            </c:strRef>
          </c:tx>
          <c:explosion val="7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7E4-4928-8F18-35D7C4C6863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7E4-4928-8F18-35D7C4C6863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7E4-4928-8F18-35D7C4C6863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7E4-4928-8F18-35D7C4C6863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7E4-4928-8F18-35D7C4C6863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7E4-4928-8F18-35D7C4C6863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7E4-4928-8F18-35D7C4C686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复合饼图!$A$2:$A$7</c:f>
              <c:strCache>
                <c:ptCount val="6"/>
                <c:pt idx="0">
                  <c:v>北京</c:v>
                </c:pt>
                <c:pt idx="1">
                  <c:v>天津</c:v>
                </c:pt>
                <c:pt idx="2">
                  <c:v>上海</c:v>
                </c:pt>
                <c:pt idx="3">
                  <c:v>成都</c:v>
                </c:pt>
                <c:pt idx="4">
                  <c:v>杭州</c:v>
                </c:pt>
                <c:pt idx="5">
                  <c:v>广州</c:v>
                </c:pt>
              </c:strCache>
            </c:strRef>
          </c:cat>
          <c:val>
            <c:numRef>
              <c:f>复合饼图!$B$2:$B$7</c:f>
              <c:numCache>
                <c:formatCode>0.0</c:formatCode>
                <c:ptCount val="6"/>
                <c:pt idx="0">
                  <c:v>12.5</c:v>
                </c:pt>
                <c:pt idx="1">
                  <c:v>0.3</c:v>
                </c:pt>
                <c:pt idx="2">
                  <c:v>10.199999999999999</c:v>
                </c:pt>
                <c:pt idx="3">
                  <c:v>0.2</c:v>
                </c:pt>
                <c:pt idx="4">
                  <c:v>0.4</c:v>
                </c:pt>
                <c:pt idx="5">
                  <c:v>11.6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23-44C4-A620-E8F6CE3A7F4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gapWidth val="150"/>
        <c:splitType val="val"/>
        <c:splitPos val="1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solidFill>
          <a:schemeClr val="accent3">
            <a:lumMod val="20000"/>
            <a:lumOff val="80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/>
              <a:t>圆环图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圆环图!$A$4</c:f>
              <c:strCache>
                <c:ptCount val="1"/>
                <c:pt idx="0">
                  <c:v>北京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94-4F61-BB17-05E367F56D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94-4F61-BB17-05E367F56D5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694-4F61-BB17-05E367F56D5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694-4F61-BB17-05E367F56D5D}"/>
              </c:ext>
            </c:extLst>
          </c:dPt>
          <c:cat>
            <c:strRef>
              <c:f>圆环图!$B$3:$E$3</c:f>
              <c:strCache>
                <c:ptCount val="4"/>
                <c:pt idx="0">
                  <c:v>劳动者报酬</c:v>
                </c:pt>
                <c:pt idx="1">
                  <c:v>生产净税额</c:v>
                </c:pt>
                <c:pt idx="2">
                  <c:v>固定资产折旧</c:v>
                </c:pt>
                <c:pt idx="3">
                  <c:v>营业盈余</c:v>
                </c:pt>
              </c:strCache>
            </c:strRef>
          </c:cat>
          <c:val>
            <c:numRef>
              <c:f>圆环图!$B$4:$E$4</c:f>
              <c:numCache>
                <c:formatCode>General</c:formatCode>
                <c:ptCount val="4"/>
                <c:pt idx="0">
                  <c:v>3496.57</c:v>
                </c:pt>
                <c:pt idx="1">
                  <c:v>1161.55</c:v>
                </c:pt>
                <c:pt idx="2">
                  <c:v>1251.0899999999999</c:v>
                </c:pt>
                <c:pt idx="3">
                  <c:v>1961.07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F-43CE-BADC-49B58318181E}"/>
            </c:ext>
          </c:extLst>
        </c:ser>
        <c:ser>
          <c:idx val="1"/>
          <c:order val="1"/>
          <c:tx>
            <c:strRef>
              <c:f>圆环图!$A$5</c:f>
              <c:strCache>
                <c:ptCount val="1"/>
                <c:pt idx="0">
                  <c:v>天津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694-4F61-BB17-05E367F56D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694-4F61-BB17-05E367F56D5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694-4F61-BB17-05E367F56D5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694-4F61-BB17-05E367F56D5D}"/>
              </c:ext>
            </c:extLst>
          </c:dPt>
          <c:cat>
            <c:strRef>
              <c:f>圆环图!$B$3:$E$3</c:f>
              <c:strCache>
                <c:ptCount val="4"/>
                <c:pt idx="0">
                  <c:v>劳动者报酬</c:v>
                </c:pt>
                <c:pt idx="1">
                  <c:v>生产净税额</c:v>
                </c:pt>
                <c:pt idx="2">
                  <c:v>固定资产折旧</c:v>
                </c:pt>
                <c:pt idx="3">
                  <c:v>营业盈余</c:v>
                </c:pt>
              </c:strCache>
            </c:strRef>
          </c:cat>
          <c:val>
            <c:numRef>
              <c:f>圆环图!$B$5:$E$5</c:f>
              <c:numCache>
                <c:formatCode>General</c:formatCode>
                <c:ptCount val="4"/>
                <c:pt idx="0">
                  <c:v>1383.36</c:v>
                </c:pt>
                <c:pt idx="1">
                  <c:v>775.09</c:v>
                </c:pt>
                <c:pt idx="2">
                  <c:v>595.09</c:v>
                </c:pt>
                <c:pt idx="3">
                  <c:v>1605.61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0F-43CE-BADC-49B58318181E}"/>
            </c:ext>
          </c:extLst>
        </c:ser>
        <c:ser>
          <c:idx val="2"/>
          <c:order val="2"/>
          <c:tx>
            <c:strRef>
              <c:f>圆环图!$A$6</c:f>
              <c:strCache>
                <c:ptCount val="1"/>
                <c:pt idx="0">
                  <c:v>上海</c:v>
                </c:pt>
              </c:strCache>
            </c:strRef>
          </c:tx>
          <c:spPr>
            <a:ln w="0"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694-4F61-BB17-05E367F56D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694-4F61-BB17-05E367F56D5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694-4F61-BB17-05E367F56D5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694-4F61-BB17-05E367F56D5D}"/>
              </c:ext>
            </c:extLst>
          </c:dPt>
          <c:cat>
            <c:strRef>
              <c:f>圆环图!$B$3:$E$3</c:f>
              <c:strCache>
                <c:ptCount val="4"/>
                <c:pt idx="0">
                  <c:v>劳动者报酬</c:v>
                </c:pt>
                <c:pt idx="1">
                  <c:v>生产净税额</c:v>
                </c:pt>
                <c:pt idx="2">
                  <c:v>固定资产折旧</c:v>
                </c:pt>
                <c:pt idx="3">
                  <c:v>营业盈余</c:v>
                </c:pt>
              </c:strCache>
            </c:strRef>
          </c:cat>
          <c:val>
            <c:numRef>
              <c:f>圆环图!$B$6:$E$6</c:f>
              <c:numCache>
                <c:formatCode>General</c:formatCode>
                <c:ptCount val="4"/>
                <c:pt idx="0">
                  <c:v>3756.56</c:v>
                </c:pt>
                <c:pt idx="1">
                  <c:v>1623.36</c:v>
                </c:pt>
                <c:pt idx="2">
                  <c:v>1730.51</c:v>
                </c:pt>
                <c:pt idx="3">
                  <c:v>3255.94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0F-43CE-BADC-49B583181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散点图</c:v>
          </c:tx>
          <c:spPr>
            <a:ln w="25400">
              <a:noFill/>
            </a:ln>
          </c:spPr>
          <c:marker>
            <c:symbol val="circle"/>
            <c:size val="5"/>
          </c:marker>
          <c:dPt>
            <c:idx val="0"/>
            <c:marker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12D-4664-B06D-2F5C047FD023}"/>
              </c:ext>
            </c:extLst>
          </c:dPt>
          <c:dPt>
            <c:idx val="1"/>
            <c:marker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12D-4664-B06D-2F5C047FD023}"/>
              </c:ext>
            </c:extLst>
          </c:dPt>
          <c:dPt>
            <c:idx val="2"/>
            <c:marker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712D-4664-B06D-2F5C047FD023}"/>
              </c:ext>
            </c:extLst>
          </c:dPt>
          <c:dPt>
            <c:idx val="3"/>
            <c:marker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712D-4664-B06D-2F5C047FD023}"/>
              </c:ext>
            </c:extLst>
          </c:dPt>
          <c:dPt>
            <c:idx val="4"/>
            <c:marker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712D-4664-B06D-2F5C047FD023}"/>
              </c:ext>
            </c:extLst>
          </c:dPt>
          <c:dPt>
            <c:idx val="5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712D-4664-B06D-2F5C047FD023}"/>
              </c:ext>
            </c:extLst>
          </c:dPt>
          <c:dPt>
            <c:idx val="6"/>
            <c:marker>
              <c:spPr>
                <a:solidFill>
                  <a:schemeClr val="accent1">
                    <a:lumMod val="60000"/>
                  </a:schemeClr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712D-4664-B06D-2F5C047FD023}"/>
              </c:ext>
            </c:extLst>
          </c:dPt>
          <c:dPt>
            <c:idx val="7"/>
            <c:marker>
              <c:spPr>
                <a:solidFill>
                  <a:schemeClr val="accent2">
                    <a:lumMod val="60000"/>
                  </a:schemeClr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712D-4664-B06D-2F5C047FD023}"/>
              </c:ext>
            </c:extLst>
          </c:dPt>
          <c:dPt>
            <c:idx val="8"/>
            <c:marker>
              <c:spPr>
                <a:solidFill>
                  <a:schemeClr val="accent3">
                    <a:lumMod val="60000"/>
                  </a:schemeClr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712D-4664-B06D-2F5C047FD023}"/>
              </c:ext>
            </c:extLst>
          </c:dPt>
          <c:dPt>
            <c:idx val="9"/>
            <c:marker>
              <c:spPr>
                <a:solidFill>
                  <a:schemeClr val="accent4">
                    <a:lumMod val="60000"/>
                  </a:schemeClr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712D-4664-B06D-2F5C047FD023}"/>
              </c:ext>
            </c:extLst>
          </c:dPt>
          <c:dPt>
            <c:idx val="10"/>
            <c:marker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5-712D-4664-B06D-2F5C047FD023}"/>
              </c:ext>
            </c:extLst>
          </c:dPt>
          <c:dPt>
            <c:idx val="11"/>
            <c:marker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712D-4664-B06D-2F5C047FD023}"/>
              </c:ext>
            </c:extLst>
          </c:dPt>
          <c:dPt>
            <c:idx val="12"/>
            <c:marker>
              <c:spPr>
                <a:solidFill>
                  <a:schemeClr val="accent1">
                    <a:lumMod val="80000"/>
                    <a:lumOff val="20000"/>
                  </a:schemeClr>
                </a:solidFill>
                <a:ln w="9525">
                  <a:solidFill>
                    <a:schemeClr val="accent1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9-712D-4664-B06D-2F5C047FD023}"/>
              </c:ext>
            </c:extLst>
          </c:dPt>
          <c:dPt>
            <c:idx val="13"/>
            <c:marker>
              <c:spPr>
                <a:solidFill>
                  <a:schemeClr val="accent2">
                    <a:lumMod val="80000"/>
                    <a:lumOff val="20000"/>
                  </a:schemeClr>
                </a:solidFill>
                <a:ln w="9525">
                  <a:solidFill>
                    <a:schemeClr val="accent2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712D-4664-B06D-2F5C047FD023}"/>
              </c:ext>
            </c:extLst>
          </c:dPt>
          <c:dPt>
            <c:idx val="14"/>
            <c:marker>
              <c:spPr>
                <a:solidFill>
                  <a:schemeClr val="accent3">
                    <a:lumMod val="80000"/>
                    <a:lumOff val="20000"/>
                  </a:schemeClr>
                </a:solidFill>
                <a:ln w="9525">
                  <a:solidFill>
                    <a:schemeClr val="accent3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712D-4664-B06D-2F5C047FD023}"/>
              </c:ext>
            </c:extLst>
          </c:dPt>
          <c:dPt>
            <c:idx val="15"/>
            <c:marker>
              <c:spPr>
                <a:solidFill>
                  <a:schemeClr val="accent4">
                    <a:lumMod val="80000"/>
                    <a:lumOff val="20000"/>
                  </a:schemeClr>
                </a:solidFill>
                <a:ln w="9525">
                  <a:solidFill>
                    <a:schemeClr val="accent4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712D-4664-B06D-2F5C047FD023}"/>
              </c:ext>
            </c:extLst>
          </c:dPt>
          <c:dPt>
            <c:idx val="16"/>
            <c:marker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1-712D-4664-B06D-2F5C047FD023}"/>
              </c:ext>
            </c:extLst>
          </c:dPt>
          <c:dPt>
            <c:idx val="17"/>
            <c:marker>
              <c:spPr>
                <a:solidFill>
                  <a:schemeClr val="accent6">
                    <a:lumMod val="80000"/>
                    <a:lumOff val="20000"/>
                  </a:schemeClr>
                </a:solidFill>
                <a:ln w="9525">
                  <a:solidFill>
                    <a:schemeClr val="accent6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712D-4664-B06D-2F5C047FD023}"/>
              </c:ext>
            </c:extLst>
          </c:dPt>
          <c:dPt>
            <c:idx val="18"/>
            <c:marker>
              <c:spPr>
                <a:solidFill>
                  <a:schemeClr val="accent1">
                    <a:lumMod val="80000"/>
                  </a:schemeClr>
                </a:solidFill>
                <a:ln w="9525">
                  <a:solidFill>
                    <a:schemeClr val="accent1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5-712D-4664-B06D-2F5C047FD023}"/>
              </c:ext>
            </c:extLst>
          </c:dPt>
          <c:dPt>
            <c:idx val="19"/>
            <c:marker>
              <c:spPr>
                <a:solidFill>
                  <a:schemeClr val="accent2">
                    <a:lumMod val="80000"/>
                  </a:schemeClr>
                </a:solidFill>
                <a:ln w="9525">
                  <a:solidFill>
                    <a:schemeClr val="accent2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7-712D-4664-B06D-2F5C047FD023}"/>
              </c:ext>
            </c:extLst>
          </c:dPt>
          <c:dPt>
            <c:idx val="20"/>
            <c:marker>
              <c:spPr>
                <a:solidFill>
                  <a:schemeClr val="accent3">
                    <a:lumMod val="80000"/>
                  </a:schemeClr>
                </a:solidFill>
                <a:ln w="9525">
                  <a:solidFill>
                    <a:schemeClr val="accent3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9-712D-4664-B06D-2F5C047FD023}"/>
              </c:ext>
            </c:extLst>
          </c:dPt>
          <c:dPt>
            <c:idx val="21"/>
            <c:marker>
              <c:spPr>
                <a:solidFill>
                  <a:schemeClr val="accent4">
                    <a:lumMod val="80000"/>
                  </a:schemeClr>
                </a:solidFill>
                <a:ln w="9525">
                  <a:solidFill>
                    <a:schemeClr val="accent4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B-712D-4664-B06D-2F5C047FD023}"/>
              </c:ext>
            </c:extLst>
          </c:dPt>
          <c:dPt>
            <c:idx val="22"/>
            <c:marker>
              <c:spPr>
                <a:solidFill>
                  <a:schemeClr val="accent5">
                    <a:lumMod val="80000"/>
                  </a:schemeClr>
                </a:solidFill>
                <a:ln w="9525">
                  <a:solidFill>
                    <a:schemeClr val="accent5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712D-4664-B06D-2F5C047FD023}"/>
              </c:ext>
            </c:extLst>
          </c:dPt>
          <c:dPt>
            <c:idx val="23"/>
            <c:marker>
              <c:spPr>
                <a:solidFill>
                  <a:schemeClr val="accent6">
                    <a:lumMod val="80000"/>
                  </a:schemeClr>
                </a:solidFill>
                <a:ln w="9525">
                  <a:solidFill>
                    <a:schemeClr val="accent6">
                      <a:lumMod val="8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F-712D-4664-B06D-2F5C047FD023}"/>
              </c:ext>
            </c:extLst>
          </c:dPt>
          <c:dPt>
            <c:idx val="24"/>
            <c:marker>
              <c:spPr>
                <a:solidFill>
                  <a:schemeClr val="accent1">
                    <a:lumMod val="60000"/>
                    <a:lumOff val="40000"/>
                  </a:schemeClr>
                </a:solidFill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1-712D-4664-B06D-2F5C047FD023}"/>
              </c:ext>
            </c:extLst>
          </c:dPt>
          <c:xVal>
            <c:numRef>
              <c:f>'散点图-某商业银行的主要业务数据'!$D$5:$D$29</c:f>
              <c:numCache>
                <c:formatCode>0.0</c:formatCode>
                <c:ptCount val="25"/>
                <c:pt idx="0">
                  <c:v>67.3</c:v>
                </c:pt>
                <c:pt idx="1">
                  <c:v>111.3</c:v>
                </c:pt>
                <c:pt idx="2">
                  <c:v>173</c:v>
                </c:pt>
                <c:pt idx="3">
                  <c:v>80.8</c:v>
                </c:pt>
                <c:pt idx="4">
                  <c:v>199.7</c:v>
                </c:pt>
                <c:pt idx="5">
                  <c:v>16.2</c:v>
                </c:pt>
                <c:pt idx="6">
                  <c:v>107.4</c:v>
                </c:pt>
                <c:pt idx="7">
                  <c:v>185.4</c:v>
                </c:pt>
                <c:pt idx="8">
                  <c:v>96.1</c:v>
                </c:pt>
                <c:pt idx="9">
                  <c:v>72.8</c:v>
                </c:pt>
                <c:pt idx="10">
                  <c:v>64.2</c:v>
                </c:pt>
                <c:pt idx="11">
                  <c:v>132.19999999999999</c:v>
                </c:pt>
                <c:pt idx="12">
                  <c:v>58.6</c:v>
                </c:pt>
                <c:pt idx="13">
                  <c:v>174.6</c:v>
                </c:pt>
                <c:pt idx="14">
                  <c:v>263.5</c:v>
                </c:pt>
                <c:pt idx="15">
                  <c:v>79.3</c:v>
                </c:pt>
                <c:pt idx="16">
                  <c:v>14.8</c:v>
                </c:pt>
                <c:pt idx="17">
                  <c:v>73.5</c:v>
                </c:pt>
                <c:pt idx="18">
                  <c:v>24.7</c:v>
                </c:pt>
                <c:pt idx="19">
                  <c:v>139.4</c:v>
                </c:pt>
                <c:pt idx="20">
                  <c:v>368.2</c:v>
                </c:pt>
                <c:pt idx="21">
                  <c:v>95.7</c:v>
                </c:pt>
                <c:pt idx="22">
                  <c:v>109.6</c:v>
                </c:pt>
                <c:pt idx="23">
                  <c:v>196.2</c:v>
                </c:pt>
                <c:pt idx="24">
                  <c:v>102.2</c:v>
                </c:pt>
              </c:numCache>
            </c:numRef>
          </c:xVal>
          <c:yVal>
            <c:numRef>
              <c:f>'散点图-某商业银行的主要业务数据'!$C$5:$C$29</c:f>
              <c:numCache>
                <c:formatCode>0.0</c:formatCode>
                <c:ptCount val="25"/>
                <c:pt idx="0">
                  <c:v>0.9</c:v>
                </c:pt>
                <c:pt idx="1">
                  <c:v>1.1000000000000001</c:v>
                </c:pt>
                <c:pt idx="2">
                  <c:v>4.8</c:v>
                </c:pt>
                <c:pt idx="3">
                  <c:v>3.2</c:v>
                </c:pt>
                <c:pt idx="4">
                  <c:v>7.8</c:v>
                </c:pt>
                <c:pt idx="5">
                  <c:v>2.7</c:v>
                </c:pt>
                <c:pt idx="6">
                  <c:v>1.6</c:v>
                </c:pt>
                <c:pt idx="7">
                  <c:v>12.5</c:v>
                </c:pt>
                <c:pt idx="8">
                  <c:v>1</c:v>
                </c:pt>
                <c:pt idx="9">
                  <c:v>2.6</c:v>
                </c:pt>
                <c:pt idx="10">
                  <c:v>0.3</c:v>
                </c:pt>
                <c:pt idx="11">
                  <c:v>4</c:v>
                </c:pt>
                <c:pt idx="12">
                  <c:v>0.8</c:v>
                </c:pt>
                <c:pt idx="13">
                  <c:v>3.5</c:v>
                </c:pt>
                <c:pt idx="14">
                  <c:v>10.199999999999999</c:v>
                </c:pt>
                <c:pt idx="15">
                  <c:v>3</c:v>
                </c:pt>
                <c:pt idx="16">
                  <c:v>0.2</c:v>
                </c:pt>
                <c:pt idx="17">
                  <c:v>0.4</c:v>
                </c:pt>
                <c:pt idx="18">
                  <c:v>1</c:v>
                </c:pt>
                <c:pt idx="19">
                  <c:v>6.8</c:v>
                </c:pt>
                <c:pt idx="20">
                  <c:v>11.6</c:v>
                </c:pt>
                <c:pt idx="21">
                  <c:v>1.6</c:v>
                </c:pt>
                <c:pt idx="22">
                  <c:v>1.2</c:v>
                </c:pt>
                <c:pt idx="23">
                  <c:v>7.2</c:v>
                </c:pt>
                <c:pt idx="24">
                  <c:v>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1A-4A1B-A8C5-B04B351B9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20207"/>
        <c:axId val="1946535343"/>
      </c:scatterChart>
      <c:valAx>
        <c:axId val="118020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各项贷款余额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1946535343"/>
        <c:crosses val="autoZero"/>
        <c:crossBetween val="midCat"/>
      </c:valAx>
      <c:valAx>
        <c:axId val="19465353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不良贷款（亿元）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118020207"/>
        <c:crosses val="autoZero"/>
        <c:crossBetween val="midCat"/>
      </c:valAx>
      <c:spPr>
        <a:pattFill prst="pct30">
          <a:fgClr>
            <a:schemeClr val="tx2">
              <a:lumMod val="20000"/>
              <a:lumOff val="80000"/>
            </a:schemeClr>
          </a:fgClr>
          <a:bgClr>
            <a:schemeClr val="bg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/>
              <a:t>小麦产量与降雨量和温度气泡图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1"/>
        <c:ser>
          <c:idx val="0"/>
          <c:order val="0"/>
          <c:tx>
            <c:v>气泡图</c:v>
          </c:tx>
          <c:invertIfNegative val="0"/>
          <c:dPt>
            <c:idx val="0"/>
            <c:invertIfNegative val="0"/>
            <c:bubble3D val="1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D19-472F-AAF8-A52B271C53F4}"/>
              </c:ext>
            </c:extLst>
          </c:dPt>
          <c:dPt>
            <c:idx val="1"/>
            <c:invertIfNegative val="0"/>
            <c:bubble3D val="1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D19-472F-AAF8-A52B271C53F4}"/>
              </c:ext>
            </c:extLst>
          </c:dPt>
          <c:dPt>
            <c:idx val="2"/>
            <c:invertIfNegative val="0"/>
            <c:bubble3D val="1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D19-472F-AAF8-A52B271C53F4}"/>
              </c:ext>
            </c:extLst>
          </c:dPt>
          <c:dPt>
            <c:idx val="3"/>
            <c:invertIfNegative val="0"/>
            <c:bubble3D val="1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D19-472F-AAF8-A52B271C53F4}"/>
              </c:ext>
            </c:extLst>
          </c:dPt>
          <c:dPt>
            <c:idx val="4"/>
            <c:invertIfNegative val="0"/>
            <c:bubble3D val="1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D19-472F-AAF8-A52B271C53F4}"/>
              </c:ext>
            </c:extLst>
          </c:dPt>
          <c:dPt>
            <c:idx val="5"/>
            <c:invertIfNegative val="0"/>
            <c:bubble3D val="1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D19-472F-AAF8-A52B271C53F4}"/>
              </c:ext>
            </c:extLst>
          </c:dPt>
          <c:dPt>
            <c:idx val="6"/>
            <c:invertIfNegative val="0"/>
            <c:bubble3D val="1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D19-472F-AAF8-A52B271C53F4}"/>
              </c:ext>
            </c:extLst>
          </c:dPt>
          <c:yVal>
            <c:numRef>
              <c:f>气泡图!$B$4:$B$10</c:f>
              <c:numCache>
                <c:formatCode>General</c:formatCode>
                <c:ptCount val="7"/>
                <c:pt idx="0">
                  <c:v>25</c:v>
                </c:pt>
                <c:pt idx="1">
                  <c:v>40</c:v>
                </c:pt>
                <c:pt idx="2">
                  <c:v>58</c:v>
                </c:pt>
                <c:pt idx="3">
                  <c:v>68</c:v>
                </c:pt>
                <c:pt idx="4">
                  <c:v>110</c:v>
                </c:pt>
                <c:pt idx="5">
                  <c:v>98</c:v>
                </c:pt>
                <c:pt idx="6">
                  <c:v>120</c:v>
                </c:pt>
              </c:numCache>
            </c:numRef>
          </c:yVal>
          <c:bubbleSize>
            <c:numRef>
              <c:f>气泡图!$C$4:$C$10</c:f>
              <c:numCache>
                <c:formatCode>General</c:formatCode>
                <c:ptCount val="7"/>
                <c:pt idx="0">
                  <c:v>2250</c:v>
                </c:pt>
                <c:pt idx="1">
                  <c:v>3450</c:v>
                </c:pt>
                <c:pt idx="2">
                  <c:v>4500</c:v>
                </c:pt>
                <c:pt idx="3">
                  <c:v>5750</c:v>
                </c:pt>
                <c:pt idx="4">
                  <c:v>5800</c:v>
                </c:pt>
                <c:pt idx="5">
                  <c:v>7500</c:v>
                </c:pt>
                <c:pt idx="6">
                  <c:v>8250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CE7D-40D1-9E76-B59D750F5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260364687"/>
        <c:axId val="109591343"/>
      </c:bubbleChart>
      <c:valAx>
        <c:axId val="260364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温度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109591343"/>
        <c:crosses val="autoZero"/>
        <c:crossBetween val="midCat"/>
      </c:valAx>
      <c:valAx>
        <c:axId val="1095913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降雨量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60364687"/>
        <c:crosses val="autoZero"/>
        <c:crossBetween val="midCat"/>
      </c:valAx>
      <c:spPr>
        <a:pattFill prst="dashHorz">
          <a:fgClr>
            <a:schemeClr val="accent3">
              <a:lumMod val="20000"/>
              <a:lumOff val="80000"/>
            </a:schemeClr>
          </a:fgClr>
          <a:bgClr>
            <a:schemeClr val="bg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/>
              <a:t>人均</a:t>
            </a:r>
            <a:r>
              <a:rPr lang="en-US"/>
              <a:t>GDP</a:t>
            </a:r>
            <a:r>
              <a:rPr lang="zh-CN"/>
              <a:t>与</a:t>
            </a:r>
            <a:r>
              <a:rPr lang="en-US"/>
              <a:t>CPI</a:t>
            </a:r>
            <a:r>
              <a:rPr lang="zh-CN"/>
              <a:t>走势图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组合图!$B$1</c:f>
              <c:strCache>
                <c:ptCount val="1"/>
                <c:pt idx="0">
                  <c:v>人均GDP（元）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组合图!$A$2:$A$15</c:f>
              <c:numCache>
                <c:formatCode>General</c:formatCode>
                <c:ptCount val="14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</c:numCache>
            </c:numRef>
          </c:cat>
          <c:val>
            <c:numRef>
              <c:f>组合图!$B$2:$B$15</c:f>
              <c:numCache>
                <c:formatCode>General</c:formatCode>
                <c:ptCount val="14"/>
                <c:pt idx="0">
                  <c:v>7857.7</c:v>
                </c:pt>
                <c:pt idx="1">
                  <c:v>8621.7000000000007</c:v>
                </c:pt>
                <c:pt idx="2">
                  <c:v>9398.1</c:v>
                </c:pt>
                <c:pt idx="3">
                  <c:v>10542</c:v>
                </c:pt>
                <c:pt idx="4">
                  <c:v>12335.6</c:v>
                </c:pt>
                <c:pt idx="5">
                  <c:v>14185.4</c:v>
                </c:pt>
                <c:pt idx="6">
                  <c:v>16499.7</c:v>
                </c:pt>
                <c:pt idx="7">
                  <c:v>20169.5</c:v>
                </c:pt>
                <c:pt idx="8">
                  <c:v>23707.7</c:v>
                </c:pt>
                <c:pt idx="9">
                  <c:v>25607.5</c:v>
                </c:pt>
                <c:pt idx="10">
                  <c:v>30015</c:v>
                </c:pt>
                <c:pt idx="11">
                  <c:v>35197.800000000003</c:v>
                </c:pt>
                <c:pt idx="12">
                  <c:v>38549.5</c:v>
                </c:pt>
                <c:pt idx="13">
                  <c:v>41907.599999999999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5-46C0-ACC9-500B0502C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9"/>
        <c:axId val="256648159"/>
        <c:axId val="1946519951"/>
      </c:barChart>
      <c:lineChart>
        <c:grouping val="standard"/>
        <c:varyColors val="0"/>
        <c:ser>
          <c:idx val="1"/>
          <c:order val="1"/>
          <c:tx>
            <c:v>CPI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组合图!$D$2:$D$15</c:f>
              <c:numCache>
                <c:formatCode>General</c:formatCode>
                <c:ptCount val="14"/>
                <c:pt idx="0">
                  <c:v>100.4</c:v>
                </c:pt>
                <c:pt idx="1">
                  <c:v>100.7</c:v>
                </c:pt>
                <c:pt idx="2">
                  <c:v>99.2</c:v>
                </c:pt>
                <c:pt idx="3">
                  <c:v>101.2</c:v>
                </c:pt>
                <c:pt idx="4">
                  <c:v>103.9</c:v>
                </c:pt>
                <c:pt idx="5">
                  <c:v>101.8</c:v>
                </c:pt>
                <c:pt idx="6">
                  <c:v>101.5</c:v>
                </c:pt>
                <c:pt idx="7">
                  <c:v>104.8</c:v>
                </c:pt>
                <c:pt idx="8">
                  <c:v>105.9</c:v>
                </c:pt>
                <c:pt idx="9">
                  <c:v>99.3</c:v>
                </c:pt>
                <c:pt idx="10">
                  <c:v>103.3</c:v>
                </c:pt>
                <c:pt idx="11">
                  <c:v>105.4</c:v>
                </c:pt>
                <c:pt idx="12">
                  <c:v>102.6</c:v>
                </c:pt>
                <c:pt idx="13">
                  <c:v>102.6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FD5-46C0-ACC9-500B0502C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732751"/>
        <c:axId val="1946526191"/>
      </c:lineChart>
      <c:catAx>
        <c:axId val="256648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年份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1946519951"/>
        <c:crosses val="autoZero"/>
        <c:auto val="1"/>
        <c:lblAlgn val="ctr"/>
        <c:lblOffset val="100"/>
        <c:noMultiLvlLbl val="0"/>
      </c:catAx>
      <c:valAx>
        <c:axId val="194651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人均</a:t>
                </a:r>
                <a:r>
                  <a:rPr lang="en-US"/>
                  <a:t>GDP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56648159"/>
        <c:crosses val="autoZero"/>
        <c:crossBetween val="between"/>
        <c:majorUnit val="20000"/>
      </c:valAx>
      <c:valAx>
        <c:axId val="194652619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en-US"/>
                  <a:t>CPI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16732751"/>
        <c:crosses val="max"/>
        <c:crossBetween val="between"/>
      </c:valAx>
      <c:catAx>
        <c:axId val="216732751"/>
        <c:scaling>
          <c:orientation val="minMax"/>
        </c:scaling>
        <c:delete val="1"/>
        <c:axPos val="b"/>
        <c:majorTickMark val="out"/>
        <c:minorTickMark val="none"/>
        <c:tickLblPos val="nextTo"/>
        <c:crossAx val="1946526191"/>
        <c:crosses val="autoZero"/>
        <c:auto val="1"/>
        <c:lblAlgn val="ctr"/>
        <c:lblOffset val="100"/>
        <c:noMultiLvlLbl val="0"/>
      </c:catAx>
      <c:spPr>
        <a:solidFill>
          <a:schemeClr val="accent6">
            <a:lumMod val="20000"/>
            <a:lumOff val="80000"/>
          </a:schemeClr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pct40">
      <a:fgClr>
        <a:schemeClr val="accent6">
          <a:lumMod val="20000"/>
          <a:lumOff val="80000"/>
        </a:schemeClr>
      </a:fgClr>
      <a:bgClr>
        <a:schemeClr val="bg1"/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漏斗图!$I$7</c:f>
              <c:strCache>
                <c:ptCount val="1"/>
                <c:pt idx="0">
                  <c:v>辅助列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漏斗图!$H$8:$H$12</c:f>
              <c:strCache>
                <c:ptCount val="5"/>
                <c:pt idx="0">
                  <c:v>浏览商品</c:v>
                </c:pt>
                <c:pt idx="1">
                  <c:v>加入购物车</c:v>
                </c:pt>
                <c:pt idx="2">
                  <c:v>生成订单</c:v>
                </c:pt>
                <c:pt idx="3">
                  <c:v>支付订单</c:v>
                </c:pt>
                <c:pt idx="4">
                  <c:v>完成交易</c:v>
                </c:pt>
              </c:strCache>
            </c:strRef>
          </c:cat>
          <c:val>
            <c:numRef>
              <c:f>漏斗图!$I$8:$I$12</c:f>
              <c:numCache>
                <c:formatCode>General</c:formatCode>
                <c:ptCount val="5"/>
                <c:pt idx="0">
                  <c:v>500</c:v>
                </c:pt>
                <c:pt idx="1">
                  <c:v>5649.5</c:v>
                </c:pt>
                <c:pt idx="2">
                  <c:v>10833.5</c:v>
                </c:pt>
                <c:pt idx="3">
                  <c:v>19959.5</c:v>
                </c:pt>
                <c:pt idx="4">
                  <c:v>20496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48-4348-87F9-57D0360E694A}"/>
            </c:ext>
          </c:extLst>
        </c:ser>
        <c:ser>
          <c:idx val="1"/>
          <c:order val="1"/>
          <c:tx>
            <c:strRef>
              <c:f>漏斗图!$J$7</c:f>
              <c:strCache>
                <c:ptCount val="1"/>
                <c:pt idx="0">
                  <c:v>展示列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248-4348-87F9-57D0360E694A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248-4348-87F9-57D0360E694A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248-4348-87F9-57D0360E694A}"/>
              </c:ext>
            </c:extLst>
          </c:dPt>
          <c:dPt>
            <c:idx val="3"/>
            <c:invertIfNegative val="0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248-4348-87F9-57D0360E694A}"/>
              </c:ext>
            </c:extLst>
          </c:dPt>
          <c:dPt>
            <c:idx val="4"/>
            <c:invertIfNegative val="0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248-4348-87F9-57D0360E694A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  <a:endParaRPr lang="zh-CN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C248-4348-87F9-57D0360E694A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  <a:endParaRPr lang="zh-CN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C248-4348-87F9-57D0360E69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漏斗图!$H$8:$H$12</c:f>
              <c:strCache>
                <c:ptCount val="5"/>
                <c:pt idx="0">
                  <c:v>浏览商品</c:v>
                </c:pt>
                <c:pt idx="1">
                  <c:v>加入购物车</c:v>
                </c:pt>
                <c:pt idx="2">
                  <c:v>生成订单</c:v>
                </c:pt>
                <c:pt idx="3">
                  <c:v>支付订单</c:v>
                </c:pt>
                <c:pt idx="4">
                  <c:v>完成交易</c:v>
                </c:pt>
              </c:strCache>
            </c:strRef>
          </c:cat>
          <c:val>
            <c:numRef>
              <c:f>漏斗图!$J$8:$J$12</c:f>
              <c:numCache>
                <c:formatCode>General</c:formatCode>
                <c:ptCount val="5"/>
                <c:pt idx="0">
                  <c:v>44147</c:v>
                </c:pt>
                <c:pt idx="1">
                  <c:v>33848</c:v>
                </c:pt>
                <c:pt idx="2">
                  <c:v>23480</c:v>
                </c:pt>
                <c:pt idx="3">
                  <c:v>5228</c:v>
                </c:pt>
                <c:pt idx="4">
                  <c:v>4155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48-4348-87F9-57D0360E694A}"/>
            </c:ext>
          </c:extLst>
        </c:ser>
        <c:ser>
          <c:idx val="2"/>
          <c:order val="2"/>
          <c:tx>
            <c:strRef>
              <c:f>漏斗图!$K$7</c:f>
              <c:strCache>
                <c:ptCount val="1"/>
                <c:pt idx="0">
                  <c:v>辅助列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漏斗图!$H$8:$H$12</c:f>
              <c:strCache>
                <c:ptCount val="5"/>
                <c:pt idx="0">
                  <c:v>浏览商品</c:v>
                </c:pt>
                <c:pt idx="1">
                  <c:v>加入购物车</c:v>
                </c:pt>
                <c:pt idx="2">
                  <c:v>生成订单</c:v>
                </c:pt>
                <c:pt idx="3">
                  <c:v>支付订单</c:v>
                </c:pt>
                <c:pt idx="4">
                  <c:v>完成交易</c:v>
                </c:pt>
              </c:strCache>
            </c:strRef>
          </c:cat>
          <c:val>
            <c:numRef>
              <c:f>漏斗图!$K$8:$K$12</c:f>
              <c:numCache>
                <c:formatCode>General</c:formatCode>
                <c:ptCount val="5"/>
                <c:pt idx="0">
                  <c:v>500</c:v>
                </c:pt>
                <c:pt idx="1">
                  <c:v>5649.5</c:v>
                </c:pt>
                <c:pt idx="2">
                  <c:v>10833.5</c:v>
                </c:pt>
                <c:pt idx="3">
                  <c:v>19959.5</c:v>
                </c:pt>
                <c:pt idx="4">
                  <c:v>20496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48-4348-87F9-57D0360E6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6247807"/>
        <c:axId val="1946499151"/>
      </c:barChart>
      <c:catAx>
        <c:axId val="20624780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1946499151"/>
        <c:crosses val="autoZero"/>
        <c:auto val="1"/>
        <c:lblAlgn val="ctr"/>
        <c:lblOffset val="100"/>
        <c:noMultiLvlLbl val="0"/>
      </c:catAx>
      <c:valAx>
        <c:axId val="1946499151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206247807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/>
              <a:t>雷达图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雷达图!$B$2</c:f>
              <c:strCache>
                <c:ptCount val="1"/>
                <c:pt idx="0">
                  <c:v>城镇居民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cat>
            <c:strRef>
              <c:f>雷达图!$A$3:$A$10</c:f>
              <c:strCache>
                <c:ptCount val="8"/>
                <c:pt idx="0">
                  <c:v>食品</c:v>
                </c:pt>
                <c:pt idx="1">
                  <c:v>衣着</c:v>
                </c:pt>
                <c:pt idx="2">
                  <c:v>家庭设备用品及服务</c:v>
                </c:pt>
                <c:pt idx="3">
                  <c:v>医疗保健</c:v>
                </c:pt>
                <c:pt idx="4">
                  <c:v>交通通讯</c:v>
                </c:pt>
                <c:pt idx="5">
                  <c:v>教育文化娱乐服务</c:v>
                </c:pt>
                <c:pt idx="6">
                  <c:v>居住</c:v>
                </c:pt>
                <c:pt idx="7">
                  <c:v>杂项商品与服务</c:v>
                </c:pt>
              </c:strCache>
            </c:strRef>
          </c:cat>
          <c:val>
            <c:numRef>
              <c:f>雷达图!$B$3:$B$10</c:f>
              <c:numCache>
                <c:formatCode>0.00</c:formatCode>
                <c:ptCount val="8"/>
                <c:pt idx="0">
                  <c:v>37.119999999999997</c:v>
                </c:pt>
                <c:pt idx="1">
                  <c:v>9.7899999999999991</c:v>
                </c:pt>
                <c:pt idx="2">
                  <c:v>6.3</c:v>
                </c:pt>
                <c:pt idx="3">
                  <c:v>7.31</c:v>
                </c:pt>
                <c:pt idx="4">
                  <c:v>11.08</c:v>
                </c:pt>
                <c:pt idx="5">
                  <c:v>14.35</c:v>
                </c:pt>
                <c:pt idx="6">
                  <c:v>10.74</c:v>
                </c:pt>
                <c:pt idx="7">
                  <c:v>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D9-42CB-B24B-64D9285EB9F9}"/>
            </c:ext>
          </c:extLst>
        </c:ser>
        <c:ser>
          <c:idx val="1"/>
          <c:order val="1"/>
          <c:tx>
            <c:strRef>
              <c:f>雷达图!$C$2</c:f>
              <c:strCache>
                <c:ptCount val="1"/>
                <c:pt idx="0">
                  <c:v>农村居民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val>
            <c:numRef>
              <c:f>雷达图!$C$3:$C$10</c:f>
              <c:numCache>
                <c:formatCode>0.00</c:formatCode>
                <c:ptCount val="8"/>
                <c:pt idx="0">
                  <c:v>45.59</c:v>
                </c:pt>
                <c:pt idx="1">
                  <c:v>5.67</c:v>
                </c:pt>
                <c:pt idx="2">
                  <c:v>4.2</c:v>
                </c:pt>
                <c:pt idx="3">
                  <c:v>5.96</c:v>
                </c:pt>
                <c:pt idx="4">
                  <c:v>8.36</c:v>
                </c:pt>
                <c:pt idx="5">
                  <c:v>12.13</c:v>
                </c:pt>
                <c:pt idx="6">
                  <c:v>15.87</c:v>
                </c:pt>
                <c:pt idx="7">
                  <c:v>2.21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D9-42CB-B24B-64D9285EB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526223"/>
        <c:axId val="1946462959"/>
      </c:radarChart>
      <c:catAx>
        <c:axId val="1105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1946462959"/>
        <c:crosses val="autoZero"/>
        <c:auto val="1"/>
        <c:lblAlgn val="ctr"/>
        <c:lblOffset val="100"/>
        <c:noMultiLvlLbl val="0"/>
      </c:catAx>
      <c:valAx>
        <c:axId val="194646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1105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/>
              <a:t>直方图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直方图!$D$14:$D$24</c:f>
              <c:strCache>
                <c:ptCount val="11"/>
                <c:pt idx="0">
                  <c:v>(0,87]</c:v>
                </c:pt>
                <c:pt idx="1">
                  <c:v>(87,93.5]</c:v>
                </c:pt>
                <c:pt idx="2">
                  <c:v>(93.5,100]</c:v>
                </c:pt>
                <c:pt idx="3">
                  <c:v>(100,106.5]</c:v>
                </c:pt>
                <c:pt idx="4">
                  <c:v>(106.5,113]</c:v>
                </c:pt>
                <c:pt idx="5">
                  <c:v>(113,119.5]</c:v>
                </c:pt>
                <c:pt idx="6">
                  <c:v>(119.5,126]</c:v>
                </c:pt>
                <c:pt idx="7">
                  <c:v>(126,132.5]</c:v>
                </c:pt>
                <c:pt idx="8">
                  <c:v>(132.5,139]</c:v>
                </c:pt>
                <c:pt idx="9">
                  <c:v>(139,145.5]</c:v>
                </c:pt>
                <c:pt idx="10">
                  <c:v>(145.5,152]</c:v>
                </c:pt>
              </c:strCache>
            </c:strRef>
          </c:cat>
          <c:val>
            <c:numRef>
              <c:f>直方图!$C$14:$C$24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9</c:v>
                </c:pt>
                <c:pt idx="6">
                  <c:v>5</c:v>
                </c:pt>
                <c:pt idx="7">
                  <c:v>2</c:v>
                </c:pt>
                <c:pt idx="8">
                  <c:v>4</c:v>
                </c:pt>
                <c:pt idx="9">
                  <c:v>1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C-49FF-A23E-8DB195E999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7"/>
        <c:axId val="168555967"/>
        <c:axId val="565221327"/>
      </c:barChart>
      <c:catAx>
        <c:axId val="168555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销售收入区间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565221327"/>
        <c:crosses val="autoZero"/>
        <c:auto val="1"/>
        <c:lblAlgn val="ctr"/>
        <c:lblOffset val="100"/>
        <c:noMultiLvlLbl val="0"/>
      </c:catAx>
      <c:valAx>
        <c:axId val="5652213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/>
                  <a:t>频数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168555967"/>
        <c:crosses val="autoZero"/>
        <c:crossBetween val="between"/>
      </c:valAx>
      <c:spPr>
        <a:pattFill prst="dotDmnd">
          <a:fgClr>
            <a:schemeClr val="tx2">
              <a:lumMod val="20000"/>
              <a:lumOff val="80000"/>
            </a:schemeClr>
          </a:fgClr>
          <a:bgClr>
            <a:schemeClr val="bg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'直方图-Excel工具库'!$A$2:$A$13</c:f>
              <c:strCache>
                <c:ptCount val="12"/>
                <c:pt idx="0">
                  <c:v>87</c:v>
                </c:pt>
                <c:pt idx="1">
                  <c:v>93.5</c:v>
                </c:pt>
                <c:pt idx="2">
                  <c:v>100</c:v>
                </c:pt>
                <c:pt idx="3">
                  <c:v>106.5</c:v>
                </c:pt>
                <c:pt idx="4">
                  <c:v>113</c:v>
                </c:pt>
                <c:pt idx="5">
                  <c:v>119.5</c:v>
                </c:pt>
                <c:pt idx="6">
                  <c:v>126</c:v>
                </c:pt>
                <c:pt idx="7">
                  <c:v>132.5</c:v>
                </c:pt>
                <c:pt idx="8">
                  <c:v>139</c:v>
                </c:pt>
                <c:pt idx="9">
                  <c:v>145.5</c:v>
                </c:pt>
                <c:pt idx="10">
                  <c:v>152</c:v>
                </c:pt>
                <c:pt idx="11">
                  <c:v>其他</c:v>
                </c:pt>
              </c:strCache>
            </c:strRef>
          </c:cat>
          <c:val>
            <c:numRef>
              <c:f>'直方图-Excel工具库'!$B$2:$B$13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9</c:v>
                </c:pt>
                <c:pt idx="6">
                  <c:v>5</c:v>
                </c:pt>
                <c:pt idx="7">
                  <c:v>2</c:v>
                </c:pt>
                <c:pt idx="8">
                  <c:v>4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41-40EF-A72C-DADD2CB76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7582080"/>
        <c:axId val="287583616"/>
      </c:barChart>
      <c:catAx>
        <c:axId val="28758208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87583616"/>
        <c:crosses val="autoZero"/>
        <c:auto val="1"/>
        <c:lblAlgn val="ctr"/>
        <c:lblOffset val="100"/>
        <c:noMultiLvlLbl val="0"/>
      </c:catAx>
      <c:valAx>
        <c:axId val="287583616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8758208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直方图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</a:defRPr>
          </a:pPr>
          <a:r>
            <a: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直方图</a:t>
          </a:r>
        </a:p>
      </cx:txPr>
    </cx:title>
    <cx:plotArea>
      <cx:plotAreaRegion>
        <cx:series layoutId="clusteredColumn" uniqueId="{6DC626F6-ACD0-4920-938A-CD8D8B565B51}">
          <cx:dataLabels pos="inEnd"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rgbClr val="00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微软雅黑" panose="020B0503020204020204" pitchFamily="34" charset="-122"/>
                  </a:defRPr>
                </a:pPr>
                <a:endParaRPr lang="zh-CN" altLang="en-US">
                  <a:latin typeface="微软雅黑" panose="020B0503020204020204" pitchFamily="34" charset="-122"/>
                  <a:ea typeface="微软雅黑" panose="020B0503020204020204" pitchFamily="34" charset="-122"/>
                </a:endParaRPr>
              </a:p>
            </cx:txPr>
            <cx:visibility seriesName="0" categoryName="0" value="1"/>
          </cx:dataLabels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rgbClr val="404040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</a:defRPr>
            </a:pPr>
            <a:endParaRPr lang="zh-CN" altLang="en-US">
              <a:latin typeface="微软雅黑" panose="020B0503020204020204" pitchFamily="34" charset="-122"/>
              <a:ea typeface="微软雅黑" panose="020B0503020204020204" pitchFamily="34" charset="-122"/>
            </a:endParaRPr>
          </a:p>
        </cx:txPr>
      </cx:axis>
      <cx:axis id="1" hidden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rgbClr val="404040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</a:defRPr>
            </a:pPr>
            <a:endParaRPr lang="zh-CN" altLang="en-US">
              <a:latin typeface="微软雅黑" panose="020B0503020204020204" pitchFamily="34" charset="-122"/>
              <a:ea typeface="微软雅黑" panose="020B0503020204020204" pitchFamily="34" charset="-122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00000000-3F21-446C-BD01-36C5C1CC002D}">
          <cx:tx>
            <cx:txData>
              <cx:f/>
              <cx:v>数据</cx:v>
            </cx:txData>
          </cx:tx>
          <cx:dataLabels>
            <cx:visibility seriesName="0" categoryName="0" value="1"/>
          </cx:dataLabels>
          <cx:dataId val="0"/>
          <cx:layoutPr>
            <cx:visibility connectorLines="1"/>
            <cx:subtotals/>
          </cx:layoutPr>
        </cx:series>
      </cx:plotAreaRegion>
      <cx:axis id="0">
        <cx:catScaling gapWidth="0.330000013"/>
        <cx:tickLabels/>
      </cx:axis>
      <cx:axis id="1">
        <cx:valScaling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21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/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6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0</xdr:row>
      <xdr:rowOff>11907</xdr:rowOff>
    </xdr:from>
    <xdr:to>
      <xdr:col>11</xdr:col>
      <xdr:colOff>428626</xdr:colOff>
      <xdr:row>14</xdr:row>
      <xdr:rowOff>88107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465F25A-1AC4-4D53-9F68-A7FD27DC7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673102</xdr:colOff>
      <xdr:row>0</xdr:row>
      <xdr:rowOff>0</xdr:rowOff>
    </xdr:from>
    <xdr:to>
      <xdr:col>13</xdr:col>
      <xdr:colOff>1</xdr:colOff>
      <xdr:row>13</xdr:row>
      <xdr:rowOff>59267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A3CD86C-752B-4347-ADAC-FBFF7119C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215903</xdr:colOff>
      <xdr:row>0</xdr:row>
      <xdr:rowOff>76199</xdr:rowOff>
    </xdr:from>
    <xdr:to>
      <xdr:col>11</xdr:col>
      <xdr:colOff>567269</xdr:colOff>
      <xdr:row>14</xdr:row>
      <xdr:rowOff>93132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61F0D54-8735-4EAD-93A6-4650C9226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469898</xdr:colOff>
      <xdr:row>0</xdr:row>
      <xdr:rowOff>84665</xdr:rowOff>
    </xdr:from>
    <xdr:to>
      <xdr:col>5</xdr:col>
      <xdr:colOff>46565</xdr:colOff>
      <xdr:row>14</xdr:row>
      <xdr:rowOff>177798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07E87BD-7641-4298-B010-0E24028F2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270933</xdr:colOff>
      <xdr:row>0</xdr:row>
      <xdr:rowOff>42334</xdr:rowOff>
    </xdr:from>
    <xdr:to>
      <xdr:col>8</xdr:col>
      <xdr:colOff>529166</xdr:colOff>
      <xdr:row>13</xdr:row>
      <xdr:rowOff>101601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72FCA34-7554-4B90-B327-744E0BD37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122765</xdr:colOff>
      <xdr:row>0</xdr:row>
      <xdr:rowOff>63499</xdr:rowOff>
    </xdr:from>
    <xdr:to>
      <xdr:col>10</xdr:col>
      <xdr:colOff>84667</xdr:colOff>
      <xdr:row>13</xdr:row>
      <xdr:rowOff>122766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69B8505-D4CB-4166-BA8F-EA4B03152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105833</xdr:colOff>
      <xdr:row>0</xdr:row>
      <xdr:rowOff>46566</xdr:rowOff>
    </xdr:from>
    <xdr:to>
      <xdr:col>9</xdr:col>
      <xdr:colOff>389467</xdr:colOff>
      <xdr:row>13</xdr:row>
      <xdr:rowOff>105833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1B19A44-F272-4F6F-8CF9-23628A621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309033</xdr:colOff>
      <xdr:row>0</xdr:row>
      <xdr:rowOff>110066</xdr:rowOff>
    </xdr:from>
    <xdr:to>
      <xdr:col>17</xdr:col>
      <xdr:colOff>122767</xdr:colOff>
      <xdr:row>12</xdr:row>
      <xdr:rowOff>177800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C2E6EF1-DF31-4E0D-BCB8-EAA832FE3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948266</xdr:colOff>
      <xdr:row>0</xdr:row>
      <xdr:rowOff>46567</xdr:rowOff>
    </xdr:from>
    <xdr:to>
      <xdr:col>10</xdr:col>
      <xdr:colOff>21167</xdr:colOff>
      <xdr:row>14</xdr:row>
      <xdr:rowOff>114300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6B45716-BB55-4916-A6C7-714C72378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0</xdr:row>
      <xdr:rowOff>38099</xdr:rowOff>
    </xdr:from>
    <xdr:to>
      <xdr:col>8</xdr:col>
      <xdr:colOff>377190</xdr:colOff>
      <xdr:row>12</xdr:row>
      <xdr:rowOff>118112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A007B87-3A79-46DF-85BC-46BCD7BAD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0</xdr:row>
      <xdr:rowOff>84668</xdr:rowOff>
    </xdr:from>
    <xdr:to>
      <xdr:col>9</xdr:col>
      <xdr:colOff>139700</xdr:colOff>
      <xdr:row>14</xdr:row>
      <xdr:rowOff>160868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B997871-8A5F-4CDA-B61D-39C6C9CB5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220134</xdr:colOff>
      <xdr:row>0</xdr:row>
      <xdr:rowOff>127003</xdr:rowOff>
    </xdr:from>
    <xdr:to>
      <xdr:col>9</xdr:col>
      <xdr:colOff>554567</xdr:colOff>
      <xdr:row>10</xdr:row>
      <xdr:rowOff>127003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1AB5793-1DF5-4D38-9C56-55A787890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465668</xdr:colOff>
      <xdr:row>0</xdr:row>
      <xdr:rowOff>67734</xdr:rowOff>
    </xdr:from>
    <xdr:to>
      <xdr:col>9</xdr:col>
      <xdr:colOff>254001</xdr:colOff>
      <xdr:row>14</xdr:row>
      <xdr:rowOff>143934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DD18761-4483-4E86-A452-2EF61DDE2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55032</xdr:colOff>
      <xdr:row>0</xdr:row>
      <xdr:rowOff>42332</xdr:rowOff>
    </xdr:from>
    <xdr:to>
      <xdr:col>11</xdr:col>
      <xdr:colOff>469899</xdr:colOff>
      <xdr:row>13</xdr:row>
      <xdr:rowOff>101599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DB2C735-9204-435C-BA33-B17ADF6D8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0</xdr:row>
      <xdr:rowOff>67732</xdr:rowOff>
    </xdr:from>
    <xdr:to>
      <xdr:col>6</xdr:col>
      <xdr:colOff>541867</xdr:colOff>
      <xdr:row>14</xdr:row>
      <xdr:rowOff>143932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9A45FAD-CBC5-4261-92E4-1AE73C3C1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0.07037</cdr:x>
      <cdr:y>0.23611</cdr:y>
    </cdr:from>
    <cdr:to>
      <cdr:x>0.10648</cdr:x>
      <cdr:y>0.33179</cdr:y>
    </cdr:to>
    <cdr:sp macro="" textlink="">
      <cdr:nvSpPr>
        <cdr:cNvPr id="2" name="箭头: 下 1">
          <a:extLst xmlns:a="http://schemas.openxmlformats.org/drawingml/2006/main">
            <a:ext uri="{FF2B5EF4-FFF2-40B4-BE49-F238E27FC236}">
              <a16:creationId xmlns:a16="http://schemas.microsoft.com/office/drawing/2014/main" id="{EEFE5F8E-E344-47B6-ACA6-C270458ECD17}"/>
            </a:ext>
          </a:extLst>
        </cdr:cNvPr>
        <cdr:cNvSpPr/>
      </cdr:nvSpPr>
      <cdr:spPr>
        <a:xfrm xmlns:a="http://schemas.openxmlformats.org/drawingml/2006/main">
          <a:off x="321733" y="647701"/>
          <a:ext cx="165100" cy="262467"/>
        </a:xfrm>
        <a:prstGeom xmlns:a="http://schemas.openxmlformats.org/drawingml/2006/main" prst="downArrow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2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0.06667</cdr:x>
      <cdr:y>0.40278</cdr:y>
    </cdr:from>
    <cdr:to>
      <cdr:x>0.10278</cdr:x>
      <cdr:y>0.49846</cdr:y>
    </cdr:to>
    <cdr:sp macro="" textlink="">
      <cdr:nvSpPr>
        <cdr:cNvPr id="3" name="箭头: 下 2">
          <a:extLst xmlns:a="http://schemas.openxmlformats.org/drawingml/2006/main">
            <a:ext uri="{FF2B5EF4-FFF2-40B4-BE49-F238E27FC236}">
              <a16:creationId xmlns:a16="http://schemas.microsoft.com/office/drawing/2014/main" id="{B6BE2DEA-7960-4567-9AC7-9FD4C0F67B4D}"/>
            </a:ext>
          </a:extLst>
        </cdr:cNvPr>
        <cdr:cNvSpPr/>
      </cdr:nvSpPr>
      <cdr:spPr>
        <a:xfrm xmlns:a="http://schemas.openxmlformats.org/drawingml/2006/main">
          <a:off x="304800" y="1104900"/>
          <a:ext cx="165100" cy="262467"/>
        </a:xfrm>
        <a:prstGeom xmlns:a="http://schemas.openxmlformats.org/drawingml/2006/main" prst="downArrow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2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0.06944</cdr:x>
      <cdr:y>0.56481</cdr:y>
    </cdr:from>
    <cdr:to>
      <cdr:x>0.10556</cdr:x>
      <cdr:y>0.66049</cdr:y>
    </cdr:to>
    <cdr:sp macro="" textlink="">
      <cdr:nvSpPr>
        <cdr:cNvPr id="4" name="箭头: 下 3">
          <a:extLst xmlns:a="http://schemas.openxmlformats.org/drawingml/2006/main">
            <a:ext uri="{FF2B5EF4-FFF2-40B4-BE49-F238E27FC236}">
              <a16:creationId xmlns:a16="http://schemas.microsoft.com/office/drawing/2014/main" id="{B6BE2DEA-7960-4567-9AC7-9FD4C0F67B4D}"/>
            </a:ext>
          </a:extLst>
        </cdr:cNvPr>
        <cdr:cNvSpPr/>
      </cdr:nvSpPr>
      <cdr:spPr>
        <a:xfrm xmlns:a="http://schemas.openxmlformats.org/drawingml/2006/main">
          <a:off x="317500" y="1549400"/>
          <a:ext cx="165100" cy="262467"/>
        </a:xfrm>
        <a:prstGeom xmlns:a="http://schemas.openxmlformats.org/drawingml/2006/main" prst="downArrow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2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0.06852</cdr:x>
      <cdr:y>0.74074</cdr:y>
    </cdr:from>
    <cdr:to>
      <cdr:x>0.10463</cdr:x>
      <cdr:y>0.83642</cdr:y>
    </cdr:to>
    <cdr:sp macro="" textlink="">
      <cdr:nvSpPr>
        <cdr:cNvPr id="5" name="箭头: 下 4">
          <a:extLst xmlns:a="http://schemas.openxmlformats.org/drawingml/2006/main">
            <a:ext uri="{FF2B5EF4-FFF2-40B4-BE49-F238E27FC236}">
              <a16:creationId xmlns:a16="http://schemas.microsoft.com/office/drawing/2014/main" id="{B6BE2DEA-7960-4567-9AC7-9FD4C0F67B4D}"/>
            </a:ext>
          </a:extLst>
        </cdr:cNvPr>
        <cdr:cNvSpPr/>
      </cdr:nvSpPr>
      <cdr:spPr>
        <a:xfrm xmlns:a="http://schemas.openxmlformats.org/drawingml/2006/main">
          <a:off x="313267" y="2032000"/>
          <a:ext cx="165100" cy="262467"/>
        </a:xfrm>
        <a:prstGeom xmlns:a="http://schemas.openxmlformats.org/drawingml/2006/main" prst="downArrow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2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922868</xdr:colOff>
      <xdr:row>0</xdr:row>
      <xdr:rowOff>0</xdr:rowOff>
    </xdr:from>
    <xdr:to>
      <xdr:col>7</xdr:col>
      <xdr:colOff>325967</xdr:colOff>
      <xdr:row>17</xdr:row>
      <xdr:rowOff>59266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6584AE7-1DEA-4F11-9EE1-6231F07F0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309033</xdr:colOff>
      <xdr:row>10</xdr:row>
      <xdr:rowOff>90174</xdr:rowOff>
    </xdr:from>
    <xdr:to>
      <xdr:col>11</xdr:col>
      <xdr:colOff>520699</xdr:colOff>
      <xdr:row>24</xdr:row>
      <xdr:rowOff>166374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9572237-36DE-401A-8D46-902C56F22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95249</xdr:colOff>
      <xdr:row>0</xdr:row>
      <xdr:rowOff>5084</xdr:rowOff>
    </xdr:from>
    <xdr:to>
      <xdr:col>8</xdr:col>
      <xdr:colOff>400049</xdr:colOff>
      <xdr:row>14</xdr:row>
      <xdr:rowOff>81284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3FF83185-F35A-47F6-8F1F-BC5CAA0538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8659" y="6989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29308</xdr:colOff>
      <xdr:row>0</xdr:row>
      <xdr:rowOff>0</xdr:rowOff>
    </xdr:from>
    <xdr:to>
      <xdr:col>15</xdr:col>
      <xdr:colOff>429428</xdr:colOff>
      <xdr:row>30</xdr:row>
      <xdr:rowOff>164814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FC8C871-22E2-427C-8F93-F889E81DA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508" y="0"/>
          <a:ext cx="8324920" cy="593256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472440</xdr:colOff>
      <xdr:row>1</xdr:row>
      <xdr:rowOff>0</xdr:rowOff>
    </xdr:from>
    <xdr:to>
      <xdr:col>10</xdr:col>
      <xdr:colOff>167640</xdr:colOff>
      <xdr:row>14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8190C344-79D6-4994-8632-0789AC9943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5950" y="190500"/>
              <a:ext cx="4572000" cy="2552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617220</xdr:colOff>
      <xdr:row>1</xdr:row>
      <xdr:rowOff>38099</xdr:rowOff>
    </xdr:from>
    <xdr:to>
      <xdr:col>10</xdr:col>
      <xdr:colOff>617220</xdr:colOff>
      <xdr:row>19</xdr:row>
      <xdr:rowOff>104775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bin" refreshedDate="43968.821935300926" createdVersion="6" refreshedVersion="6" minRefreshableVersion="3" recordCount="199" xr:uid="{0FB09D14-F221-4AAB-940C-118710C95795}">
  <cacheSource type="worksheet">
    <worksheetSource ref="A1:B200" sheet="列联表"/>
  </cacheSource>
  <cacheFields count="2">
    <cacheField name="院校名称" numFmtId="0">
      <sharedItems count="10">
        <s v="东北财经大学"/>
        <s v="重庆大学"/>
        <s v="北京交通大学"/>
        <s v="西南交通大学"/>
        <s v="北京语言大学"/>
        <s v="厦门大学"/>
        <s v="南京大学"/>
        <s v="北京外国语大学"/>
        <s v="电子科技大学"/>
        <s v="华南师范大学"/>
      </sharedItems>
    </cacheField>
    <cacheField name="层次" numFmtId="0">
      <sharedItems count="3">
        <s v="专升本"/>
        <s v="高起专"/>
        <s v="专业进修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">
  <r>
    <x v="0"/>
    <x v="0"/>
  </r>
  <r>
    <x v="1"/>
    <x v="0"/>
  </r>
  <r>
    <x v="1"/>
    <x v="0"/>
  </r>
  <r>
    <x v="0"/>
    <x v="0"/>
  </r>
  <r>
    <x v="2"/>
    <x v="1"/>
  </r>
  <r>
    <x v="0"/>
    <x v="1"/>
  </r>
  <r>
    <x v="0"/>
    <x v="1"/>
  </r>
  <r>
    <x v="3"/>
    <x v="0"/>
  </r>
  <r>
    <x v="0"/>
    <x v="0"/>
  </r>
  <r>
    <x v="2"/>
    <x v="0"/>
  </r>
  <r>
    <x v="1"/>
    <x v="1"/>
  </r>
  <r>
    <x v="2"/>
    <x v="1"/>
  </r>
  <r>
    <x v="4"/>
    <x v="1"/>
  </r>
  <r>
    <x v="1"/>
    <x v="0"/>
  </r>
  <r>
    <x v="5"/>
    <x v="1"/>
  </r>
  <r>
    <x v="1"/>
    <x v="1"/>
  </r>
  <r>
    <x v="3"/>
    <x v="1"/>
  </r>
  <r>
    <x v="1"/>
    <x v="1"/>
  </r>
  <r>
    <x v="1"/>
    <x v="0"/>
  </r>
  <r>
    <x v="1"/>
    <x v="2"/>
  </r>
  <r>
    <x v="3"/>
    <x v="1"/>
  </r>
  <r>
    <x v="5"/>
    <x v="0"/>
  </r>
  <r>
    <x v="1"/>
    <x v="2"/>
  </r>
  <r>
    <x v="6"/>
    <x v="0"/>
  </r>
  <r>
    <x v="2"/>
    <x v="0"/>
  </r>
  <r>
    <x v="0"/>
    <x v="1"/>
  </r>
  <r>
    <x v="1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1"/>
  </r>
  <r>
    <x v="2"/>
    <x v="0"/>
  </r>
  <r>
    <x v="1"/>
    <x v="0"/>
  </r>
  <r>
    <x v="3"/>
    <x v="1"/>
  </r>
  <r>
    <x v="2"/>
    <x v="0"/>
  </r>
  <r>
    <x v="1"/>
    <x v="0"/>
  </r>
  <r>
    <x v="0"/>
    <x v="1"/>
  </r>
  <r>
    <x v="0"/>
    <x v="1"/>
  </r>
  <r>
    <x v="5"/>
    <x v="1"/>
  </r>
  <r>
    <x v="1"/>
    <x v="1"/>
  </r>
  <r>
    <x v="3"/>
    <x v="1"/>
  </r>
  <r>
    <x v="7"/>
    <x v="1"/>
  </r>
  <r>
    <x v="7"/>
    <x v="1"/>
  </r>
  <r>
    <x v="7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7"/>
    <x v="0"/>
  </r>
  <r>
    <x v="0"/>
    <x v="0"/>
  </r>
  <r>
    <x v="0"/>
    <x v="0"/>
  </r>
  <r>
    <x v="1"/>
    <x v="1"/>
  </r>
  <r>
    <x v="1"/>
    <x v="1"/>
  </r>
  <r>
    <x v="1"/>
    <x v="2"/>
  </r>
  <r>
    <x v="1"/>
    <x v="2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8"/>
    <x v="1"/>
  </r>
  <r>
    <x v="2"/>
    <x v="1"/>
  </r>
  <r>
    <x v="2"/>
    <x v="1"/>
  </r>
  <r>
    <x v="9"/>
    <x v="1"/>
  </r>
  <r>
    <x v="1"/>
    <x v="1"/>
  </r>
  <r>
    <x v="7"/>
    <x v="1"/>
  </r>
  <r>
    <x v="7"/>
    <x v="0"/>
  </r>
  <r>
    <x v="2"/>
    <x v="1"/>
  </r>
  <r>
    <x v="7"/>
    <x v="1"/>
  </r>
  <r>
    <x v="0"/>
    <x v="1"/>
  </r>
  <r>
    <x v="0"/>
    <x v="1"/>
  </r>
  <r>
    <x v="2"/>
    <x v="1"/>
  </r>
  <r>
    <x v="0"/>
    <x v="0"/>
  </r>
  <r>
    <x v="0"/>
    <x v="0"/>
  </r>
  <r>
    <x v="1"/>
    <x v="1"/>
  </r>
  <r>
    <x v="0"/>
    <x v="1"/>
  </r>
  <r>
    <x v="0"/>
    <x v="1"/>
  </r>
  <r>
    <x v="0"/>
    <x v="1"/>
  </r>
  <r>
    <x v="1"/>
    <x v="0"/>
  </r>
  <r>
    <x v="1"/>
    <x v="0"/>
  </r>
  <r>
    <x v="1"/>
    <x v="0"/>
  </r>
  <r>
    <x v="2"/>
    <x v="1"/>
  </r>
  <r>
    <x v="3"/>
    <x v="0"/>
  </r>
  <r>
    <x v="0"/>
    <x v="0"/>
  </r>
  <r>
    <x v="1"/>
    <x v="0"/>
  </r>
  <r>
    <x v="1"/>
    <x v="1"/>
  </r>
  <r>
    <x v="1"/>
    <x v="1"/>
  </r>
  <r>
    <x v="1"/>
    <x v="0"/>
  </r>
  <r>
    <x v="2"/>
    <x v="1"/>
  </r>
  <r>
    <x v="3"/>
    <x v="1"/>
  </r>
  <r>
    <x v="2"/>
    <x v="1"/>
  </r>
  <r>
    <x v="9"/>
    <x v="0"/>
  </r>
  <r>
    <x v="0"/>
    <x v="0"/>
  </r>
  <r>
    <x v="8"/>
    <x v="1"/>
  </r>
  <r>
    <x v="2"/>
    <x v="0"/>
  </r>
  <r>
    <x v="1"/>
    <x v="0"/>
  </r>
  <r>
    <x v="3"/>
    <x v="1"/>
  </r>
  <r>
    <x v="2"/>
    <x v="0"/>
  </r>
  <r>
    <x v="0"/>
    <x v="1"/>
  </r>
  <r>
    <x v="0"/>
    <x v="1"/>
  </r>
  <r>
    <x v="0"/>
    <x v="0"/>
  </r>
  <r>
    <x v="2"/>
    <x v="1"/>
  </r>
  <r>
    <x v="2"/>
    <x v="1"/>
  </r>
  <r>
    <x v="0"/>
    <x v="0"/>
  </r>
  <r>
    <x v="0"/>
    <x v="1"/>
  </r>
  <r>
    <x v="2"/>
    <x v="0"/>
  </r>
  <r>
    <x v="1"/>
    <x v="0"/>
  </r>
  <r>
    <x v="7"/>
    <x v="1"/>
  </r>
  <r>
    <x v="7"/>
    <x v="1"/>
  </r>
  <r>
    <x v="0"/>
    <x v="1"/>
  </r>
  <r>
    <x v="0"/>
    <x v="1"/>
  </r>
  <r>
    <x v="1"/>
    <x v="1"/>
  </r>
  <r>
    <x v="6"/>
    <x v="0"/>
  </r>
  <r>
    <x v="1"/>
    <x v="0"/>
  </r>
  <r>
    <x v="5"/>
    <x v="0"/>
  </r>
  <r>
    <x v="1"/>
    <x v="1"/>
  </r>
  <r>
    <x v="1"/>
    <x v="1"/>
  </r>
  <r>
    <x v="1"/>
    <x v="0"/>
  </r>
  <r>
    <x v="1"/>
    <x v="1"/>
  </r>
  <r>
    <x v="1"/>
    <x v="1"/>
  </r>
  <r>
    <x v="0"/>
    <x v="0"/>
  </r>
  <r>
    <x v="6"/>
    <x v="0"/>
  </r>
  <r>
    <x v="5"/>
    <x v="0"/>
  </r>
  <r>
    <x v="5"/>
    <x v="1"/>
  </r>
  <r>
    <x v="3"/>
    <x v="0"/>
  </r>
  <r>
    <x v="0"/>
    <x v="1"/>
  </r>
  <r>
    <x v="0"/>
    <x v="1"/>
  </r>
  <r>
    <x v="2"/>
    <x v="1"/>
  </r>
  <r>
    <x v="5"/>
    <x v="0"/>
  </r>
  <r>
    <x v="7"/>
    <x v="1"/>
  </r>
  <r>
    <x v="1"/>
    <x v="1"/>
  </r>
  <r>
    <x v="0"/>
    <x v="1"/>
  </r>
  <r>
    <x v="0"/>
    <x v="1"/>
  </r>
  <r>
    <x v="7"/>
    <x v="1"/>
  </r>
  <r>
    <x v="0"/>
    <x v="1"/>
  </r>
  <r>
    <x v="5"/>
    <x v="1"/>
  </r>
  <r>
    <x v="7"/>
    <x v="1"/>
  </r>
  <r>
    <x v="7"/>
    <x v="1"/>
  </r>
  <r>
    <x v="7"/>
    <x v="0"/>
  </r>
  <r>
    <x v="8"/>
    <x v="1"/>
  </r>
  <r>
    <x v="8"/>
    <x v="1"/>
  </r>
  <r>
    <x v="1"/>
    <x v="0"/>
  </r>
  <r>
    <x v="5"/>
    <x v="1"/>
  </r>
  <r>
    <x v="5"/>
    <x v="1"/>
  </r>
  <r>
    <x v="5"/>
    <x v="1"/>
  </r>
  <r>
    <x v="0"/>
    <x v="0"/>
  </r>
  <r>
    <x v="0"/>
    <x v="0"/>
  </r>
  <r>
    <x v="0"/>
    <x v="0"/>
  </r>
  <r>
    <x v="0"/>
    <x v="0"/>
  </r>
  <r>
    <x v="6"/>
    <x v="0"/>
  </r>
  <r>
    <x v="0"/>
    <x v="0"/>
  </r>
  <r>
    <x v="9"/>
    <x v="1"/>
  </r>
  <r>
    <x v="1"/>
    <x v="1"/>
  </r>
  <r>
    <x v="1"/>
    <x v="1"/>
  </r>
  <r>
    <x v="1"/>
    <x v="1"/>
  </r>
  <r>
    <x v="5"/>
    <x v="1"/>
  </r>
  <r>
    <x v="9"/>
    <x v="0"/>
  </r>
  <r>
    <x v="1"/>
    <x v="1"/>
  </r>
  <r>
    <x v="1"/>
    <x v="0"/>
  </r>
  <r>
    <x v="2"/>
    <x v="1"/>
  </r>
  <r>
    <x v="2"/>
    <x v="1"/>
  </r>
  <r>
    <x v="2"/>
    <x v="0"/>
  </r>
  <r>
    <x v="2"/>
    <x v="0"/>
  </r>
  <r>
    <x v="7"/>
    <x v="0"/>
  </r>
  <r>
    <x v="5"/>
    <x v="1"/>
  </r>
  <r>
    <x v="7"/>
    <x v="1"/>
  </r>
  <r>
    <x v="7"/>
    <x v="1"/>
  </r>
  <r>
    <x v="1"/>
    <x v="1"/>
  </r>
  <r>
    <x v="1"/>
    <x v="1"/>
  </r>
  <r>
    <x v="2"/>
    <x v="1"/>
  </r>
  <r>
    <x v="0"/>
    <x v="1"/>
  </r>
  <r>
    <x v="0"/>
    <x v="1"/>
  </r>
  <r>
    <x v="2"/>
    <x v="1"/>
  </r>
  <r>
    <x v="2"/>
    <x v="1"/>
  </r>
  <r>
    <x v="4"/>
    <x v="0"/>
  </r>
  <r>
    <x v="3"/>
    <x v="1"/>
  </r>
  <r>
    <x v="9"/>
    <x v="0"/>
  </r>
  <r>
    <x v="9"/>
    <x v="0"/>
  </r>
  <r>
    <x v="1"/>
    <x v="1"/>
  </r>
  <r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8E9BB-04F4-4B56-8972-12D440C8088E}" name="数据透视表2" cacheId="1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I2:M14" firstHeaderRow="1" firstDataRow="2" firstDataCol="1"/>
  <pivotFields count="2">
    <pivotField axis="axisRow" dataField="1" showAll="0">
      <items count="11">
        <item x="2"/>
        <item x="7"/>
        <item x="4"/>
        <item x="8"/>
        <item x="0"/>
        <item x="9"/>
        <item x="6"/>
        <item x="5"/>
        <item x="3"/>
        <item x="1"/>
        <item t="default"/>
      </items>
    </pivotField>
    <pivotField axis="axisCol" showAll="0">
      <items count="4">
        <item x="1"/>
        <item x="0"/>
        <item x="2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计数项:院校名称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69F70E-B09B-43E1-88D4-C60D6AB7FC82}" name="表1" displayName="表1" ref="A1:D15" totalsRowShown="0" headerRowDxfId="41" tableBorderDxfId="40" headerRowCellStyle="常规 5">
  <autoFilter ref="A1:D15" xr:uid="{BA12D219-D3D1-4529-891E-B6F85BD48F87}"/>
  <tableColumns count="4">
    <tableColumn id="1" xr3:uid="{B43808E7-699B-49C4-9073-8164F6F368EB}" name="年份" dataDxfId="39" dataCellStyle="常规 5"/>
    <tableColumn id="2" xr3:uid="{34FD751E-E8BD-4B2D-8A57-4B59C3D1121A}" name="人均GDP（元）" dataDxfId="38" dataCellStyle="常规 5"/>
    <tableColumn id="3" xr3:uid="{F6106D06-E875-4C4C-B0B6-492A3BFE488C}" name="啤酒产量（万千升）" dataDxfId="37" dataCellStyle="常规 5"/>
    <tableColumn id="4" xr3:uid="{FDEC8C43-75FC-414D-8DDE-9E686FF432CB}" name="居民消费价格指数（上面=100）" dataDxfId="36" dataCellStyle="常规 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EDBB74-C050-4C80-9DAA-EB0FE4029DDE}" name="表2" displayName="表2" ref="A1:D15" totalsRowShown="0" headerRowDxfId="35" tableBorderDxfId="34" headerRowCellStyle="常规 5">
  <autoFilter ref="A1:D15" xr:uid="{5173185C-7075-439D-9A9C-B6867F1FF010}"/>
  <tableColumns count="4">
    <tableColumn id="1" xr3:uid="{DAB25BCA-D18F-40B4-8539-49EFB9C6B466}" name="年份" dataDxfId="33" dataCellStyle="常规 5"/>
    <tableColumn id="2" xr3:uid="{02B6D82F-A89D-4432-BF5C-0553C54023AA}" name="人均GDP（元）" dataDxfId="32" dataCellStyle="常规 5"/>
    <tableColumn id="3" xr3:uid="{1500B8BC-E21D-40FF-8332-05CB3746365C}" name="啤酒产量（万千升）" dataDxfId="31" dataCellStyle="常规 5"/>
    <tableColumn id="4" xr3:uid="{11D11155-51AF-44DB-AA20-E60236116E92}" name="居民消费价格指数（上面=100）" dataDxfId="30" dataCellStyle="常规 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59F209-0123-4E3A-96C3-8F818635C471}" name="表3" displayName="表3" ref="A1:D15" totalsRowShown="0" headerRowDxfId="29" tableBorderDxfId="28" headerRowCellStyle="常规 5">
  <autoFilter ref="A1:D15" xr:uid="{596A85B7-87E0-4C80-9ADC-4D7FC2528430}"/>
  <tableColumns count="4">
    <tableColumn id="1" xr3:uid="{FA692AEC-D0F4-4513-AEB6-922C76667EA6}" name="年份" dataDxfId="27" dataCellStyle="常规 5"/>
    <tableColumn id="2" xr3:uid="{2447FE17-B02D-44E0-A722-235CFF2E8217}" name="人均GDP（元）" dataDxfId="26" dataCellStyle="常规 5"/>
    <tableColumn id="3" xr3:uid="{0BAB020D-4A09-4AE0-8A4E-B6E8E59ACF80}" name="啤酒产量（万千升）" dataDxfId="25" dataCellStyle="常规 5"/>
    <tableColumn id="4" xr3:uid="{1DB7DA34-5636-46F9-A1E1-E22A04767B13}" name="居民消费价格指数（上面=100）" dataDxfId="24" dataCellStyle="常规 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6CE0AAD-8DC1-4A6B-9E2F-D99F4895EB21}" name="表4" displayName="表4" ref="A1:D15" totalsRowShown="0" headerRowDxfId="23" tableBorderDxfId="22" headerRowCellStyle="常规 5">
  <autoFilter ref="A1:D15" xr:uid="{FA2B9AA3-3F2A-4EB2-86E1-6FC022C84817}"/>
  <tableColumns count="4">
    <tableColumn id="1" xr3:uid="{A2C79E2F-2945-442F-86C2-B021C924A6E1}" name="年份" dataDxfId="21" dataCellStyle="常规 5"/>
    <tableColumn id="2" xr3:uid="{93AC7160-0E29-422C-9989-0BDFC013F087}" name="人均GDP（元）" dataDxfId="20" dataCellStyle="常规 5"/>
    <tableColumn id="3" xr3:uid="{2B83A8BF-5651-433D-A2AD-267C8E63B513}" name="啤酒产量（万千升）" dataDxfId="19" dataCellStyle="常规 5"/>
    <tableColumn id="4" xr3:uid="{656605C7-6F37-4239-A0D8-FF828F198758}" name="居民消费价格指数（上面=100）" dataDxfId="18" dataCellStyle="常规 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8B517-5E95-4E4E-877B-B0366BEE3722}" name="表5" displayName="表5" ref="A1:D15" totalsRowShown="0" headerRowDxfId="17" tableBorderDxfId="16" headerRowCellStyle="常规 5">
  <autoFilter ref="A1:D15" xr:uid="{06E50322-42D6-44C7-A5CA-5895565BADC9}"/>
  <tableColumns count="4">
    <tableColumn id="1" xr3:uid="{5D82984E-BB56-4A07-B463-75865D0B1BF1}" name="年份" dataDxfId="15" dataCellStyle="常规 5"/>
    <tableColumn id="2" xr3:uid="{4F70241F-416C-4701-B1A9-35B1F54C543D}" name="人均GDP（元）" dataDxfId="14" dataCellStyle="常规 5"/>
    <tableColumn id="3" xr3:uid="{87BDD498-8DD5-497B-B094-F0B5C3CC89FD}" name="啤酒产量（万千升）" dataDxfId="13" dataCellStyle="常规 5"/>
    <tableColumn id="4" xr3:uid="{2BFC6F12-8596-48F6-8891-A26E33B92E95}" name="居民消费价格指数（上面=100）" dataDxfId="12" dataCellStyle="常规 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EB68D96-63E2-4D72-AF58-89F2EBC164F6}" name="表6" displayName="表6" ref="A1:D15" totalsRowShown="0" headerRowDxfId="11" tableBorderDxfId="10" headerRowCellStyle="常规 5">
  <autoFilter ref="A1:D15" xr:uid="{6BCE8A18-03E8-42AA-8D89-EC29DA5249CE}"/>
  <tableColumns count="4">
    <tableColumn id="1" xr3:uid="{B2CDAB80-D772-4E5B-9D0B-12F23E1D3A41}" name="年份" dataDxfId="9" dataCellStyle="常规 5"/>
    <tableColumn id="2" xr3:uid="{560F2C04-F707-463C-B344-584FFA9520E1}" name="人均GDP（元）" dataDxfId="8" dataCellStyle="常规 5"/>
    <tableColumn id="3" xr3:uid="{FE51F8A5-D58E-46F4-B701-0AC075E65B0A}" name="啤酒产量（万千升）" dataDxfId="7" dataCellStyle="常规 5"/>
    <tableColumn id="4" xr3:uid="{AE8B9CC7-5827-401B-8A0E-2127553A1F91}" name="居民消费价格指数（上面=100）" dataDxfId="6" dataCellStyle="常规 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1EDAC22-6B78-407B-AEC3-9E67A54E1F17}" name="表7" displayName="表7" ref="A1:D15" totalsRowShown="0" headerRowDxfId="5" tableBorderDxfId="4" headerRowCellStyle="常规 5">
  <autoFilter ref="A1:D15" xr:uid="{8D2E13F1-51B6-4862-83D1-FDA108A2D528}"/>
  <tableColumns count="4">
    <tableColumn id="1" xr3:uid="{6E93A7A3-B195-4FD8-82C2-8C0DCB8F999F}" name="年份" dataDxfId="3" dataCellStyle="常规 5"/>
    <tableColumn id="2" xr3:uid="{D88A4981-455B-4D4A-B71A-F17D02F06861}" name="人均GDP（元）" dataDxfId="2" dataCellStyle="常规 5"/>
    <tableColumn id="3" xr3:uid="{EA7E4421-482C-4AB0-BAEB-4050D61DF867}" name="啤酒产量（万千升）" dataDxfId="1" dataCellStyle="常规 5"/>
    <tableColumn id="4" xr3:uid="{AC099623-AB12-4050-B82C-9EFD21FBEAD2}" name="居民消费价格指数（上面=100）" dataDxfId="0" dataCellStyle="常规 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B6D5C-4CAE-48BF-B5E9-7A87A7C3EC64}">
  <dimension ref="B2:N23"/>
  <sheetViews>
    <sheetView zoomScale="160" zoomScaleNormal="160" workbookViewId="0">
      <selection activeCell="F17" sqref="F17"/>
    </sheetView>
  </sheetViews>
  <sheetFormatPr defaultRowHeight="15" x14ac:dyDescent="0.35"/>
  <cols>
    <col min="1" max="16384" width="8.88671875" style="26"/>
  </cols>
  <sheetData>
    <row r="2" spans="2:14" x14ac:dyDescent="0.35">
      <c r="M2" s="26" t="s">
        <v>113</v>
      </c>
    </row>
    <row r="3" spans="2:14" x14ac:dyDescent="0.35">
      <c r="M3" s="26">
        <v>1</v>
      </c>
      <c r="N3" s="26" t="s">
        <v>112</v>
      </c>
    </row>
    <row r="4" spans="2:14" x14ac:dyDescent="0.35">
      <c r="M4" s="26">
        <v>2</v>
      </c>
      <c r="N4" s="26" t="s">
        <v>84</v>
      </c>
    </row>
    <row r="5" spans="2:14" x14ac:dyDescent="0.35">
      <c r="M5" s="26">
        <v>3</v>
      </c>
      <c r="N5" s="26" t="s">
        <v>83</v>
      </c>
    </row>
    <row r="6" spans="2:14" x14ac:dyDescent="0.35">
      <c r="M6" s="26">
        <v>4</v>
      </c>
      <c r="N6" s="26" t="s">
        <v>85</v>
      </c>
    </row>
    <row r="7" spans="2:14" x14ac:dyDescent="0.35">
      <c r="M7" s="26">
        <v>5</v>
      </c>
      <c r="N7" s="26" t="s">
        <v>86</v>
      </c>
    </row>
    <row r="8" spans="2:14" x14ac:dyDescent="0.35">
      <c r="M8" s="26">
        <v>6</v>
      </c>
      <c r="N8" s="26" t="s">
        <v>87</v>
      </c>
    </row>
    <row r="16" spans="2:14" x14ac:dyDescent="0.35">
      <c r="B16" s="38"/>
    </row>
    <row r="17" spans="2:2" x14ac:dyDescent="0.35">
      <c r="B17" s="38"/>
    </row>
    <row r="18" spans="2:2" x14ac:dyDescent="0.35">
      <c r="B18" s="38"/>
    </row>
    <row r="19" spans="2:2" x14ac:dyDescent="0.35">
      <c r="B19" s="38"/>
    </row>
    <row r="20" spans="2:2" x14ac:dyDescent="0.35">
      <c r="B20" s="38"/>
    </row>
    <row r="21" spans="2:2" x14ac:dyDescent="0.35">
      <c r="B21" s="38"/>
    </row>
    <row r="22" spans="2:2" x14ac:dyDescent="0.35">
      <c r="B22" s="38"/>
    </row>
    <row r="23" spans="2:2" x14ac:dyDescent="0.35">
      <c r="B23" s="38"/>
    </row>
  </sheetData>
  <phoneticPr fontId="6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DA688-48B2-4969-8C00-E024A31735F5}">
  <dimension ref="A1:D18"/>
  <sheetViews>
    <sheetView zoomScale="200" zoomScaleNormal="200" workbookViewId="0">
      <selection activeCell="B8" sqref="B8"/>
    </sheetView>
  </sheetViews>
  <sheetFormatPr defaultRowHeight="15" x14ac:dyDescent="0.25"/>
  <cols>
    <col min="1" max="1" width="9.109375" style="23" bestFit="1" customWidth="1"/>
    <col min="2" max="2" width="24.109375" style="23" bestFit="1" customWidth="1"/>
    <col min="3" max="3" width="19.33203125" style="23" bestFit="1" customWidth="1"/>
    <col min="4" max="4" width="30.88671875" style="23" bestFit="1" customWidth="1"/>
  </cols>
  <sheetData>
    <row r="1" spans="1:4" s="53" customFormat="1" ht="15.6" x14ac:dyDescent="0.25">
      <c r="A1" s="57" t="s">
        <v>0</v>
      </c>
      <c r="B1" s="58" t="s">
        <v>1</v>
      </c>
      <c r="C1" s="58" t="s">
        <v>2</v>
      </c>
      <c r="D1" s="58" t="s">
        <v>3</v>
      </c>
    </row>
    <row r="2" spans="1:4" x14ac:dyDescent="0.25">
      <c r="A2" s="56">
        <v>2000</v>
      </c>
      <c r="B2" s="55">
        <v>7857.7</v>
      </c>
      <c r="C2" s="54">
        <v>2231.3000000000002</v>
      </c>
      <c r="D2" s="55">
        <v>100.4</v>
      </c>
    </row>
    <row r="3" spans="1:4" x14ac:dyDescent="0.25">
      <c r="A3" s="56">
        <v>2001</v>
      </c>
      <c r="B3" s="55">
        <v>8621.7000000000007</v>
      </c>
      <c r="C3" s="54">
        <v>2288.9</v>
      </c>
      <c r="D3" s="55">
        <v>100.7</v>
      </c>
    </row>
    <row r="4" spans="1:4" x14ac:dyDescent="0.25">
      <c r="A4" s="56">
        <v>2002</v>
      </c>
      <c r="B4" s="55">
        <v>9398.1</v>
      </c>
      <c r="C4" s="54">
        <v>2402.6999999999998</v>
      </c>
      <c r="D4" s="55">
        <v>99.2</v>
      </c>
    </row>
    <row r="5" spans="1:4" x14ac:dyDescent="0.25">
      <c r="A5" s="56">
        <v>2003</v>
      </c>
      <c r="B5" s="55">
        <v>10542</v>
      </c>
      <c r="C5" s="54">
        <v>2540.5</v>
      </c>
      <c r="D5" s="55">
        <v>101.2</v>
      </c>
    </row>
    <row r="6" spans="1:4" x14ac:dyDescent="0.25">
      <c r="A6" s="56">
        <v>2004</v>
      </c>
      <c r="B6" s="55">
        <v>12335.6</v>
      </c>
      <c r="C6" s="54">
        <v>2948.6</v>
      </c>
      <c r="D6" s="55">
        <v>103.9</v>
      </c>
    </row>
    <row r="7" spans="1:4" x14ac:dyDescent="0.25">
      <c r="A7" s="56">
        <v>2005</v>
      </c>
      <c r="B7" s="55">
        <v>14185.4</v>
      </c>
      <c r="C7" s="54">
        <v>3126.1</v>
      </c>
      <c r="D7" s="55">
        <v>101.8</v>
      </c>
    </row>
    <row r="8" spans="1:4" x14ac:dyDescent="0.25">
      <c r="A8" s="56">
        <v>2006</v>
      </c>
      <c r="B8" s="55">
        <v>16499.7</v>
      </c>
      <c r="C8" s="54">
        <v>3543.58</v>
      </c>
      <c r="D8" s="55">
        <v>101.5</v>
      </c>
    </row>
    <row r="9" spans="1:4" x14ac:dyDescent="0.25">
      <c r="A9" s="56">
        <v>2007</v>
      </c>
      <c r="B9" s="55">
        <v>20169.5</v>
      </c>
      <c r="C9" s="54">
        <v>3954.07</v>
      </c>
      <c r="D9" s="55">
        <v>104.8</v>
      </c>
    </row>
    <row r="10" spans="1:4" x14ac:dyDescent="0.25">
      <c r="A10" s="56">
        <v>2008</v>
      </c>
      <c r="B10" s="55">
        <v>23707.7</v>
      </c>
      <c r="C10" s="54">
        <v>4156.91</v>
      </c>
      <c r="D10" s="55">
        <v>105.9</v>
      </c>
    </row>
    <row r="11" spans="1:4" x14ac:dyDescent="0.25">
      <c r="A11" s="56">
        <v>2009</v>
      </c>
      <c r="B11" s="55">
        <v>25607.5</v>
      </c>
      <c r="C11" s="54">
        <v>4162.18</v>
      </c>
      <c r="D11" s="55">
        <v>99.3</v>
      </c>
    </row>
    <row r="12" spans="1:4" x14ac:dyDescent="0.25">
      <c r="A12" s="56">
        <v>2010</v>
      </c>
      <c r="B12" s="55">
        <v>30015</v>
      </c>
      <c r="C12" s="54">
        <v>4490.16</v>
      </c>
      <c r="D12" s="55">
        <v>103.3</v>
      </c>
    </row>
    <row r="13" spans="1:4" x14ac:dyDescent="0.25">
      <c r="A13" s="56">
        <v>2011</v>
      </c>
      <c r="B13" s="55">
        <v>35197.800000000003</v>
      </c>
      <c r="C13" s="54">
        <v>4834.5</v>
      </c>
      <c r="D13" s="55">
        <v>105.4</v>
      </c>
    </row>
    <row r="14" spans="1:4" x14ac:dyDescent="0.25">
      <c r="A14" s="56">
        <v>2012</v>
      </c>
      <c r="B14" s="55">
        <v>38549.5</v>
      </c>
      <c r="C14" s="54">
        <v>4778.58</v>
      </c>
      <c r="D14" s="55">
        <v>102.6</v>
      </c>
    </row>
    <row r="15" spans="1:4" x14ac:dyDescent="0.25">
      <c r="A15" s="56">
        <v>2013</v>
      </c>
      <c r="B15" s="55">
        <v>41907.599999999999</v>
      </c>
      <c r="C15" s="54">
        <v>5061.5</v>
      </c>
      <c r="D15" s="55">
        <v>102.6</v>
      </c>
    </row>
    <row r="17" spans="1:2" x14ac:dyDescent="0.25">
      <c r="B17" s="23" t="s">
        <v>4</v>
      </c>
    </row>
    <row r="18" spans="1:2" x14ac:dyDescent="0.25">
      <c r="A18" s="23" t="s">
        <v>5</v>
      </c>
      <c r="B18" s="23" t="s">
        <v>6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"/>
  <sheetViews>
    <sheetView zoomScale="180" zoomScaleNormal="180" workbookViewId="0">
      <selection activeCell="C6" sqref="C6"/>
    </sheetView>
  </sheetViews>
  <sheetFormatPr defaultColWidth="8.88671875" defaultRowHeight="15" x14ac:dyDescent="0.25"/>
  <cols>
    <col min="1" max="1" width="9.77734375" style="23" bestFit="1" customWidth="1"/>
    <col min="2" max="2" width="10.77734375" style="23" customWidth="1"/>
    <col min="3" max="3" width="11.21875" style="23" customWidth="1"/>
    <col min="4" max="4" width="20.88671875" style="23" hidden="1" customWidth="1"/>
    <col min="5" max="16384" width="8.88671875" style="23"/>
  </cols>
  <sheetData>
    <row r="1" spans="1:14" ht="31.2" x14ac:dyDescent="0.25">
      <c r="A1" s="61" t="s">
        <v>0</v>
      </c>
      <c r="B1" s="62" t="s">
        <v>1</v>
      </c>
      <c r="C1" s="62" t="s">
        <v>2</v>
      </c>
      <c r="D1" s="62" t="s">
        <v>3</v>
      </c>
    </row>
    <row r="2" spans="1:14" x14ac:dyDescent="0.25">
      <c r="A2" s="59">
        <v>2000</v>
      </c>
      <c r="B2" s="20">
        <v>7857.7</v>
      </c>
      <c r="C2" s="19">
        <v>2231.3000000000002</v>
      </c>
      <c r="D2" s="20">
        <v>100.4</v>
      </c>
      <c r="E2" s="52"/>
    </row>
    <row r="3" spans="1:14" x14ac:dyDescent="0.25">
      <c r="A3" s="60">
        <v>2001</v>
      </c>
      <c r="B3" s="20">
        <v>8621.7000000000007</v>
      </c>
      <c r="C3" s="21">
        <v>2288.9</v>
      </c>
      <c r="D3" s="20">
        <v>100.7</v>
      </c>
      <c r="E3" s="52"/>
    </row>
    <row r="4" spans="1:14" x14ac:dyDescent="0.25">
      <c r="A4" s="59">
        <v>2002</v>
      </c>
      <c r="B4" s="20">
        <v>9398.1</v>
      </c>
      <c r="C4" s="19">
        <v>2402.6999999999998</v>
      </c>
      <c r="D4" s="20">
        <v>99.2</v>
      </c>
      <c r="E4" s="52"/>
      <c r="N4" s="24"/>
    </row>
    <row r="5" spans="1:14" x14ac:dyDescent="0.25">
      <c r="A5" s="60">
        <v>2003</v>
      </c>
      <c r="B5" s="20">
        <v>10542</v>
      </c>
      <c r="C5" s="21">
        <v>2540.5</v>
      </c>
      <c r="D5" s="20">
        <v>101.2</v>
      </c>
      <c r="E5" s="52"/>
    </row>
    <row r="6" spans="1:14" x14ac:dyDescent="0.25">
      <c r="A6" s="59">
        <v>2004</v>
      </c>
      <c r="B6" s="20">
        <v>12335.6</v>
      </c>
      <c r="C6" s="19">
        <v>2948.6</v>
      </c>
      <c r="D6" s="20">
        <v>103.9</v>
      </c>
      <c r="E6" s="52"/>
    </row>
    <row r="7" spans="1:14" x14ac:dyDescent="0.25">
      <c r="A7" s="60">
        <v>2005</v>
      </c>
      <c r="B7" s="20">
        <v>14185.4</v>
      </c>
      <c r="C7" s="21">
        <v>3126.1</v>
      </c>
      <c r="D7" s="20">
        <v>101.8</v>
      </c>
      <c r="E7" s="52"/>
    </row>
    <row r="8" spans="1:14" x14ac:dyDescent="0.25">
      <c r="A8" s="59">
        <v>2006</v>
      </c>
      <c r="B8" s="20">
        <v>16499.7</v>
      </c>
      <c r="C8" s="19">
        <v>3543.58</v>
      </c>
      <c r="D8" s="20">
        <v>101.5</v>
      </c>
    </row>
    <row r="9" spans="1:14" x14ac:dyDescent="0.25">
      <c r="A9" s="60">
        <v>2007</v>
      </c>
      <c r="B9" s="20">
        <v>20169.5</v>
      </c>
      <c r="C9" s="21">
        <v>3954.07</v>
      </c>
      <c r="D9" s="20">
        <v>104.8</v>
      </c>
    </row>
    <row r="10" spans="1:14" x14ac:dyDescent="0.25">
      <c r="A10" s="59">
        <v>2008</v>
      </c>
      <c r="B10" s="20">
        <v>23707.7</v>
      </c>
      <c r="C10" s="19">
        <v>4156.91</v>
      </c>
      <c r="D10" s="20">
        <v>105.9</v>
      </c>
    </row>
    <row r="11" spans="1:14" x14ac:dyDescent="0.25">
      <c r="A11" s="60">
        <v>2009</v>
      </c>
      <c r="B11" s="20">
        <v>25607.5</v>
      </c>
      <c r="C11" s="21">
        <v>4162.18</v>
      </c>
      <c r="D11" s="20">
        <v>99.3</v>
      </c>
    </row>
    <row r="12" spans="1:14" x14ac:dyDescent="0.25">
      <c r="A12" s="59">
        <v>2010</v>
      </c>
      <c r="B12" s="20">
        <v>30015</v>
      </c>
      <c r="C12" s="19">
        <v>4490.16</v>
      </c>
      <c r="D12" s="20">
        <v>103.3</v>
      </c>
    </row>
    <row r="13" spans="1:14" x14ac:dyDescent="0.25">
      <c r="A13" s="60">
        <v>2011</v>
      </c>
      <c r="B13" s="20">
        <v>35197.800000000003</v>
      </c>
      <c r="C13" s="21">
        <v>4834.5</v>
      </c>
      <c r="D13" s="20">
        <v>105.4</v>
      </c>
    </row>
    <row r="14" spans="1:14" x14ac:dyDescent="0.25">
      <c r="A14" s="59">
        <v>2012</v>
      </c>
      <c r="B14" s="20">
        <v>38549.5</v>
      </c>
      <c r="C14" s="19">
        <v>4778.58</v>
      </c>
      <c r="D14" s="20">
        <v>102.6</v>
      </c>
    </row>
    <row r="15" spans="1:14" x14ac:dyDescent="0.25">
      <c r="A15" s="60">
        <v>2013</v>
      </c>
      <c r="B15" s="20">
        <v>41907.599999999999</v>
      </c>
      <c r="C15" s="21">
        <v>5061.5</v>
      </c>
      <c r="D15" s="20">
        <v>102.6</v>
      </c>
    </row>
    <row r="17" spans="1:2" x14ac:dyDescent="0.25">
      <c r="B17" s="23" t="s">
        <v>4</v>
      </c>
    </row>
    <row r="18" spans="1:2" x14ac:dyDescent="0.25">
      <c r="A18" s="23" t="s">
        <v>5</v>
      </c>
      <c r="B18" s="23" t="s">
        <v>6</v>
      </c>
    </row>
  </sheetData>
  <phoneticPr fontId="6" type="noConversion"/>
  <pageMargins left="0.69930555555555596" right="0.69930555555555596" top="0.75" bottom="0.75" header="0.3" footer="0.3"/>
  <pageSetup paperSize="9" orientation="portrait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3EC5A-A752-4406-9EF9-2E854C477AE6}">
  <dimension ref="A1:F6"/>
  <sheetViews>
    <sheetView zoomScale="180" zoomScaleNormal="180" workbookViewId="0">
      <selection activeCell="F9" sqref="F9"/>
    </sheetView>
  </sheetViews>
  <sheetFormatPr defaultRowHeight="14.4" x14ac:dyDescent="0.25"/>
  <cols>
    <col min="1" max="5" width="14.5546875" customWidth="1"/>
  </cols>
  <sheetData>
    <row r="1" spans="1:6" ht="15.6" x14ac:dyDescent="0.35">
      <c r="A1" s="26" t="s">
        <v>13</v>
      </c>
      <c r="B1" s="26"/>
      <c r="C1" s="26"/>
      <c r="D1" s="26"/>
      <c r="E1" s="26"/>
      <c r="F1" s="26"/>
    </row>
    <row r="2" spans="1:6" ht="15.6" x14ac:dyDescent="0.35">
      <c r="A2" s="26"/>
      <c r="B2" s="26"/>
      <c r="C2" s="26"/>
      <c r="D2" s="26"/>
      <c r="E2" s="26"/>
      <c r="F2" s="26" t="s">
        <v>14</v>
      </c>
    </row>
    <row r="3" spans="1:6" ht="15.6" x14ac:dyDescent="0.35">
      <c r="A3" s="25" t="s">
        <v>15</v>
      </c>
      <c r="B3" s="25" t="s">
        <v>16</v>
      </c>
      <c r="C3" s="25" t="s">
        <v>17</v>
      </c>
      <c r="D3" s="25" t="s">
        <v>18</v>
      </c>
      <c r="E3" s="25" t="s">
        <v>19</v>
      </c>
      <c r="F3" s="26"/>
    </row>
    <row r="4" spans="1:6" ht="15.6" x14ac:dyDescent="0.35">
      <c r="A4" s="25" t="s">
        <v>20</v>
      </c>
      <c r="B4" s="25">
        <v>3496.57</v>
      </c>
      <c r="C4" s="25">
        <v>1161.55</v>
      </c>
      <c r="D4" s="25">
        <v>1251.0899999999999</v>
      </c>
      <c r="E4" s="25">
        <v>1961.07</v>
      </c>
      <c r="F4" s="26"/>
    </row>
    <row r="5" spans="1:6" ht="15.6" x14ac:dyDescent="0.35">
      <c r="A5" s="25" t="s">
        <v>21</v>
      </c>
      <c r="B5" s="25">
        <v>1383.36</v>
      </c>
      <c r="C5" s="25">
        <v>775.09</v>
      </c>
      <c r="D5" s="25">
        <v>595.09</v>
      </c>
      <c r="E5" s="25">
        <v>1605.61</v>
      </c>
      <c r="F5" s="26"/>
    </row>
    <row r="6" spans="1:6" ht="15.6" x14ac:dyDescent="0.35">
      <c r="A6" s="25" t="s">
        <v>22</v>
      </c>
      <c r="B6" s="25">
        <v>3756.56</v>
      </c>
      <c r="C6" s="25">
        <v>1623.36</v>
      </c>
      <c r="D6" s="25">
        <v>1730.51</v>
      </c>
      <c r="E6" s="25">
        <v>3255.94</v>
      </c>
      <c r="F6" s="26"/>
    </row>
  </sheetData>
  <phoneticPr fontId="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8"/>
  <sheetViews>
    <sheetView zoomScale="180" zoomScaleNormal="180" workbookViewId="0">
      <selection activeCell="B7" sqref="B7"/>
    </sheetView>
  </sheetViews>
  <sheetFormatPr defaultColWidth="8.88671875" defaultRowHeight="15" x14ac:dyDescent="0.25"/>
  <cols>
    <col min="1" max="1" width="9.77734375" style="23" bestFit="1" customWidth="1"/>
    <col min="2" max="2" width="9.6640625" style="23" customWidth="1"/>
    <col min="3" max="3" width="11.21875" style="23" customWidth="1"/>
    <col min="4" max="4" width="16.109375" style="23" customWidth="1"/>
    <col min="5" max="16384" width="8.88671875" style="23"/>
  </cols>
  <sheetData>
    <row r="1" spans="1:4" ht="31.2" x14ac:dyDescent="0.25">
      <c r="A1" s="61" t="s">
        <v>0</v>
      </c>
      <c r="B1" s="62" t="s">
        <v>1</v>
      </c>
      <c r="C1" s="62" t="s">
        <v>2</v>
      </c>
      <c r="D1" s="62" t="s">
        <v>3</v>
      </c>
    </row>
    <row r="2" spans="1:4" x14ac:dyDescent="0.25">
      <c r="A2" s="59">
        <v>2000</v>
      </c>
      <c r="B2" s="20">
        <v>7857.7</v>
      </c>
      <c r="C2" s="19">
        <v>2231.3000000000002</v>
      </c>
      <c r="D2" s="20">
        <v>100.4</v>
      </c>
    </row>
    <row r="3" spans="1:4" x14ac:dyDescent="0.25">
      <c r="A3" s="60">
        <v>2001</v>
      </c>
      <c r="B3" s="20">
        <v>8621.7000000000007</v>
      </c>
      <c r="C3" s="21">
        <v>2288.9</v>
      </c>
      <c r="D3" s="20">
        <v>100.7</v>
      </c>
    </row>
    <row r="4" spans="1:4" x14ac:dyDescent="0.25">
      <c r="A4" s="59">
        <v>2002</v>
      </c>
      <c r="B4" s="20">
        <v>9398.1</v>
      </c>
      <c r="C4" s="19">
        <v>2402.6999999999998</v>
      </c>
      <c r="D4" s="20">
        <v>99.2</v>
      </c>
    </row>
    <row r="5" spans="1:4" x14ac:dyDescent="0.25">
      <c r="A5" s="60">
        <v>2003</v>
      </c>
      <c r="B5" s="20">
        <v>10542</v>
      </c>
      <c r="C5" s="21">
        <v>2540.5</v>
      </c>
      <c r="D5" s="20">
        <v>101.2</v>
      </c>
    </row>
    <row r="6" spans="1:4" x14ac:dyDescent="0.25">
      <c r="A6" s="59">
        <v>2004</v>
      </c>
      <c r="B6" s="20">
        <v>12335.6</v>
      </c>
      <c r="C6" s="19">
        <v>2948.6</v>
      </c>
      <c r="D6" s="20">
        <v>103.9</v>
      </c>
    </row>
    <row r="7" spans="1:4" x14ac:dyDescent="0.25">
      <c r="A7" s="60">
        <v>2005</v>
      </c>
      <c r="B7" s="20">
        <v>14185.4</v>
      </c>
      <c r="C7" s="21">
        <v>3126.1</v>
      </c>
      <c r="D7" s="20">
        <v>101.8</v>
      </c>
    </row>
    <row r="8" spans="1:4" x14ac:dyDescent="0.25">
      <c r="A8" s="59">
        <v>2006</v>
      </c>
      <c r="B8" s="20">
        <v>16499.7</v>
      </c>
      <c r="C8" s="19">
        <v>3543.58</v>
      </c>
      <c r="D8" s="20">
        <v>101.5</v>
      </c>
    </row>
    <row r="9" spans="1:4" x14ac:dyDescent="0.25">
      <c r="A9" s="60">
        <v>2007</v>
      </c>
      <c r="B9" s="20">
        <v>20169.5</v>
      </c>
      <c r="C9" s="21">
        <v>3954.07</v>
      </c>
      <c r="D9" s="20">
        <v>104.8</v>
      </c>
    </row>
    <row r="10" spans="1:4" x14ac:dyDescent="0.25">
      <c r="A10" s="59">
        <v>2008</v>
      </c>
      <c r="B10" s="20">
        <v>23707.7</v>
      </c>
      <c r="C10" s="19">
        <v>4156.91</v>
      </c>
      <c r="D10" s="20">
        <v>105.9</v>
      </c>
    </row>
    <row r="11" spans="1:4" x14ac:dyDescent="0.25">
      <c r="A11" s="60">
        <v>2009</v>
      </c>
      <c r="B11" s="20">
        <v>25607.5</v>
      </c>
      <c r="C11" s="21">
        <v>4162.18</v>
      </c>
      <c r="D11" s="20">
        <v>99.3</v>
      </c>
    </row>
    <row r="12" spans="1:4" x14ac:dyDescent="0.25">
      <c r="A12" s="59">
        <v>2010</v>
      </c>
      <c r="B12" s="20">
        <v>30015</v>
      </c>
      <c r="C12" s="19">
        <v>4490.16</v>
      </c>
      <c r="D12" s="20">
        <v>103.3</v>
      </c>
    </row>
    <row r="13" spans="1:4" x14ac:dyDescent="0.25">
      <c r="A13" s="60">
        <v>2011</v>
      </c>
      <c r="B13" s="20">
        <v>35197.800000000003</v>
      </c>
      <c r="C13" s="21">
        <v>4834.5</v>
      </c>
      <c r="D13" s="20">
        <v>105.4</v>
      </c>
    </row>
    <row r="14" spans="1:4" x14ac:dyDescent="0.25">
      <c r="A14" s="59">
        <v>2012</v>
      </c>
      <c r="B14" s="20">
        <v>38549.5</v>
      </c>
      <c r="C14" s="19">
        <v>4778.58</v>
      </c>
      <c r="D14" s="20">
        <v>102.6</v>
      </c>
    </row>
    <row r="15" spans="1:4" x14ac:dyDescent="0.25">
      <c r="A15" s="60">
        <v>2013</v>
      </c>
      <c r="B15" s="20">
        <v>41907.599999999999</v>
      </c>
      <c r="C15" s="21">
        <v>5061.5</v>
      </c>
      <c r="D15" s="20">
        <v>102.6</v>
      </c>
    </row>
    <row r="16" spans="1:4" x14ac:dyDescent="0.25">
      <c r="A16" s="22"/>
    </row>
    <row r="17" spans="1:2" x14ac:dyDescent="0.25">
      <c r="B17" s="23" t="s">
        <v>4</v>
      </c>
    </row>
    <row r="18" spans="1:2" x14ac:dyDescent="0.25">
      <c r="A18" s="23" t="s">
        <v>5</v>
      </c>
      <c r="B18" s="23" t="s">
        <v>6</v>
      </c>
    </row>
  </sheetData>
  <phoneticPr fontId="6" type="noConversion"/>
  <pageMargins left="0.69930555555555596" right="0.69930555555555596" top="0.75" bottom="0.75" header="0.3" footer="0.3"/>
  <pageSetup paperSize="9" orientation="portrait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zoomScale="180" zoomScaleNormal="180" workbookViewId="0">
      <selection activeCell="K6" sqref="K6"/>
    </sheetView>
  </sheetViews>
  <sheetFormatPr defaultColWidth="8.88671875" defaultRowHeight="15" x14ac:dyDescent="0.25"/>
  <cols>
    <col min="1" max="1" width="9.77734375" style="23" bestFit="1" customWidth="1"/>
    <col min="2" max="2" width="10.77734375" style="23" customWidth="1"/>
    <col min="3" max="3" width="11.21875" style="23" customWidth="1"/>
    <col min="4" max="4" width="17" style="23" customWidth="1"/>
    <col min="5" max="16384" width="8.88671875" style="23"/>
  </cols>
  <sheetData>
    <row r="1" spans="1:4" ht="31.2" x14ac:dyDescent="0.25">
      <c r="A1" s="61" t="s">
        <v>0</v>
      </c>
      <c r="B1" s="62" t="s">
        <v>1</v>
      </c>
      <c r="C1" s="62" t="s">
        <v>2</v>
      </c>
      <c r="D1" s="62" t="s">
        <v>3</v>
      </c>
    </row>
    <row r="2" spans="1:4" x14ac:dyDescent="0.25">
      <c r="A2" s="59">
        <v>2000</v>
      </c>
      <c r="B2" s="20">
        <v>7857.7</v>
      </c>
      <c r="C2" s="19">
        <v>2231.3000000000002</v>
      </c>
      <c r="D2" s="20">
        <v>100.4</v>
      </c>
    </row>
    <row r="3" spans="1:4" x14ac:dyDescent="0.25">
      <c r="A3" s="60">
        <v>2001</v>
      </c>
      <c r="B3" s="20">
        <v>8621.7000000000007</v>
      </c>
      <c r="C3" s="21">
        <v>2288.9</v>
      </c>
      <c r="D3" s="20">
        <v>100.7</v>
      </c>
    </row>
    <row r="4" spans="1:4" x14ac:dyDescent="0.25">
      <c r="A4" s="59">
        <v>2002</v>
      </c>
      <c r="B4" s="20">
        <v>9398.1</v>
      </c>
      <c r="C4" s="19">
        <v>2402.6999999999998</v>
      </c>
      <c r="D4" s="20">
        <v>99.2</v>
      </c>
    </row>
    <row r="5" spans="1:4" x14ac:dyDescent="0.25">
      <c r="A5" s="60">
        <v>2003</v>
      </c>
      <c r="B5" s="20">
        <v>10542</v>
      </c>
      <c r="C5" s="21">
        <v>2540.5</v>
      </c>
      <c r="D5" s="20">
        <v>101.2</v>
      </c>
    </row>
    <row r="6" spans="1:4" x14ac:dyDescent="0.25">
      <c r="A6" s="59">
        <v>2004</v>
      </c>
      <c r="B6" s="20">
        <v>12335.6</v>
      </c>
      <c r="C6" s="19">
        <v>2948.6</v>
      </c>
      <c r="D6" s="20">
        <v>103.9</v>
      </c>
    </row>
    <row r="7" spans="1:4" x14ac:dyDescent="0.25">
      <c r="A7" s="60">
        <v>2005</v>
      </c>
      <c r="B7" s="20">
        <v>14185.4</v>
      </c>
      <c r="C7" s="21">
        <v>3126.1</v>
      </c>
      <c r="D7" s="20">
        <v>101.8</v>
      </c>
    </row>
    <row r="8" spans="1:4" x14ac:dyDescent="0.25">
      <c r="A8" s="59">
        <v>2006</v>
      </c>
      <c r="B8" s="20">
        <v>16499.7</v>
      </c>
      <c r="C8" s="19">
        <v>3543.58</v>
      </c>
      <c r="D8" s="20">
        <v>101.5</v>
      </c>
    </row>
    <row r="9" spans="1:4" x14ac:dyDescent="0.25">
      <c r="A9" s="60">
        <v>2007</v>
      </c>
      <c r="B9" s="20">
        <v>20169.5</v>
      </c>
      <c r="C9" s="21">
        <v>3954.07</v>
      </c>
      <c r="D9" s="20">
        <v>104.8</v>
      </c>
    </row>
    <row r="10" spans="1:4" x14ac:dyDescent="0.25">
      <c r="A10" s="59">
        <v>2008</v>
      </c>
      <c r="B10" s="20">
        <v>23707.7</v>
      </c>
      <c r="C10" s="19">
        <v>4156.91</v>
      </c>
      <c r="D10" s="20">
        <v>105.9</v>
      </c>
    </row>
    <row r="11" spans="1:4" x14ac:dyDescent="0.25">
      <c r="A11" s="60">
        <v>2009</v>
      </c>
      <c r="B11" s="20">
        <v>25607.5</v>
      </c>
      <c r="C11" s="21">
        <v>4162.18</v>
      </c>
      <c r="D11" s="20">
        <v>99.3</v>
      </c>
    </row>
    <row r="12" spans="1:4" x14ac:dyDescent="0.25">
      <c r="A12" s="59">
        <v>2010</v>
      </c>
      <c r="B12" s="20">
        <v>30015</v>
      </c>
      <c r="C12" s="19">
        <v>4490.16</v>
      </c>
      <c r="D12" s="20">
        <v>103.3</v>
      </c>
    </row>
    <row r="13" spans="1:4" x14ac:dyDescent="0.25">
      <c r="A13" s="60">
        <v>2011</v>
      </c>
      <c r="B13" s="20">
        <v>35197.800000000003</v>
      </c>
      <c r="C13" s="21">
        <v>4834.5</v>
      </c>
      <c r="D13" s="20">
        <v>105.4</v>
      </c>
    </row>
    <row r="14" spans="1:4" x14ac:dyDescent="0.25">
      <c r="A14" s="59">
        <v>2012</v>
      </c>
      <c r="B14" s="20">
        <v>38549.5</v>
      </c>
      <c r="C14" s="19">
        <v>4778.58</v>
      </c>
      <c r="D14" s="20">
        <v>102.6</v>
      </c>
    </row>
    <row r="15" spans="1:4" x14ac:dyDescent="0.25">
      <c r="A15" s="60">
        <v>2013</v>
      </c>
      <c r="B15" s="20">
        <v>41907.599999999999</v>
      </c>
      <c r="C15" s="21">
        <v>5061.5</v>
      </c>
      <c r="D15" s="20">
        <v>102.6</v>
      </c>
    </row>
    <row r="17" spans="1:2" x14ac:dyDescent="0.25">
      <c r="B17" s="23" t="s">
        <v>4</v>
      </c>
    </row>
    <row r="18" spans="1:2" x14ac:dyDescent="0.25">
      <c r="A18" s="23" t="s">
        <v>5</v>
      </c>
      <c r="B18" s="23" t="s">
        <v>6</v>
      </c>
    </row>
  </sheetData>
  <phoneticPr fontId="6" type="noConversion"/>
  <pageMargins left="0.69930555555555596" right="0.69930555555555596" top="0.75" bottom="0.75" header="0.3" footer="0.3"/>
  <pageSetup paperSize="9" orientation="portrait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8"/>
  <sheetViews>
    <sheetView zoomScale="180" zoomScaleNormal="180" workbookViewId="0">
      <selection activeCell="K6" sqref="K6"/>
    </sheetView>
  </sheetViews>
  <sheetFormatPr defaultColWidth="8.88671875" defaultRowHeight="15" x14ac:dyDescent="0.25"/>
  <cols>
    <col min="1" max="1" width="9.77734375" style="23" bestFit="1" customWidth="1"/>
    <col min="2" max="2" width="9.5546875" style="23" customWidth="1"/>
    <col min="3" max="3" width="11" style="23" customWidth="1"/>
    <col min="4" max="4" width="15.77734375" style="23" customWidth="1"/>
    <col min="5" max="16384" width="8.88671875" style="23"/>
  </cols>
  <sheetData>
    <row r="1" spans="1:4" ht="31.2" x14ac:dyDescent="0.25">
      <c r="A1" s="61" t="s">
        <v>0</v>
      </c>
      <c r="B1" s="62" t="s">
        <v>1</v>
      </c>
      <c r="C1" s="62" t="s">
        <v>2</v>
      </c>
      <c r="D1" s="62" t="s">
        <v>3</v>
      </c>
    </row>
    <row r="2" spans="1:4" x14ac:dyDescent="0.25">
      <c r="A2" s="59">
        <v>2000</v>
      </c>
      <c r="B2" s="20">
        <v>7857.7</v>
      </c>
      <c r="C2" s="19">
        <v>2231.3000000000002</v>
      </c>
      <c r="D2" s="20">
        <v>100.4</v>
      </c>
    </row>
    <row r="3" spans="1:4" x14ac:dyDescent="0.25">
      <c r="A3" s="60">
        <v>2001</v>
      </c>
      <c r="B3" s="20">
        <v>8621.7000000000007</v>
      </c>
      <c r="C3" s="21">
        <v>2288.9</v>
      </c>
      <c r="D3" s="20">
        <v>100.7</v>
      </c>
    </row>
    <row r="4" spans="1:4" x14ac:dyDescent="0.25">
      <c r="A4" s="59">
        <v>2002</v>
      </c>
      <c r="B4" s="20">
        <v>9398.1</v>
      </c>
      <c r="C4" s="19">
        <v>2402.6999999999998</v>
      </c>
      <c r="D4" s="20">
        <v>99.2</v>
      </c>
    </row>
    <row r="5" spans="1:4" x14ac:dyDescent="0.25">
      <c r="A5" s="60">
        <v>2003</v>
      </c>
      <c r="B5" s="20">
        <v>10542</v>
      </c>
      <c r="C5" s="21">
        <v>2540.5</v>
      </c>
      <c r="D5" s="20">
        <v>101.2</v>
      </c>
    </row>
    <row r="6" spans="1:4" x14ac:dyDescent="0.25">
      <c r="A6" s="59">
        <v>2004</v>
      </c>
      <c r="B6" s="20">
        <v>12335.6</v>
      </c>
      <c r="C6" s="19">
        <v>2948.6</v>
      </c>
      <c r="D6" s="20">
        <v>103.9</v>
      </c>
    </row>
    <row r="7" spans="1:4" x14ac:dyDescent="0.25">
      <c r="A7" s="60">
        <v>2005</v>
      </c>
      <c r="B7" s="20">
        <v>14185.4</v>
      </c>
      <c r="C7" s="21">
        <v>3126.1</v>
      </c>
      <c r="D7" s="20">
        <v>101.8</v>
      </c>
    </row>
    <row r="8" spans="1:4" x14ac:dyDescent="0.25">
      <c r="A8" s="59">
        <v>2006</v>
      </c>
      <c r="B8" s="20">
        <v>16499.7</v>
      </c>
      <c r="C8" s="19">
        <v>3543.58</v>
      </c>
      <c r="D8" s="20">
        <v>101.5</v>
      </c>
    </row>
    <row r="9" spans="1:4" x14ac:dyDescent="0.25">
      <c r="A9" s="60">
        <v>2007</v>
      </c>
      <c r="B9" s="20">
        <v>20169.5</v>
      </c>
      <c r="C9" s="21">
        <v>3954.07</v>
      </c>
      <c r="D9" s="20">
        <v>104.8</v>
      </c>
    </row>
    <row r="10" spans="1:4" x14ac:dyDescent="0.25">
      <c r="A10" s="59">
        <v>2008</v>
      </c>
      <c r="B10" s="20">
        <v>23707.7</v>
      </c>
      <c r="C10" s="19">
        <v>4156.91</v>
      </c>
      <c r="D10" s="20">
        <v>105.9</v>
      </c>
    </row>
    <row r="11" spans="1:4" x14ac:dyDescent="0.25">
      <c r="A11" s="60">
        <v>2009</v>
      </c>
      <c r="B11" s="20">
        <v>25607.5</v>
      </c>
      <c r="C11" s="21">
        <v>4162.18</v>
      </c>
      <c r="D11" s="20">
        <v>99.3</v>
      </c>
    </row>
    <row r="12" spans="1:4" x14ac:dyDescent="0.25">
      <c r="A12" s="59">
        <v>2010</v>
      </c>
      <c r="B12" s="20">
        <v>30015</v>
      </c>
      <c r="C12" s="19">
        <v>4490.16</v>
      </c>
      <c r="D12" s="20">
        <v>103.3</v>
      </c>
    </row>
    <row r="13" spans="1:4" x14ac:dyDescent="0.25">
      <c r="A13" s="60">
        <v>2011</v>
      </c>
      <c r="B13" s="20">
        <v>35197.800000000003</v>
      </c>
      <c r="C13" s="21">
        <v>4834.5</v>
      </c>
      <c r="D13" s="20">
        <v>105.4</v>
      </c>
    </row>
    <row r="14" spans="1:4" x14ac:dyDescent="0.25">
      <c r="A14" s="59">
        <v>2012</v>
      </c>
      <c r="B14" s="20">
        <v>38549.5</v>
      </c>
      <c r="C14" s="19">
        <v>4778.58</v>
      </c>
      <c r="D14" s="20">
        <v>102.6</v>
      </c>
    </row>
    <row r="15" spans="1:4" x14ac:dyDescent="0.25">
      <c r="A15" s="60">
        <v>2013</v>
      </c>
      <c r="B15" s="20">
        <v>41907.599999999999</v>
      </c>
      <c r="C15" s="21">
        <v>5061.5</v>
      </c>
      <c r="D15" s="20">
        <v>102.6</v>
      </c>
    </row>
    <row r="17" spans="1:2" x14ac:dyDescent="0.25">
      <c r="B17" s="23" t="s">
        <v>4</v>
      </c>
    </row>
    <row r="18" spans="1:2" x14ac:dyDescent="0.25">
      <c r="A18" s="23" t="s">
        <v>5</v>
      </c>
      <c r="B18" s="23" t="s">
        <v>6</v>
      </c>
    </row>
  </sheetData>
  <phoneticPr fontId="6" type="noConversion"/>
  <pageMargins left="0.69930555555555596" right="0.69930555555555596" top="0.75" bottom="0.75" header="0.3" footer="0.3"/>
  <pageSetup paperSize="9" orientation="portrait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zoomScale="180" zoomScaleNormal="180" workbookViewId="0">
      <selection activeCell="K5" sqref="K5"/>
    </sheetView>
  </sheetViews>
  <sheetFormatPr defaultColWidth="8.88671875" defaultRowHeight="15" x14ac:dyDescent="0.25"/>
  <cols>
    <col min="1" max="2" width="16.44140625" style="23" customWidth="1"/>
    <col min="3" max="3" width="19.88671875" style="23" hidden="1" customWidth="1"/>
    <col min="4" max="4" width="30.33203125" style="23" hidden="1" customWidth="1"/>
    <col min="5" max="16384" width="8.88671875" style="23"/>
  </cols>
  <sheetData>
    <row r="1" spans="1:4" ht="15.6" x14ac:dyDescent="0.25">
      <c r="A1" s="61" t="s">
        <v>0</v>
      </c>
      <c r="B1" s="62" t="s">
        <v>1</v>
      </c>
      <c r="C1" s="62" t="s">
        <v>2</v>
      </c>
      <c r="D1" s="62" t="s">
        <v>3</v>
      </c>
    </row>
    <row r="2" spans="1:4" x14ac:dyDescent="0.25">
      <c r="A2" s="59">
        <v>2000</v>
      </c>
      <c r="B2" s="20">
        <v>7857.7</v>
      </c>
      <c r="C2" s="19">
        <v>2231.3000000000002</v>
      </c>
      <c r="D2" s="20">
        <v>100.4</v>
      </c>
    </row>
    <row r="3" spans="1:4" x14ac:dyDescent="0.25">
      <c r="A3" s="60">
        <v>2001</v>
      </c>
      <c r="B3" s="20">
        <v>8621.7000000000007</v>
      </c>
      <c r="C3" s="21">
        <v>2288.9</v>
      </c>
      <c r="D3" s="20">
        <v>100.7</v>
      </c>
    </row>
    <row r="4" spans="1:4" x14ac:dyDescent="0.25">
      <c r="A4" s="59">
        <v>2002</v>
      </c>
      <c r="B4" s="20">
        <v>9398.1</v>
      </c>
      <c r="C4" s="19">
        <v>2402.6999999999998</v>
      </c>
      <c r="D4" s="20">
        <v>99.2</v>
      </c>
    </row>
    <row r="5" spans="1:4" x14ac:dyDescent="0.25">
      <c r="A5" s="60">
        <v>2003</v>
      </c>
      <c r="B5" s="20">
        <v>10542</v>
      </c>
      <c r="C5" s="21">
        <v>2540.5</v>
      </c>
      <c r="D5" s="20">
        <v>101.2</v>
      </c>
    </row>
    <row r="6" spans="1:4" x14ac:dyDescent="0.25">
      <c r="A6" s="59">
        <v>2004</v>
      </c>
      <c r="B6" s="20">
        <v>12335.6</v>
      </c>
      <c r="C6" s="19">
        <v>2948.6</v>
      </c>
      <c r="D6" s="20">
        <v>103.9</v>
      </c>
    </row>
    <row r="7" spans="1:4" x14ac:dyDescent="0.25">
      <c r="A7" s="60">
        <v>2005</v>
      </c>
      <c r="B7" s="20">
        <v>14185.4</v>
      </c>
      <c r="C7" s="21">
        <v>3126.1</v>
      </c>
      <c r="D7" s="20">
        <v>101.8</v>
      </c>
    </row>
    <row r="8" spans="1:4" x14ac:dyDescent="0.25">
      <c r="A8" s="59">
        <v>2006</v>
      </c>
      <c r="B8" s="20">
        <v>16499.7</v>
      </c>
      <c r="C8" s="19">
        <v>3543.58</v>
      </c>
      <c r="D8" s="20">
        <v>101.5</v>
      </c>
    </row>
    <row r="9" spans="1:4" x14ac:dyDescent="0.25">
      <c r="A9" s="60">
        <v>2007</v>
      </c>
      <c r="B9" s="20">
        <v>20169.5</v>
      </c>
      <c r="C9" s="21">
        <v>3954.07</v>
      </c>
      <c r="D9" s="20">
        <v>104.8</v>
      </c>
    </row>
    <row r="10" spans="1:4" x14ac:dyDescent="0.25">
      <c r="A10" s="59">
        <v>2008</v>
      </c>
      <c r="B10" s="20">
        <v>23707.7</v>
      </c>
      <c r="C10" s="19">
        <v>4156.91</v>
      </c>
      <c r="D10" s="20">
        <v>105.9</v>
      </c>
    </row>
    <row r="11" spans="1:4" x14ac:dyDescent="0.25">
      <c r="A11" s="60">
        <v>2009</v>
      </c>
      <c r="B11" s="20">
        <v>25607.5</v>
      </c>
      <c r="C11" s="21">
        <v>4162.18</v>
      </c>
      <c r="D11" s="20">
        <v>99.3</v>
      </c>
    </row>
    <row r="12" spans="1:4" x14ac:dyDescent="0.25">
      <c r="A12" s="59">
        <v>2010</v>
      </c>
      <c r="B12" s="20">
        <v>30015</v>
      </c>
      <c r="C12" s="19">
        <v>4490.16</v>
      </c>
      <c r="D12" s="20">
        <v>103.3</v>
      </c>
    </row>
    <row r="13" spans="1:4" x14ac:dyDescent="0.25">
      <c r="A13" s="60">
        <v>2011</v>
      </c>
      <c r="B13" s="20">
        <v>35197.800000000003</v>
      </c>
      <c r="C13" s="21">
        <v>4834.5</v>
      </c>
      <c r="D13" s="20">
        <v>105.4</v>
      </c>
    </row>
    <row r="14" spans="1:4" x14ac:dyDescent="0.25">
      <c r="A14" s="59">
        <v>2012</v>
      </c>
      <c r="B14" s="20">
        <v>38549.5</v>
      </c>
      <c r="C14" s="19">
        <v>4778.58</v>
      </c>
      <c r="D14" s="20">
        <v>102.6</v>
      </c>
    </row>
    <row r="15" spans="1:4" x14ac:dyDescent="0.25">
      <c r="A15" s="60">
        <v>2013</v>
      </c>
      <c r="B15" s="20">
        <v>41907.599999999999</v>
      </c>
      <c r="C15" s="21">
        <v>5061.5</v>
      </c>
      <c r="D15" s="20">
        <v>102.6</v>
      </c>
    </row>
    <row r="17" spans="1:2" x14ac:dyDescent="0.25">
      <c r="B17" s="23" t="s">
        <v>4</v>
      </c>
    </row>
    <row r="18" spans="1:2" x14ac:dyDescent="0.25">
      <c r="A18" s="23" t="s">
        <v>5</v>
      </c>
      <c r="B18" s="23" t="s">
        <v>6</v>
      </c>
    </row>
  </sheetData>
  <phoneticPr fontId="6" type="noConversion"/>
  <pageMargins left="0.69930555555555596" right="0.69930555555555596" top="0.75" bottom="0.75" header="0.3" footer="0.3"/>
  <pageSetup paperSize="9" orientation="portrait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"/>
  <sheetViews>
    <sheetView workbookViewId="0">
      <selection activeCell="D35" sqref="D35"/>
    </sheetView>
  </sheetViews>
  <sheetFormatPr defaultColWidth="8.88671875" defaultRowHeight="14.4" x14ac:dyDescent="0.25"/>
  <cols>
    <col min="1" max="1" width="13.5546875" style="9" customWidth="1"/>
    <col min="2" max="2" width="17.33203125" style="9" customWidth="1"/>
    <col min="3" max="3" width="13.109375" style="9" customWidth="1"/>
    <col min="4" max="4" width="25.5546875" style="9" customWidth="1"/>
    <col min="5" max="5" width="13.109375" style="9" customWidth="1"/>
    <col min="6" max="6" width="27.6640625" style="9" customWidth="1"/>
    <col min="7" max="16384" width="8.88671875" style="5"/>
  </cols>
  <sheetData>
    <row r="1" spans="1:10" ht="15" x14ac:dyDescent="0.25">
      <c r="A1" s="7" t="s">
        <v>7</v>
      </c>
      <c r="B1" s="7" t="s">
        <v>8</v>
      </c>
      <c r="C1" s="7" t="s">
        <v>9</v>
      </c>
      <c r="D1" s="7" t="s">
        <v>10</v>
      </c>
      <c r="E1" s="7" t="s">
        <v>11</v>
      </c>
      <c r="F1" s="7" t="s">
        <v>12</v>
      </c>
    </row>
    <row r="2" spans="1:10" ht="15" x14ac:dyDescent="0.25">
      <c r="A2" s="7">
        <v>8</v>
      </c>
      <c r="B2" s="8">
        <v>12.5</v>
      </c>
      <c r="C2" s="8">
        <v>185.4</v>
      </c>
      <c r="D2" s="8">
        <v>27.1</v>
      </c>
      <c r="E2" s="10">
        <v>18</v>
      </c>
      <c r="F2" s="8">
        <v>43.8</v>
      </c>
      <c r="G2" s="6"/>
    </row>
    <row r="3" spans="1:10" ht="15" x14ac:dyDescent="0.25">
      <c r="A3" s="7">
        <v>21</v>
      </c>
      <c r="B3" s="8">
        <v>11.6</v>
      </c>
      <c r="C3" s="8">
        <v>368.2</v>
      </c>
      <c r="D3" s="8">
        <v>16.8</v>
      </c>
      <c r="E3" s="10">
        <v>32</v>
      </c>
      <c r="F3" s="8">
        <v>163.9</v>
      </c>
    </row>
    <row r="4" spans="1:10" ht="15" x14ac:dyDescent="0.25">
      <c r="A4" s="7">
        <v>15</v>
      </c>
      <c r="B4" s="8">
        <v>10.199999999999999</v>
      </c>
      <c r="C4" s="8">
        <v>263.5</v>
      </c>
      <c r="D4" s="8">
        <v>15.6</v>
      </c>
      <c r="E4" s="10">
        <v>34</v>
      </c>
      <c r="F4" s="8">
        <v>146.69999999999999</v>
      </c>
      <c r="G4" s="6"/>
      <c r="H4" s="6"/>
      <c r="I4" s="6"/>
      <c r="J4" s="6"/>
    </row>
    <row r="5" spans="1:10" ht="15" hidden="1" x14ac:dyDescent="0.25">
      <c r="A5" s="7">
        <v>5</v>
      </c>
      <c r="B5" s="8">
        <v>7.8</v>
      </c>
      <c r="C5" s="8">
        <v>199.7</v>
      </c>
      <c r="D5" s="8">
        <v>16.5</v>
      </c>
      <c r="E5" s="10">
        <v>19</v>
      </c>
      <c r="F5" s="8">
        <v>63.2</v>
      </c>
    </row>
    <row r="6" spans="1:10" ht="15" hidden="1" x14ac:dyDescent="0.25">
      <c r="A6" s="7">
        <v>24</v>
      </c>
      <c r="B6" s="8">
        <v>7.2</v>
      </c>
      <c r="C6" s="8">
        <v>196.2</v>
      </c>
      <c r="D6" s="8">
        <v>15.8</v>
      </c>
      <c r="E6" s="10">
        <v>16</v>
      </c>
      <c r="F6" s="8">
        <v>39.700000000000003</v>
      </c>
    </row>
    <row r="7" spans="1:10" ht="15" hidden="1" x14ac:dyDescent="0.25">
      <c r="A7" s="7">
        <v>20</v>
      </c>
      <c r="B7" s="8">
        <v>6.8</v>
      </c>
      <c r="C7" s="8">
        <v>139.4</v>
      </c>
      <c r="D7" s="8">
        <v>7.2</v>
      </c>
      <c r="E7" s="10">
        <v>28</v>
      </c>
      <c r="F7" s="8">
        <v>64.3</v>
      </c>
    </row>
    <row r="8" spans="1:10" ht="15" hidden="1" x14ac:dyDescent="0.25">
      <c r="A8" s="7">
        <v>3</v>
      </c>
      <c r="B8" s="8">
        <v>4.8</v>
      </c>
      <c r="C8" s="8">
        <v>173</v>
      </c>
      <c r="D8" s="8">
        <v>7.7</v>
      </c>
      <c r="E8" s="10">
        <v>17</v>
      </c>
      <c r="F8" s="8">
        <v>73.7</v>
      </c>
    </row>
    <row r="9" spans="1:10" ht="15" hidden="1" x14ac:dyDescent="0.25">
      <c r="A9" s="7">
        <v>12</v>
      </c>
      <c r="B9" s="8">
        <v>4</v>
      </c>
      <c r="C9" s="8">
        <v>132.19999999999999</v>
      </c>
      <c r="D9" s="8">
        <v>11.2</v>
      </c>
      <c r="E9" s="10">
        <v>23</v>
      </c>
      <c r="F9" s="8">
        <v>76.7</v>
      </c>
    </row>
    <row r="10" spans="1:10" ht="15" hidden="1" x14ac:dyDescent="0.25">
      <c r="A10" s="7">
        <v>14</v>
      </c>
      <c r="B10" s="8">
        <v>3.5</v>
      </c>
      <c r="C10" s="8">
        <v>174.6</v>
      </c>
      <c r="D10" s="8">
        <v>12.7</v>
      </c>
      <c r="E10" s="10">
        <v>26</v>
      </c>
      <c r="F10" s="8">
        <v>117.1</v>
      </c>
    </row>
    <row r="11" spans="1:10" ht="15" hidden="1" x14ac:dyDescent="0.25">
      <c r="A11" s="7">
        <v>4</v>
      </c>
      <c r="B11" s="8">
        <v>3.2</v>
      </c>
      <c r="C11" s="8">
        <v>80.8</v>
      </c>
      <c r="D11" s="8">
        <v>7.2</v>
      </c>
      <c r="E11" s="10">
        <v>10</v>
      </c>
      <c r="F11" s="8">
        <v>14.5</v>
      </c>
    </row>
    <row r="12" spans="1:10" ht="15" hidden="1" x14ac:dyDescent="0.25">
      <c r="A12" s="7">
        <v>25</v>
      </c>
      <c r="B12" s="8">
        <v>3.2</v>
      </c>
      <c r="C12" s="8">
        <v>102.2</v>
      </c>
      <c r="D12" s="8">
        <v>12</v>
      </c>
      <c r="E12" s="10">
        <v>10</v>
      </c>
      <c r="F12" s="8">
        <v>97.1</v>
      </c>
    </row>
    <row r="13" spans="1:10" ht="15" hidden="1" x14ac:dyDescent="0.25">
      <c r="A13" s="7">
        <v>16</v>
      </c>
      <c r="B13" s="8">
        <v>3</v>
      </c>
      <c r="C13" s="8">
        <v>79.3</v>
      </c>
      <c r="D13" s="8">
        <v>8.9</v>
      </c>
      <c r="E13" s="10">
        <v>15</v>
      </c>
      <c r="F13" s="8">
        <v>29.9</v>
      </c>
    </row>
    <row r="14" spans="1:10" ht="15" hidden="1" x14ac:dyDescent="0.25">
      <c r="A14" s="7">
        <v>6</v>
      </c>
      <c r="B14" s="8">
        <v>2.7</v>
      </c>
      <c r="C14" s="8">
        <v>16.2</v>
      </c>
      <c r="D14" s="8">
        <v>2.2000000000000002</v>
      </c>
      <c r="E14" s="10">
        <v>1</v>
      </c>
      <c r="F14" s="8">
        <v>2.2000000000000002</v>
      </c>
    </row>
    <row r="15" spans="1:10" ht="15" hidden="1" x14ac:dyDescent="0.25">
      <c r="A15" s="7">
        <v>10</v>
      </c>
      <c r="B15" s="8">
        <v>2.6</v>
      </c>
      <c r="C15" s="8">
        <v>72.8</v>
      </c>
      <c r="D15" s="8">
        <v>9.1</v>
      </c>
      <c r="E15" s="10">
        <v>14</v>
      </c>
      <c r="F15" s="8">
        <v>64.3</v>
      </c>
    </row>
    <row r="16" spans="1:10" ht="15" hidden="1" x14ac:dyDescent="0.25">
      <c r="A16" s="7">
        <v>7</v>
      </c>
      <c r="B16" s="8">
        <v>1.6</v>
      </c>
      <c r="C16" s="8">
        <v>107.4</v>
      </c>
      <c r="D16" s="8">
        <v>10.7</v>
      </c>
      <c r="E16" s="10">
        <v>17</v>
      </c>
      <c r="F16" s="8">
        <v>20.2</v>
      </c>
    </row>
    <row r="17" spans="1:6" ht="15" hidden="1" x14ac:dyDescent="0.25">
      <c r="A17" s="7">
        <v>22</v>
      </c>
      <c r="B17" s="8">
        <v>1.6</v>
      </c>
      <c r="C17" s="8">
        <v>95.7</v>
      </c>
      <c r="D17" s="8">
        <v>3.8</v>
      </c>
      <c r="E17" s="10">
        <v>10</v>
      </c>
      <c r="F17" s="8">
        <v>44.5</v>
      </c>
    </row>
    <row r="18" spans="1:6" ht="15" hidden="1" x14ac:dyDescent="0.25">
      <c r="A18" s="7">
        <v>23</v>
      </c>
      <c r="B18" s="8">
        <v>1.2</v>
      </c>
      <c r="C18" s="8">
        <v>109.6</v>
      </c>
      <c r="D18" s="8">
        <v>10.3</v>
      </c>
      <c r="E18" s="10">
        <v>14</v>
      </c>
      <c r="F18" s="8">
        <v>67.900000000000006</v>
      </c>
    </row>
    <row r="19" spans="1:6" ht="15" hidden="1" x14ac:dyDescent="0.25">
      <c r="A19" s="7">
        <v>2</v>
      </c>
      <c r="B19" s="8">
        <v>1.1000000000000001</v>
      </c>
      <c r="C19" s="8">
        <v>111.3</v>
      </c>
      <c r="D19" s="8">
        <v>19.8</v>
      </c>
      <c r="E19" s="10">
        <v>16</v>
      </c>
      <c r="F19" s="8">
        <v>90.9</v>
      </c>
    </row>
    <row r="20" spans="1:6" ht="15" hidden="1" x14ac:dyDescent="0.25">
      <c r="A20" s="7">
        <v>9</v>
      </c>
      <c r="B20" s="8">
        <v>1</v>
      </c>
      <c r="C20" s="8">
        <v>96.1</v>
      </c>
      <c r="D20" s="8">
        <v>1.7</v>
      </c>
      <c r="E20" s="10">
        <v>10</v>
      </c>
      <c r="F20" s="8">
        <v>55.9</v>
      </c>
    </row>
    <row r="21" spans="1:6" ht="15" hidden="1" x14ac:dyDescent="0.25">
      <c r="A21" s="7">
        <v>19</v>
      </c>
      <c r="B21" s="8">
        <v>1</v>
      </c>
      <c r="C21" s="8">
        <v>24.7</v>
      </c>
      <c r="D21" s="8">
        <v>5</v>
      </c>
      <c r="E21" s="10">
        <v>4</v>
      </c>
      <c r="F21" s="8">
        <v>13.4</v>
      </c>
    </row>
    <row r="22" spans="1:6" ht="15" hidden="1" x14ac:dyDescent="0.25">
      <c r="A22" s="7">
        <v>1</v>
      </c>
      <c r="B22" s="8">
        <v>0.9</v>
      </c>
      <c r="C22" s="8">
        <v>67.3</v>
      </c>
      <c r="D22" s="8">
        <v>6.8</v>
      </c>
      <c r="E22" s="10">
        <v>5</v>
      </c>
      <c r="F22" s="8">
        <v>51.9</v>
      </c>
    </row>
    <row r="23" spans="1:6" ht="15" x14ac:dyDescent="0.25">
      <c r="A23" s="7">
        <v>13</v>
      </c>
      <c r="B23" s="8">
        <v>0.8</v>
      </c>
      <c r="C23" s="8">
        <v>58.6</v>
      </c>
      <c r="D23" s="8">
        <v>6</v>
      </c>
      <c r="E23" s="10">
        <v>14</v>
      </c>
      <c r="F23" s="8">
        <v>22.8</v>
      </c>
    </row>
    <row r="24" spans="1:6" ht="15" x14ac:dyDescent="0.25">
      <c r="A24" s="7">
        <v>18</v>
      </c>
      <c r="B24" s="8">
        <v>0.4</v>
      </c>
      <c r="C24" s="8">
        <v>73.5</v>
      </c>
      <c r="D24" s="8">
        <v>5.9</v>
      </c>
      <c r="E24" s="10">
        <v>11</v>
      </c>
      <c r="F24" s="8">
        <v>25.3</v>
      </c>
    </row>
    <row r="25" spans="1:6" ht="15" x14ac:dyDescent="0.25">
      <c r="A25" s="7">
        <v>11</v>
      </c>
      <c r="B25" s="8">
        <v>0.3</v>
      </c>
      <c r="C25" s="8">
        <v>64.2</v>
      </c>
      <c r="D25" s="8">
        <v>2.1</v>
      </c>
      <c r="E25" s="10">
        <v>11</v>
      </c>
      <c r="F25" s="8">
        <v>42.7</v>
      </c>
    </row>
    <row r="26" spans="1:6" ht="15" x14ac:dyDescent="0.25">
      <c r="A26" s="7">
        <v>17</v>
      </c>
      <c r="B26" s="8">
        <v>0.2</v>
      </c>
      <c r="C26" s="8">
        <v>14.8</v>
      </c>
      <c r="D26" s="8">
        <v>0.6</v>
      </c>
      <c r="E26" s="10">
        <v>2</v>
      </c>
      <c r="F26" s="8">
        <v>42.1</v>
      </c>
    </row>
  </sheetData>
  <autoFilter ref="A1:F26" xr:uid="{00000000-0009-0000-0000-000002000000}"/>
  <phoneticPr fontId="6" type="noConversion"/>
  <pageMargins left="0.69930555555555596" right="0.69930555555555596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7"/>
  <sheetViews>
    <sheetView zoomScale="200" zoomScaleNormal="200" workbookViewId="0">
      <selection activeCell="J7" sqref="J7"/>
    </sheetView>
  </sheetViews>
  <sheetFormatPr defaultColWidth="9" defaultRowHeight="14.4" x14ac:dyDescent="0.25"/>
  <cols>
    <col min="1" max="1" width="9.77734375" bestFit="1" customWidth="1"/>
    <col min="2" max="2" width="19.6640625" bestFit="1" customWidth="1"/>
  </cols>
  <sheetData>
    <row r="1" spans="1:2" ht="15" x14ac:dyDescent="0.25">
      <c r="A1" s="7" t="s">
        <v>121</v>
      </c>
      <c r="B1" s="7" t="s">
        <v>114</v>
      </c>
    </row>
    <row r="2" spans="1:2" ht="15" x14ac:dyDescent="0.25">
      <c r="A2" s="7" t="s">
        <v>115</v>
      </c>
      <c r="B2" s="8">
        <v>12.5</v>
      </c>
    </row>
    <row r="3" spans="1:2" ht="15" x14ac:dyDescent="0.25">
      <c r="A3" s="7" t="s">
        <v>118</v>
      </c>
      <c r="B3" s="8">
        <v>0.3</v>
      </c>
    </row>
    <row r="4" spans="1:2" ht="15" x14ac:dyDescent="0.25">
      <c r="A4" s="7" t="s">
        <v>116</v>
      </c>
      <c r="B4" s="8">
        <v>10.199999999999999</v>
      </c>
    </row>
    <row r="5" spans="1:2" ht="15" x14ac:dyDescent="0.25">
      <c r="A5" s="7" t="s">
        <v>119</v>
      </c>
      <c r="B5" s="8">
        <v>0.2</v>
      </c>
    </row>
    <row r="6" spans="1:2" ht="15" x14ac:dyDescent="0.25">
      <c r="A6" s="7" t="s">
        <v>120</v>
      </c>
      <c r="B6" s="8">
        <v>0.4</v>
      </c>
    </row>
    <row r="7" spans="1:2" ht="15" x14ac:dyDescent="0.25">
      <c r="A7" s="7" t="s">
        <v>117</v>
      </c>
      <c r="B7" s="8">
        <v>11.6</v>
      </c>
    </row>
  </sheetData>
  <autoFilter ref="A1:B7" xr:uid="{00000000-0009-0000-0000-000005000000}"/>
  <phoneticPr fontId="6" type="noConversion"/>
  <pageMargins left="0.69930555555555596" right="0.69930555555555596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8"/>
  <sheetViews>
    <sheetView zoomScale="180" zoomScaleNormal="180" workbookViewId="0">
      <selection activeCell="B8" sqref="B8"/>
    </sheetView>
  </sheetViews>
  <sheetFormatPr defaultColWidth="9" defaultRowHeight="15" x14ac:dyDescent="0.35"/>
  <cols>
    <col min="1" max="1" width="9" style="26"/>
    <col min="2" max="2" width="11" style="26" customWidth="1"/>
    <col min="3" max="3" width="11.88671875" style="26" customWidth="1"/>
    <col min="4" max="4" width="13" style="26" customWidth="1"/>
    <col min="5" max="16384" width="9" style="26"/>
  </cols>
  <sheetData>
    <row r="1" spans="1:6" x14ac:dyDescent="0.35">
      <c r="A1" s="26" t="s">
        <v>13</v>
      </c>
    </row>
    <row r="2" spans="1:6" x14ac:dyDescent="0.35">
      <c r="F2" s="26" t="s">
        <v>14</v>
      </c>
    </row>
    <row r="3" spans="1:6" x14ac:dyDescent="0.35">
      <c r="A3" s="25" t="s">
        <v>15</v>
      </c>
      <c r="B3" s="25" t="s">
        <v>16</v>
      </c>
      <c r="C3" s="25" t="s">
        <v>17</v>
      </c>
      <c r="D3" s="25" t="s">
        <v>18</v>
      </c>
      <c r="E3" s="25" t="s">
        <v>19</v>
      </c>
    </row>
    <row r="4" spans="1:6" x14ac:dyDescent="0.35">
      <c r="A4" s="25" t="s">
        <v>20</v>
      </c>
      <c r="B4" s="25">
        <v>3496.57</v>
      </c>
      <c r="C4" s="25">
        <v>1161.55</v>
      </c>
      <c r="D4" s="25">
        <v>1251.0899999999999</v>
      </c>
      <c r="E4" s="25">
        <v>1961.07</v>
      </c>
    </row>
    <row r="5" spans="1:6" x14ac:dyDescent="0.35">
      <c r="A5" s="25" t="s">
        <v>21</v>
      </c>
      <c r="B5" s="25">
        <v>1383.36</v>
      </c>
      <c r="C5" s="25">
        <v>775.09</v>
      </c>
      <c r="D5" s="25">
        <v>595.09</v>
      </c>
      <c r="E5" s="25">
        <v>1605.61</v>
      </c>
    </row>
    <row r="6" spans="1:6" x14ac:dyDescent="0.35">
      <c r="A6" s="25" t="s">
        <v>22</v>
      </c>
      <c r="B6" s="25">
        <v>3756.56</v>
      </c>
      <c r="C6" s="25">
        <v>1623.36</v>
      </c>
      <c r="D6" s="25">
        <v>1730.51</v>
      </c>
      <c r="E6" s="25">
        <v>3255.94</v>
      </c>
    </row>
    <row r="8" spans="1:6" x14ac:dyDescent="0.35">
      <c r="C8" s="26" t="s">
        <v>122</v>
      </c>
    </row>
  </sheetData>
  <phoneticPr fontId="6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31"/>
  <sheetViews>
    <sheetView zoomScale="180" zoomScaleNormal="180" workbookViewId="0">
      <selection activeCell="I3" sqref="I3"/>
    </sheetView>
  </sheetViews>
  <sheetFormatPr defaultColWidth="9" defaultRowHeight="15.6" x14ac:dyDescent="0.25"/>
  <cols>
    <col min="1" max="1" width="8.109375" style="12" customWidth="1"/>
    <col min="2" max="4" width="9" style="12"/>
    <col min="5" max="5" width="12.6640625" style="12" customWidth="1"/>
    <col min="6" max="6" width="8.109375" style="12" customWidth="1"/>
    <col min="7" max="7" width="14" style="12" customWidth="1"/>
    <col min="8" max="9" width="9" style="12"/>
    <col min="10" max="10" width="9.109375" style="14" customWidth="1"/>
    <col min="11" max="11" width="10.44140625" style="12" customWidth="1"/>
    <col min="12" max="16384" width="9" style="12"/>
  </cols>
  <sheetData>
    <row r="1" spans="1:11" ht="60.6" customHeight="1" x14ac:dyDescent="0.25">
      <c r="A1" s="68" t="s">
        <v>23</v>
      </c>
      <c r="B1" s="68"/>
      <c r="C1" s="68"/>
      <c r="D1" s="68"/>
      <c r="E1" s="68"/>
      <c r="F1" s="68"/>
      <c r="G1" s="68"/>
      <c r="H1" s="68"/>
      <c r="I1" s="68"/>
      <c r="J1" s="68"/>
      <c r="K1" s="68"/>
    </row>
    <row r="2" spans="1:11" x14ac:dyDescent="0.25">
      <c r="C2" s="12" t="s">
        <v>124</v>
      </c>
      <c r="D2" s="12" t="s">
        <v>123</v>
      </c>
    </row>
    <row r="3" spans="1:11" x14ac:dyDescent="0.25">
      <c r="A3" s="13"/>
      <c r="B3" s="13" t="s">
        <v>24</v>
      </c>
      <c r="C3" s="13" t="s">
        <v>25</v>
      </c>
      <c r="D3" s="13" t="s">
        <v>26</v>
      </c>
      <c r="E3" s="13" t="s">
        <v>27</v>
      </c>
      <c r="F3" s="13" t="s">
        <v>28</v>
      </c>
      <c r="G3" s="13" t="s">
        <v>29</v>
      </c>
    </row>
    <row r="4" spans="1:11" s="17" customFormat="1" ht="30" x14ac:dyDescent="0.25">
      <c r="A4" s="15">
        <v>1</v>
      </c>
      <c r="B4" s="16" t="s">
        <v>7</v>
      </c>
      <c r="C4" s="16" t="s">
        <v>8</v>
      </c>
      <c r="D4" s="16" t="s">
        <v>9</v>
      </c>
      <c r="E4" s="16" t="s">
        <v>10</v>
      </c>
      <c r="F4" s="16" t="s">
        <v>11</v>
      </c>
      <c r="G4" s="16" t="s">
        <v>12</v>
      </c>
      <c r="J4" s="18"/>
    </row>
    <row r="5" spans="1:11" x14ac:dyDescent="0.25">
      <c r="A5" s="13">
        <v>2</v>
      </c>
      <c r="B5" s="7">
        <v>1</v>
      </c>
      <c r="C5" s="8">
        <v>0.9</v>
      </c>
      <c r="D5" s="8">
        <v>67.3</v>
      </c>
      <c r="E5" s="8">
        <v>6.8</v>
      </c>
      <c r="F5" s="10">
        <v>5</v>
      </c>
      <c r="G5" s="8">
        <v>51.9</v>
      </c>
      <c r="J5" s="18"/>
    </row>
    <row r="6" spans="1:11" x14ac:dyDescent="0.25">
      <c r="A6" s="13">
        <v>3</v>
      </c>
      <c r="B6" s="7">
        <v>2</v>
      </c>
      <c r="C6" s="8">
        <v>1.1000000000000001</v>
      </c>
      <c r="D6" s="8">
        <v>111.3</v>
      </c>
      <c r="E6" s="8">
        <v>19.8</v>
      </c>
      <c r="F6" s="10">
        <v>16</v>
      </c>
      <c r="G6" s="8">
        <v>90.9</v>
      </c>
      <c r="J6" s="18"/>
    </row>
    <row r="7" spans="1:11" x14ac:dyDescent="0.25">
      <c r="A7" s="13">
        <v>4</v>
      </c>
      <c r="B7" s="7">
        <v>3</v>
      </c>
      <c r="C7" s="8">
        <v>4.8</v>
      </c>
      <c r="D7" s="8">
        <v>173</v>
      </c>
      <c r="E7" s="8">
        <v>7.7</v>
      </c>
      <c r="F7" s="10">
        <v>17</v>
      </c>
      <c r="G7" s="8">
        <v>73.7</v>
      </c>
      <c r="J7" s="18"/>
    </row>
    <row r="8" spans="1:11" x14ac:dyDescent="0.25">
      <c r="A8" s="13">
        <v>5</v>
      </c>
      <c r="B8" s="7">
        <v>4</v>
      </c>
      <c r="C8" s="8">
        <v>3.2</v>
      </c>
      <c r="D8" s="8">
        <v>80.8</v>
      </c>
      <c r="E8" s="8">
        <v>7.2</v>
      </c>
      <c r="F8" s="10">
        <v>10</v>
      </c>
      <c r="G8" s="8">
        <v>14.5</v>
      </c>
      <c r="J8" s="18"/>
    </row>
    <row r="9" spans="1:11" x14ac:dyDescent="0.25">
      <c r="A9" s="13">
        <v>6</v>
      </c>
      <c r="B9" s="7">
        <v>5</v>
      </c>
      <c r="C9" s="8">
        <v>7.8</v>
      </c>
      <c r="D9" s="8">
        <v>199.7</v>
      </c>
      <c r="E9" s="8">
        <v>16.5</v>
      </c>
      <c r="F9" s="10">
        <v>19</v>
      </c>
      <c r="G9" s="8">
        <v>63.2</v>
      </c>
    </row>
    <row r="10" spans="1:11" x14ac:dyDescent="0.25">
      <c r="A10" s="13">
        <v>7</v>
      </c>
      <c r="B10" s="7">
        <v>6</v>
      </c>
      <c r="C10" s="8">
        <v>2.7</v>
      </c>
      <c r="D10" s="8">
        <v>16.2</v>
      </c>
      <c r="E10" s="8">
        <v>2.2000000000000002</v>
      </c>
      <c r="F10" s="10">
        <v>1</v>
      </c>
      <c r="G10" s="8">
        <v>2.2000000000000002</v>
      </c>
    </row>
    <row r="11" spans="1:11" x14ac:dyDescent="0.25">
      <c r="A11" s="13">
        <v>8</v>
      </c>
      <c r="B11" s="7">
        <v>7</v>
      </c>
      <c r="C11" s="8">
        <v>1.6</v>
      </c>
      <c r="D11" s="8">
        <v>107.4</v>
      </c>
      <c r="E11" s="8">
        <v>10.7</v>
      </c>
      <c r="F11" s="10">
        <v>17</v>
      </c>
      <c r="G11" s="8">
        <v>20.2</v>
      </c>
    </row>
    <row r="12" spans="1:11" x14ac:dyDescent="0.25">
      <c r="A12" s="13">
        <v>9</v>
      </c>
      <c r="B12" s="7">
        <v>8</v>
      </c>
      <c r="C12" s="8">
        <v>12.5</v>
      </c>
      <c r="D12" s="8">
        <v>185.4</v>
      </c>
      <c r="E12" s="8">
        <v>27.1</v>
      </c>
      <c r="F12" s="10">
        <v>18</v>
      </c>
      <c r="G12" s="8">
        <v>43.8</v>
      </c>
    </row>
    <row r="13" spans="1:11" x14ac:dyDescent="0.25">
      <c r="A13" s="13">
        <v>10</v>
      </c>
      <c r="B13" s="7">
        <v>9</v>
      </c>
      <c r="C13" s="8">
        <v>1</v>
      </c>
      <c r="D13" s="8">
        <v>96.1</v>
      </c>
      <c r="E13" s="8">
        <v>1.7</v>
      </c>
      <c r="F13" s="10">
        <v>10</v>
      </c>
      <c r="G13" s="8">
        <v>55.9</v>
      </c>
    </row>
    <row r="14" spans="1:11" x14ac:dyDescent="0.25">
      <c r="A14" s="13">
        <v>11</v>
      </c>
      <c r="B14" s="7">
        <v>10</v>
      </c>
      <c r="C14" s="8">
        <v>2.6</v>
      </c>
      <c r="D14" s="8">
        <v>72.8</v>
      </c>
      <c r="E14" s="8">
        <v>9.1</v>
      </c>
      <c r="F14" s="10">
        <v>14</v>
      </c>
      <c r="G14" s="8">
        <v>64.3</v>
      </c>
    </row>
    <row r="15" spans="1:11" x14ac:dyDescent="0.25">
      <c r="A15" s="13">
        <v>12</v>
      </c>
      <c r="B15" s="7">
        <v>11</v>
      </c>
      <c r="C15" s="8">
        <v>0.3</v>
      </c>
      <c r="D15" s="8">
        <v>64.2</v>
      </c>
      <c r="E15" s="8">
        <v>2.1</v>
      </c>
      <c r="F15" s="10">
        <v>11</v>
      </c>
      <c r="G15" s="8">
        <v>42.7</v>
      </c>
    </row>
    <row r="16" spans="1:11" x14ac:dyDescent="0.25">
      <c r="A16" s="13">
        <v>13</v>
      </c>
      <c r="B16" s="7">
        <v>12</v>
      </c>
      <c r="C16" s="8">
        <v>4</v>
      </c>
      <c r="D16" s="8">
        <v>132.19999999999999</v>
      </c>
      <c r="E16" s="8">
        <v>11.2</v>
      </c>
      <c r="F16" s="10">
        <v>23</v>
      </c>
      <c r="G16" s="8">
        <v>76.7</v>
      </c>
    </row>
    <row r="17" spans="1:10" x14ac:dyDescent="0.25">
      <c r="A17" s="13">
        <v>14</v>
      </c>
      <c r="B17" s="7">
        <v>13</v>
      </c>
      <c r="C17" s="8">
        <v>0.8</v>
      </c>
      <c r="D17" s="8">
        <v>58.6</v>
      </c>
      <c r="E17" s="8">
        <v>6</v>
      </c>
      <c r="F17" s="10">
        <v>14</v>
      </c>
      <c r="G17" s="8">
        <v>22.8</v>
      </c>
    </row>
    <row r="18" spans="1:10" x14ac:dyDescent="0.25">
      <c r="A18" s="13">
        <v>15</v>
      </c>
      <c r="B18" s="7">
        <v>14</v>
      </c>
      <c r="C18" s="8">
        <v>3.5</v>
      </c>
      <c r="D18" s="8">
        <v>174.6</v>
      </c>
      <c r="E18" s="8">
        <v>12.7</v>
      </c>
      <c r="F18" s="10">
        <v>26</v>
      </c>
      <c r="G18" s="8">
        <v>117.1</v>
      </c>
    </row>
    <row r="19" spans="1:10" x14ac:dyDescent="0.25">
      <c r="A19" s="13">
        <v>16</v>
      </c>
      <c r="B19" s="7">
        <v>15</v>
      </c>
      <c r="C19" s="8">
        <v>10.199999999999999</v>
      </c>
      <c r="D19" s="8">
        <v>263.5</v>
      </c>
      <c r="E19" s="8">
        <v>15.6</v>
      </c>
      <c r="F19" s="10">
        <v>34</v>
      </c>
      <c r="G19" s="8">
        <v>146.69999999999999</v>
      </c>
    </row>
    <row r="20" spans="1:10" x14ac:dyDescent="0.25">
      <c r="A20" s="13">
        <v>17</v>
      </c>
      <c r="B20" s="7">
        <v>16</v>
      </c>
      <c r="C20" s="8">
        <v>3</v>
      </c>
      <c r="D20" s="8">
        <v>79.3</v>
      </c>
      <c r="E20" s="8">
        <v>8.9</v>
      </c>
      <c r="F20" s="10">
        <v>15</v>
      </c>
      <c r="G20" s="8">
        <v>29.9</v>
      </c>
    </row>
    <row r="21" spans="1:10" x14ac:dyDescent="0.25">
      <c r="A21" s="13">
        <v>18</v>
      </c>
      <c r="B21" s="7">
        <v>17</v>
      </c>
      <c r="C21" s="8">
        <v>0.2</v>
      </c>
      <c r="D21" s="8">
        <v>14.8</v>
      </c>
      <c r="E21" s="8">
        <v>0.6</v>
      </c>
      <c r="F21" s="10">
        <v>2</v>
      </c>
      <c r="G21" s="8">
        <v>42.1</v>
      </c>
    </row>
    <row r="22" spans="1:10" x14ac:dyDescent="0.25">
      <c r="A22" s="13">
        <v>19</v>
      </c>
      <c r="B22" s="7">
        <v>18</v>
      </c>
      <c r="C22" s="8">
        <v>0.4</v>
      </c>
      <c r="D22" s="8">
        <v>73.5</v>
      </c>
      <c r="E22" s="8">
        <v>5.9</v>
      </c>
      <c r="F22" s="10">
        <v>11</v>
      </c>
      <c r="G22" s="8">
        <v>25.3</v>
      </c>
    </row>
    <row r="23" spans="1:10" x14ac:dyDescent="0.25">
      <c r="A23" s="13">
        <v>20</v>
      </c>
      <c r="B23" s="7">
        <v>19</v>
      </c>
      <c r="C23" s="8">
        <v>1</v>
      </c>
      <c r="D23" s="8">
        <v>24.7</v>
      </c>
      <c r="E23" s="8">
        <v>5</v>
      </c>
      <c r="F23" s="10">
        <v>4</v>
      </c>
      <c r="G23" s="8">
        <v>13.4</v>
      </c>
    </row>
    <row r="24" spans="1:10" x14ac:dyDescent="0.25">
      <c r="A24" s="13">
        <v>21</v>
      </c>
      <c r="B24" s="7">
        <v>20</v>
      </c>
      <c r="C24" s="8">
        <v>6.8</v>
      </c>
      <c r="D24" s="8">
        <v>139.4</v>
      </c>
      <c r="E24" s="8">
        <v>7.2</v>
      </c>
      <c r="F24" s="10">
        <v>28</v>
      </c>
      <c r="G24" s="8">
        <v>64.3</v>
      </c>
    </row>
    <row r="25" spans="1:10" x14ac:dyDescent="0.25">
      <c r="A25" s="13">
        <v>22</v>
      </c>
      <c r="B25" s="7">
        <v>21</v>
      </c>
      <c r="C25" s="8">
        <v>11.6</v>
      </c>
      <c r="D25" s="8">
        <v>368.2</v>
      </c>
      <c r="E25" s="8">
        <v>16.8</v>
      </c>
      <c r="F25" s="10">
        <v>32</v>
      </c>
      <c r="G25" s="8">
        <v>163.9</v>
      </c>
    </row>
    <row r="26" spans="1:10" x14ac:dyDescent="0.25">
      <c r="A26" s="13">
        <v>23</v>
      </c>
      <c r="B26" s="7">
        <v>22</v>
      </c>
      <c r="C26" s="8">
        <v>1.6</v>
      </c>
      <c r="D26" s="8">
        <v>95.7</v>
      </c>
      <c r="E26" s="8">
        <v>3.8</v>
      </c>
      <c r="F26" s="10">
        <v>10</v>
      </c>
      <c r="G26" s="8">
        <v>44.5</v>
      </c>
    </row>
    <row r="27" spans="1:10" x14ac:dyDescent="0.25">
      <c r="A27" s="13">
        <v>24</v>
      </c>
      <c r="B27" s="7">
        <v>23</v>
      </c>
      <c r="C27" s="8">
        <v>1.2</v>
      </c>
      <c r="D27" s="8">
        <v>109.6</v>
      </c>
      <c r="E27" s="8">
        <v>10.3</v>
      </c>
      <c r="F27" s="10">
        <v>14</v>
      </c>
      <c r="G27" s="8">
        <v>67.900000000000006</v>
      </c>
    </row>
    <row r="28" spans="1:10" x14ac:dyDescent="0.25">
      <c r="A28" s="13">
        <v>25</v>
      </c>
      <c r="B28" s="7">
        <v>24</v>
      </c>
      <c r="C28" s="8">
        <v>7.2</v>
      </c>
      <c r="D28" s="8">
        <v>196.2</v>
      </c>
      <c r="E28" s="8">
        <v>15.8</v>
      </c>
      <c r="F28" s="10">
        <v>16</v>
      </c>
      <c r="G28" s="8">
        <v>39.700000000000003</v>
      </c>
    </row>
    <row r="29" spans="1:10" x14ac:dyDescent="0.25">
      <c r="A29" s="13">
        <v>26</v>
      </c>
      <c r="B29" s="7">
        <v>25</v>
      </c>
      <c r="C29" s="8">
        <v>3.2</v>
      </c>
      <c r="D29" s="8">
        <v>102.2</v>
      </c>
      <c r="E29" s="8">
        <v>12</v>
      </c>
      <c r="F29" s="10">
        <v>10</v>
      </c>
      <c r="G29" s="8">
        <v>97.1</v>
      </c>
    </row>
    <row r="31" spans="1:10" ht="46.8" customHeight="1" x14ac:dyDescent="0.25">
      <c r="A31" s="68" t="s">
        <v>30</v>
      </c>
      <c r="B31" s="68"/>
      <c r="C31" s="68"/>
      <c r="D31" s="68"/>
      <c r="E31" s="68"/>
      <c r="F31" s="68"/>
      <c r="G31" s="68"/>
      <c r="H31" s="68"/>
      <c r="I31" s="68"/>
      <c r="J31" s="68"/>
    </row>
  </sheetData>
  <mergeCells count="2">
    <mergeCell ref="A1:K1"/>
    <mergeCell ref="A31:J31"/>
  </mergeCells>
  <phoneticPr fontId="6" type="noConversion"/>
  <pageMargins left="0.69930555555555596" right="0.69930555555555596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0"/>
  <sheetViews>
    <sheetView zoomScale="180" zoomScaleNormal="180" workbookViewId="0">
      <selection activeCell="J9" sqref="J9"/>
    </sheetView>
  </sheetViews>
  <sheetFormatPr defaultColWidth="9" defaultRowHeight="15" x14ac:dyDescent="0.35"/>
  <cols>
    <col min="1" max="1" width="12.88671875" style="26" customWidth="1"/>
    <col min="2" max="3" width="15.6640625" style="26" customWidth="1"/>
    <col min="4" max="16384" width="9" style="26"/>
  </cols>
  <sheetData>
    <row r="1" spans="1:3" x14ac:dyDescent="0.35">
      <c r="A1" s="26" t="s">
        <v>82</v>
      </c>
    </row>
    <row r="3" spans="1:3" x14ac:dyDescent="0.35">
      <c r="A3" s="25" t="s">
        <v>35</v>
      </c>
      <c r="B3" s="25" t="s">
        <v>36</v>
      </c>
      <c r="C3" s="25" t="s">
        <v>37</v>
      </c>
    </row>
    <row r="4" spans="1:3" x14ac:dyDescent="0.35">
      <c r="A4" s="25">
        <v>6</v>
      </c>
      <c r="B4" s="25">
        <v>25</v>
      </c>
      <c r="C4" s="25">
        <v>2250</v>
      </c>
    </row>
    <row r="5" spans="1:3" x14ac:dyDescent="0.35">
      <c r="A5" s="25">
        <v>8</v>
      </c>
      <c r="B5" s="25">
        <v>40</v>
      </c>
      <c r="C5" s="25">
        <v>3450</v>
      </c>
    </row>
    <row r="6" spans="1:3" x14ac:dyDescent="0.35">
      <c r="A6" s="25">
        <v>10</v>
      </c>
      <c r="B6" s="25">
        <v>58</v>
      </c>
      <c r="C6" s="25">
        <v>4500</v>
      </c>
    </row>
    <row r="7" spans="1:3" x14ac:dyDescent="0.35">
      <c r="A7" s="25">
        <v>13</v>
      </c>
      <c r="B7" s="25">
        <v>68</v>
      </c>
      <c r="C7" s="25">
        <v>5750</v>
      </c>
    </row>
    <row r="8" spans="1:3" x14ac:dyDescent="0.35">
      <c r="A8" s="25">
        <v>14</v>
      </c>
      <c r="B8" s="25">
        <v>110</v>
      </c>
      <c r="C8" s="25">
        <v>5800</v>
      </c>
    </row>
    <row r="9" spans="1:3" x14ac:dyDescent="0.35">
      <c r="A9" s="25">
        <v>16</v>
      </c>
      <c r="B9" s="25">
        <v>98</v>
      </c>
      <c r="C9" s="25">
        <v>7500</v>
      </c>
    </row>
    <row r="10" spans="1:3" x14ac:dyDescent="0.35">
      <c r="A10" s="25">
        <v>21</v>
      </c>
      <c r="B10" s="25">
        <v>120</v>
      </c>
      <c r="C10" s="25">
        <v>8250</v>
      </c>
    </row>
  </sheetData>
  <phoneticPr fontId="6" type="noConversion"/>
  <pageMargins left="0.69930555555555596" right="0.69930555555555596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69"/>
  <sheetViews>
    <sheetView zoomScale="180" zoomScaleNormal="180" workbookViewId="0">
      <selection activeCell="L10" sqref="L10"/>
    </sheetView>
  </sheetViews>
  <sheetFormatPr defaultColWidth="9" defaultRowHeight="15" x14ac:dyDescent="0.35"/>
  <cols>
    <col min="1" max="1" width="9.77734375" style="26" bestFit="1" customWidth="1"/>
    <col min="2" max="2" width="10.5546875" style="26" customWidth="1"/>
    <col min="3" max="3" width="11" style="26" hidden="1" customWidth="1"/>
    <col min="4" max="4" width="17.44140625" style="26" customWidth="1"/>
    <col min="5" max="16384" width="9" style="26"/>
  </cols>
  <sheetData>
    <row r="1" spans="1:4" ht="31.2" x14ac:dyDescent="0.35">
      <c r="A1" s="61" t="s">
        <v>0</v>
      </c>
      <c r="B1" s="62" t="s">
        <v>1</v>
      </c>
      <c r="C1" s="62" t="s">
        <v>2</v>
      </c>
      <c r="D1" s="62" t="s">
        <v>3</v>
      </c>
    </row>
    <row r="2" spans="1:4" x14ac:dyDescent="0.35">
      <c r="A2" s="59">
        <v>2000</v>
      </c>
      <c r="B2" s="20">
        <v>7857.7</v>
      </c>
      <c r="C2" s="19">
        <v>2231.3000000000002</v>
      </c>
      <c r="D2" s="20">
        <v>100.4</v>
      </c>
    </row>
    <row r="3" spans="1:4" x14ac:dyDescent="0.35">
      <c r="A3" s="60">
        <v>2001</v>
      </c>
      <c r="B3" s="20">
        <v>8621.7000000000007</v>
      </c>
      <c r="C3" s="21">
        <v>2288.9</v>
      </c>
      <c r="D3" s="20">
        <v>100.7</v>
      </c>
    </row>
    <row r="4" spans="1:4" x14ac:dyDescent="0.35">
      <c r="A4" s="59">
        <v>2002</v>
      </c>
      <c r="B4" s="20">
        <v>9398.1</v>
      </c>
      <c r="C4" s="19">
        <v>2402.6999999999998</v>
      </c>
      <c r="D4" s="20">
        <v>99.2</v>
      </c>
    </row>
    <row r="5" spans="1:4" x14ac:dyDescent="0.35">
      <c r="A5" s="60">
        <v>2003</v>
      </c>
      <c r="B5" s="20">
        <v>10542</v>
      </c>
      <c r="C5" s="21">
        <v>2540.5</v>
      </c>
      <c r="D5" s="20">
        <v>101.2</v>
      </c>
    </row>
    <row r="6" spans="1:4" x14ac:dyDescent="0.35">
      <c r="A6" s="59">
        <v>2004</v>
      </c>
      <c r="B6" s="20">
        <v>12335.6</v>
      </c>
      <c r="C6" s="19">
        <v>2948.6</v>
      </c>
      <c r="D6" s="20">
        <v>103.9</v>
      </c>
    </row>
    <row r="7" spans="1:4" x14ac:dyDescent="0.35">
      <c r="A7" s="60">
        <v>2005</v>
      </c>
      <c r="B7" s="20">
        <v>14185.4</v>
      </c>
      <c r="C7" s="21">
        <v>3126.1</v>
      </c>
      <c r="D7" s="20">
        <v>101.8</v>
      </c>
    </row>
    <row r="8" spans="1:4" x14ac:dyDescent="0.35">
      <c r="A8" s="59">
        <v>2006</v>
      </c>
      <c r="B8" s="20">
        <v>16499.7</v>
      </c>
      <c r="C8" s="19">
        <v>3543.58</v>
      </c>
      <c r="D8" s="20">
        <v>101.5</v>
      </c>
    </row>
    <row r="9" spans="1:4" x14ac:dyDescent="0.35">
      <c r="A9" s="60">
        <v>2007</v>
      </c>
      <c r="B9" s="20">
        <v>20169.5</v>
      </c>
      <c r="C9" s="21">
        <v>3954.07</v>
      </c>
      <c r="D9" s="20">
        <v>104.8</v>
      </c>
    </row>
    <row r="10" spans="1:4" x14ac:dyDescent="0.35">
      <c r="A10" s="59">
        <v>2008</v>
      </c>
      <c r="B10" s="20">
        <v>23707.7</v>
      </c>
      <c r="C10" s="19">
        <v>4156.91</v>
      </c>
      <c r="D10" s="20">
        <v>105.9</v>
      </c>
    </row>
    <row r="11" spans="1:4" x14ac:dyDescent="0.35">
      <c r="A11" s="60">
        <v>2009</v>
      </c>
      <c r="B11" s="20">
        <v>25607.5</v>
      </c>
      <c r="C11" s="21">
        <v>4162.18</v>
      </c>
      <c r="D11" s="20">
        <v>99.3</v>
      </c>
    </row>
    <row r="12" spans="1:4" x14ac:dyDescent="0.35">
      <c r="A12" s="59">
        <v>2010</v>
      </c>
      <c r="B12" s="20">
        <v>30015</v>
      </c>
      <c r="C12" s="19">
        <v>4490.16</v>
      </c>
      <c r="D12" s="20">
        <v>103.3</v>
      </c>
    </row>
    <row r="13" spans="1:4" x14ac:dyDescent="0.35">
      <c r="A13" s="60">
        <v>2011</v>
      </c>
      <c r="B13" s="20">
        <v>35197.800000000003</v>
      </c>
      <c r="C13" s="21">
        <v>4834.5</v>
      </c>
      <c r="D13" s="20">
        <v>105.4</v>
      </c>
    </row>
    <row r="14" spans="1:4" x14ac:dyDescent="0.35">
      <c r="A14" s="59">
        <v>2012</v>
      </c>
      <c r="B14" s="20">
        <v>38549.5</v>
      </c>
      <c r="C14" s="19">
        <v>4778.58</v>
      </c>
      <c r="D14" s="20">
        <v>102.6</v>
      </c>
    </row>
    <row r="15" spans="1:4" x14ac:dyDescent="0.35">
      <c r="A15" s="60">
        <v>2013</v>
      </c>
      <c r="B15" s="20">
        <v>41907.599999999999</v>
      </c>
      <c r="C15" s="21">
        <v>5061.5</v>
      </c>
      <c r="D15" s="20">
        <v>102.6</v>
      </c>
    </row>
    <row r="17" spans="1:4" x14ac:dyDescent="0.35">
      <c r="B17" s="26" t="s">
        <v>4</v>
      </c>
    </row>
    <row r="18" spans="1:4" x14ac:dyDescent="0.35">
      <c r="A18" s="23" t="s">
        <v>5</v>
      </c>
      <c r="B18" s="23" t="s">
        <v>6</v>
      </c>
      <c r="C18" s="23"/>
      <c r="D18" s="23"/>
    </row>
    <row r="19" spans="1:4" x14ac:dyDescent="0.35">
      <c r="A19" s="28"/>
    </row>
    <row r="20" spans="1:4" x14ac:dyDescent="0.35">
      <c r="A20" s="28"/>
    </row>
    <row r="21" spans="1:4" x14ac:dyDescent="0.35">
      <c r="A21" s="28"/>
    </row>
    <row r="22" spans="1:4" x14ac:dyDescent="0.35">
      <c r="A22" s="28"/>
    </row>
    <row r="23" spans="1:4" x14ac:dyDescent="0.35">
      <c r="A23" s="28"/>
    </row>
    <row r="24" spans="1:4" x14ac:dyDescent="0.35">
      <c r="A24" s="28"/>
    </row>
    <row r="25" spans="1:4" x14ac:dyDescent="0.35">
      <c r="A25" s="28"/>
    </row>
    <row r="26" spans="1:4" x14ac:dyDescent="0.35">
      <c r="A26" s="28"/>
    </row>
    <row r="27" spans="1:4" x14ac:dyDescent="0.35">
      <c r="A27" s="28"/>
    </row>
    <row r="28" spans="1:4" x14ac:dyDescent="0.35">
      <c r="A28" s="28"/>
    </row>
    <row r="29" spans="1:4" x14ac:dyDescent="0.35">
      <c r="A29" s="28"/>
    </row>
    <row r="30" spans="1:4" x14ac:dyDescent="0.35">
      <c r="A30" s="28"/>
    </row>
    <row r="31" spans="1:4" x14ac:dyDescent="0.35">
      <c r="A31" s="28"/>
    </row>
    <row r="32" spans="1:4" x14ac:dyDescent="0.35">
      <c r="A32" s="28"/>
    </row>
    <row r="33" spans="1:1" x14ac:dyDescent="0.35">
      <c r="A33" s="28"/>
    </row>
    <row r="34" spans="1:1" x14ac:dyDescent="0.35">
      <c r="A34" s="28"/>
    </row>
    <row r="35" spans="1:1" x14ac:dyDescent="0.35">
      <c r="A35" s="28"/>
    </row>
    <row r="36" spans="1:1" x14ac:dyDescent="0.35">
      <c r="A36" s="28"/>
    </row>
    <row r="37" spans="1:1" x14ac:dyDescent="0.35">
      <c r="A37" s="28"/>
    </row>
    <row r="38" spans="1:1" x14ac:dyDescent="0.35">
      <c r="A38" s="28"/>
    </row>
    <row r="39" spans="1:1" x14ac:dyDescent="0.35">
      <c r="A39" s="28"/>
    </row>
    <row r="40" spans="1:1" x14ac:dyDescent="0.35">
      <c r="A40" s="28"/>
    </row>
    <row r="41" spans="1:1" x14ac:dyDescent="0.35">
      <c r="A41" s="28"/>
    </row>
    <row r="42" spans="1:1" x14ac:dyDescent="0.35">
      <c r="A42" s="28"/>
    </row>
    <row r="43" spans="1:1" x14ac:dyDescent="0.35">
      <c r="A43" s="28"/>
    </row>
    <row r="44" spans="1:1" x14ac:dyDescent="0.35">
      <c r="A44" s="28"/>
    </row>
    <row r="45" spans="1:1" x14ac:dyDescent="0.35">
      <c r="A45" s="28"/>
    </row>
    <row r="46" spans="1:1" x14ac:dyDescent="0.35">
      <c r="A46" s="28"/>
    </row>
    <row r="47" spans="1:1" x14ac:dyDescent="0.35">
      <c r="A47" s="28"/>
    </row>
    <row r="48" spans="1:1" x14ac:dyDescent="0.35">
      <c r="A48" s="28"/>
    </row>
    <row r="49" spans="1:1" x14ac:dyDescent="0.35">
      <c r="A49" s="28"/>
    </row>
    <row r="50" spans="1:1" x14ac:dyDescent="0.35">
      <c r="A50" s="28"/>
    </row>
    <row r="51" spans="1:1" x14ac:dyDescent="0.35">
      <c r="A51" s="28"/>
    </row>
    <row r="52" spans="1:1" x14ac:dyDescent="0.35">
      <c r="A52" s="28"/>
    </row>
    <row r="53" spans="1:1" x14ac:dyDescent="0.35">
      <c r="A53" s="28"/>
    </row>
    <row r="54" spans="1:1" x14ac:dyDescent="0.35">
      <c r="A54" s="28"/>
    </row>
    <row r="55" spans="1:1" x14ac:dyDescent="0.35">
      <c r="A55" s="28"/>
    </row>
    <row r="56" spans="1:1" x14ac:dyDescent="0.35">
      <c r="A56" s="28"/>
    </row>
    <row r="57" spans="1:1" x14ac:dyDescent="0.35">
      <c r="A57" s="28"/>
    </row>
    <row r="58" spans="1:1" x14ac:dyDescent="0.35">
      <c r="A58" s="28"/>
    </row>
    <row r="59" spans="1:1" x14ac:dyDescent="0.35">
      <c r="A59" s="28"/>
    </row>
    <row r="60" spans="1:1" x14ac:dyDescent="0.35">
      <c r="A60" s="28"/>
    </row>
    <row r="61" spans="1:1" x14ac:dyDescent="0.35">
      <c r="A61" s="28"/>
    </row>
    <row r="62" spans="1:1" x14ac:dyDescent="0.35">
      <c r="A62" s="28"/>
    </row>
    <row r="63" spans="1:1" x14ac:dyDescent="0.35">
      <c r="A63" s="28"/>
    </row>
    <row r="64" spans="1:1" x14ac:dyDescent="0.35">
      <c r="A64" s="28"/>
    </row>
    <row r="65" spans="1:1" x14ac:dyDescent="0.35">
      <c r="A65" s="28"/>
    </row>
    <row r="66" spans="1:1" x14ac:dyDescent="0.35">
      <c r="A66" s="28"/>
    </row>
    <row r="67" spans="1:1" x14ac:dyDescent="0.35">
      <c r="A67" s="28"/>
    </row>
    <row r="68" spans="1:1" x14ac:dyDescent="0.35">
      <c r="A68" s="28"/>
    </row>
    <row r="69" spans="1:1" x14ac:dyDescent="0.35">
      <c r="A69" s="28"/>
    </row>
  </sheetData>
  <phoneticPr fontId="6" type="noConversion"/>
  <pageMargins left="0.69930555555555596" right="0.69930555555555596" top="0.75" bottom="0.75" header="0.3" footer="0.3"/>
  <pageSetup paperSize="9" orientation="portrait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69"/>
  <sheetViews>
    <sheetView zoomScale="180" zoomScaleNormal="180" workbookViewId="0">
      <selection activeCell="H7" sqref="H7"/>
    </sheetView>
  </sheetViews>
  <sheetFormatPr defaultColWidth="9" defaultRowHeight="15" x14ac:dyDescent="0.35"/>
  <cols>
    <col min="1" max="1" width="13.88671875" style="26" customWidth="1"/>
    <col min="2" max="2" width="9" style="26"/>
    <col min="3" max="3" width="11.109375" style="26" bestFit="1" customWidth="1"/>
    <col min="4" max="4" width="9.109375" style="26" bestFit="1" customWidth="1"/>
    <col min="5" max="7" width="9" style="26"/>
    <col min="8" max="8" width="11.109375" style="26" bestFit="1" customWidth="1"/>
    <col min="9" max="16384" width="9" style="26"/>
  </cols>
  <sheetData>
    <row r="1" spans="1:11" x14ac:dyDescent="0.35">
      <c r="A1" s="29" t="s">
        <v>33</v>
      </c>
      <c r="B1" s="29" t="s">
        <v>125</v>
      </c>
      <c r="C1" s="29" t="s">
        <v>126</v>
      </c>
      <c r="D1" s="29" t="s">
        <v>127</v>
      </c>
      <c r="E1" s="29" t="s">
        <v>128</v>
      </c>
      <c r="F1" s="29" t="s">
        <v>129</v>
      </c>
    </row>
    <row r="2" spans="1:11" x14ac:dyDescent="0.35">
      <c r="A2" s="30">
        <v>43466</v>
      </c>
      <c r="B2" s="29">
        <v>10000</v>
      </c>
      <c r="C2" s="29">
        <v>8000</v>
      </c>
      <c r="D2" s="29">
        <v>5000</v>
      </c>
      <c r="E2" s="29">
        <v>1000</v>
      </c>
      <c r="F2" s="29">
        <v>500</v>
      </c>
    </row>
    <row r="3" spans="1:11" x14ac:dyDescent="0.35">
      <c r="A3" s="30">
        <v>43467</v>
      </c>
      <c r="B3" s="29">
        <v>10917</v>
      </c>
      <c r="C3" s="29">
        <v>8207</v>
      </c>
      <c r="D3" s="29">
        <v>5813</v>
      </c>
      <c r="E3" s="29">
        <v>1180</v>
      </c>
      <c r="F3" s="29">
        <v>982</v>
      </c>
    </row>
    <row r="4" spans="1:11" x14ac:dyDescent="0.35">
      <c r="A4" s="30">
        <v>43468</v>
      </c>
      <c r="B4" s="29">
        <v>11506</v>
      </c>
      <c r="C4" s="29">
        <v>8527</v>
      </c>
      <c r="D4" s="29">
        <v>5837</v>
      </c>
      <c r="E4" s="29">
        <v>1469</v>
      </c>
      <c r="F4" s="29">
        <v>1287</v>
      </c>
    </row>
    <row r="5" spans="1:11" x14ac:dyDescent="0.35">
      <c r="A5" s="30">
        <v>43469</v>
      </c>
      <c r="B5" s="29">
        <v>11724</v>
      </c>
      <c r="C5" s="29">
        <v>9114</v>
      </c>
      <c r="D5" s="29">
        <v>6830</v>
      </c>
      <c r="E5" s="29">
        <v>1579</v>
      </c>
      <c r="F5" s="29">
        <v>1386</v>
      </c>
    </row>
    <row r="6" spans="1:11" x14ac:dyDescent="0.35">
      <c r="A6" s="63" t="s">
        <v>34</v>
      </c>
      <c r="B6" s="63">
        <f>SUM(B2:B5)</f>
        <v>44147</v>
      </c>
      <c r="C6" s="63">
        <f t="shared" ref="C6:F6" si="0">SUM(C2:C5)</f>
        <v>33848</v>
      </c>
      <c r="D6" s="63">
        <f t="shared" si="0"/>
        <v>23480</v>
      </c>
      <c r="E6" s="63">
        <f t="shared" si="0"/>
        <v>5228</v>
      </c>
      <c r="F6" s="63">
        <f t="shared" si="0"/>
        <v>4155</v>
      </c>
      <c r="G6" s="33"/>
    </row>
    <row r="7" spans="1:11" x14ac:dyDescent="0.35">
      <c r="A7" s="33"/>
      <c r="B7" s="33"/>
      <c r="C7" s="33"/>
      <c r="D7" s="33"/>
      <c r="E7" s="33"/>
      <c r="F7" s="33"/>
      <c r="G7" s="33"/>
      <c r="I7" s="26" t="s">
        <v>131</v>
      </c>
      <c r="J7" s="26" t="s">
        <v>130</v>
      </c>
      <c r="K7" s="26" t="s">
        <v>131</v>
      </c>
    </row>
    <row r="8" spans="1:11" x14ac:dyDescent="0.35">
      <c r="A8" s="33"/>
      <c r="B8" s="33"/>
      <c r="C8" s="33"/>
      <c r="D8" s="33"/>
      <c r="E8" s="33"/>
      <c r="F8" s="33"/>
      <c r="G8" s="33"/>
      <c r="H8" s="29" t="s">
        <v>125</v>
      </c>
      <c r="I8" s="26">
        <f>($J$8+1000-$J8)/2</f>
        <v>500</v>
      </c>
      <c r="J8" s="26">
        <v>44147</v>
      </c>
      <c r="K8" s="26">
        <f>($J$8+1000-$J8)/2</f>
        <v>500</v>
      </c>
    </row>
    <row r="9" spans="1:11" x14ac:dyDescent="0.35">
      <c r="A9" s="33"/>
      <c r="B9" s="33"/>
      <c r="C9" s="33"/>
      <c r="D9" s="33"/>
      <c r="E9" s="33"/>
      <c r="F9" s="33"/>
      <c r="G9" s="33"/>
      <c r="H9" s="29" t="s">
        <v>126</v>
      </c>
      <c r="I9" s="26">
        <f t="shared" ref="I9:I12" si="1">($J$8+1000-J9)/2</f>
        <v>5649.5</v>
      </c>
      <c r="J9" s="26">
        <v>33848</v>
      </c>
      <c r="K9" s="26">
        <f t="shared" ref="K9:K12" si="2">($J$8+1000-$J9)/2</f>
        <v>5649.5</v>
      </c>
    </row>
    <row r="10" spans="1:11" x14ac:dyDescent="0.35">
      <c r="A10" s="33"/>
      <c r="B10" s="33"/>
      <c r="C10" s="33"/>
      <c r="D10" s="33"/>
      <c r="E10" s="33"/>
      <c r="F10" s="33"/>
      <c r="G10" s="33"/>
      <c r="H10" s="29" t="s">
        <v>127</v>
      </c>
      <c r="I10" s="26">
        <f t="shared" si="1"/>
        <v>10833.5</v>
      </c>
      <c r="J10" s="26">
        <v>23480</v>
      </c>
      <c r="K10" s="26">
        <f t="shared" si="2"/>
        <v>10833.5</v>
      </c>
    </row>
    <row r="11" spans="1:11" x14ac:dyDescent="0.35">
      <c r="A11" s="33"/>
      <c r="B11" s="33"/>
      <c r="C11" s="33"/>
      <c r="D11" s="33"/>
      <c r="E11" s="33"/>
      <c r="F11" s="33"/>
      <c r="G11" s="33"/>
      <c r="H11" s="29" t="s">
        <v>128</v>
      </c>
      <c r="I11" s="26">
        <f t="shared" si="1"/>
        <v>19959.5</v>
      </c>
      <c r="J11" s="26">
        <v>5228</v>
      </c>
      <c r="K11" s="26">
        <f t="shared" si="2"/>
        <v>19959.5</v>
      </c>
    </row>
    <row r="12" spans="1:11" x14ac:dyDescent="0.35">
      <c r="A12" s="33"/>
      <c r="B12" s="33"/>
      <c r="C12" s="33"/>
      <c r="D12" s="33"/>
      <c r="E12" s="33"/>
      <c r="F12" s="33"/>
      <c r="G12" s="33"/>
      <c r="H12" s="29" t="s">
        <v>129</v>
      </c>
      <c r="I12" s="26">
        <f t="shared" si="1"/>
        <v>20496</v>
      </c>
      <c r="J12" s="26">
        <v>4155</v>
      </c>
      <c r="K12" s="26">
        <f t="shared" si="2"/>
        <v>20496</v>
      </c>
    </row>
    <row r="13" spans="1:11" x14ac:dyDescent="0.35">
      <c r="A13" s="33"/>
      <c r="B13" s="33"/>
      <c r="C13" s="33"/>
      <c r="D13" s="33"/>
      <c r="E13" s="33"/>
      <c r="F13" s="33"/>
      <c r="G13" s="33"/>
      <c r="H13" s="31"/>
    </row>
    <row r="14" spans="1:11" x14ac:dyDescent="0.35">
      <c r="A14" s="33"/>
      <c r="B14" s="33"/>
      <c r="C14" s="33"/>
      <c r="D14" s="33"/>
      <c r="E14" s="33"/>
      <c r="F14" s="33"/>
      <c r="G14" s="33"/>
      <c r="H14" s="31"/>
    </row>
    <row r="15" spans="1:11" x14ac:dyDescent="0.35">
      <c r="A15" s="33"/>
      <c r="B15" s="33"/>
      <c r="C15" s="33"/>
      <c r="D15" s="33"/>
      <c r="E15" s="33"/>
      <c r="F15" s="33"/>
      <c r="G15" s="33"/>
    </row>
    <row r="16" spans="1:11" x14ac:dyDescent="0.35">
      <c r="A16" s="33"/>
      <c r="B16" s="33"/>
      <c r="C16" s="33"/>
      <c r="D16" s="33"/>
      <c r="E16" s="33"/>
      <c r="F16" s="33"/>
      <c r="G16" s="33"/>
    </row>
    <row r="17" spans="1:7" x14ac:dyDescent="0.35">
      <c r="A17" s="33"/>
      <c r="B17" s="33"/>
      <c r="C17" s="33"/>
      <c r="D17" s="33"/>
      <c r="E17" s="33"/>
      <c r="F17" s="33"/>
      <c r="G17" s="33"/>
    </row>
    <row r="18" spans="1:7" x14ac:dyDescent="0.35">
      <c r="A18" s="33"/>
      <c r="B18" s="33"/>
      <c r="C18" s="33"/>
      <c r="D18" s="33"/>
      <c r="E18" s="33"/>
      <c r="F18" s="33"/>
      <c r="G18" s="33"/>
    </row>
    <row r="19" spans="1:7" x14ac:dyDescent="0.35">
      <c r="A19" s="33"/>
      <c r="B19" s="33"/>
      <c r="C19" s="33"/>
      <c r="D19" s="33"/>
      <c r="E19" s="33"/>
      <c r="F19" s="33"/>
      <c r="G19" s="33"/>
    </row>
    <row r="20" spans="1:7" x14ac:dyDescent="0.35">
      <c r="A20" s="33"/>
      <c r="B20" s="33"/>
      <c r="C20" s="33"/>
      <c r="D20" s="33"/>
      <c r="E20" s="33"/>
      <c r="F20" s="33"/>
      <c r="G20" s="33"/>
    </row>
    <row r="21" spans="1:7" x14ac:dyDescent="0.35">
      <c r="A21" s="33"/>
      <c r="B21" s="33"/>
      <c r="C21" s="33"/>
      <c r="D21" s="33"/>
      <c r="E21" s="33"/>
      <c r="F21" s="33"/>
      <c r="G21" s="33"/>
    </row>
    <row r="22" spans="1:7" x14ac:dyDescent="0.35">
      <c r="A22" s="33"/>
      <c r="B22" s="33"/>
      <c r="C22" s="33"/>
      <c r="D22" s="33"/>
      <c r="E22" s="33"/>
      <c r="F22" s="33"/>
      <c r="G22" s="33"/>
    </row>
    <row r="23" spans="1:7" x14ac:dyDescent="0.35">
      <c r="A23" s="33"/>
      <c r="B23" s="33"/>
      <c r="C23" s="33"/>
      <c r="D23" s="33"/>
      <c r="E23" s="33"/>
      <c r="F23" s="33"/>
      <c r="G23" s="33"/>
    </row>
    <row r="24" spans="1:7" x14ac:dyDescent="0.35">
      <c r="A24" s="33"/>
      <c r="B24" s="33"/>
      <c r="C24" s="33"/>
      <c r="D24" s="33"/>
      <c r="E24" s="33"/>
      <c r="F24" s="33"/>
      <c r="G24" s="33"/>
    </row>
    <row r="25" spans="1:7" x14ac:dyDescent="0.35">
      <c r="A25" s="33"/>
      <c r="B25" s="33"/>
      <c r="C25" s="33"/>
      <c r="D25" s="33"/>
      <c r="E25" s="33"/>
      <c r="F25" s="33"/>
      <c r="G25" s="33"/>
    </row>
    <row r="26" spans="1:7" x14ac:dyDescent="0.35">
      <c r="A26" s="33"/>
      <c r="B26" s="33"/>
      <c r="C26" s="33"/>
      <c r="D26" s="33"/>
      <c r="E26" s="33"/>
      <c r="F26" s="33"/>
      <c r="G26" s="33"/>
    </row>
    <row r="27" spans="1:7" x14ac:dyDescent="0.35">
      <c r="A27" s="33"/>
      <c r="B27" s="33"/>
      <c r="C27" s="33"/>
      <c r="D27" s="33"/>
      <c r="E27" s="33"/>
      <c r="F27" s="33"/>
      <c r="G27" s="33"/>
    </row>
    <row r="28" spans="1:7" x14ac:dyDescent="0.35">
      <c r="A28" s="33"/>
      <c r="B28" s="33"/>
      <c r="C28" s="33"/>
      <c r="D28" s="33"/>
      <c r="E28" s="33"/>
      <c r="F28" s="33"/>
      <c r="G28" s="33"/>
    </row>
    <row r="29" spans="1:7" x14ac:dyDescent="0.35">
      <c r="A29" s="33"/>
      <c r="B29" s="33"/>
      <c r="C29" s="33"/>
      <c r="D29" s="33"/>
      <c r="E29" s="33"/>
      <c r="F29" s="33"/>
      <c r="G29" s="33"/>
    </row>
    <row r="30" spans="1:7" x14ac:dyDescent="0.35">
      <c r="A30" s="33"/>
      <c r="B30" s="33"/>
      <c r="C30" s="33"/>
      <c r="D30" s="33"/>
      <c r="E30" s="33"/>
      <c r="F30" s="33"/>
      <c r="G30" s="33"/>
    </row>
    <row r="31" spans="1:7" x14ac:dyDescent="0.35">
      <c r="A31" s="33"/>
      <c r="B31" s="33"/>
      <c r="C31" s="33"/>
      <c r="D31" s="33"/>
      <c r="E31" s="33"/>
      <c r="F31" s="33"/>
      <c r="G31" s="33"/>
    </row>
    <row r="32" spans="1:7" x14ac:dyDescent="0.35">
      <c r="A32" s="33"/>
      <c r="B32" s="33"/>
      <c r="C32" s="33"/>
      <c r="D32" s="33"/>
      <c r="E32" s="33"/>
      <c r="F32" s="33"/>
      <c r="G32" s="33"/>
    </row>
    <row r="33" spans="1:7" x14ac:dyDescent="0.35">
      <c r="A33" s="33"/>
      <c r="B33" s="33"/>
      <c r="C33" s="33"/>
      <c r="D33" s="33"/>
      <c r="E33" s="33"/>
      <c r="F33" s="33"/>
      <c r="G33" s="33"/>
    </row>
    <row r="34" spans="1:7" x14ac:dyDescent="0.35">
      <c r="A34" s="33"/>
      <c r="B34" s="33"/>
      <c r="C34" s="33"/>
      <c r="D34" s="33"/>
      <c r="E34" s="33"/>
      <c r="F34" s="33"/>
      <c r="G34" s="33"/>
    </row>
    <row r="35" spans="1:7" x14ac:dyDescent="0.35">
      <c r="A35" s="33"/>
      <c r="B35" s="33"/>
      <c r="C35" s="33"/>
      <c r="D35" s="33"/>
      <c r="E35" s="33"/>
      <c r="F35" s="33"/>
      <c r="G35" s="33"/>
    </row>
    <row r="36" spans="1:7" x14ac:dyDescent="0.35">
      <c r="A36" s="33"/>
      <c r="B36" s="33"/>
      <c r="C36" s="33"/>
      <c r="D36" s="33"/>
      <c r="E36" s="33"/>
      <c r="F36" s="33"/>
      <c r="G36" s="33"/>
    </row>
    <row r="37" spans="1:7" x14ac:dyDescent="0.35">
      <c r="A37" s="33"/>
      <c r="B37" s="33"/>
      <c r="C37" s="33"/>
      <c r="D37" s="33"/>
      <c r="E37" s="33"/>
      <c r="F37" s="33"/>
      <c r="G37" s="33"/>
    </row>
    <row r="38" spans="1:7" x14ac:dyDescent="0.35">
      <c r="A38" s="33"/>
      <c r="B38" s="33"/>
      <c r="C38" s="33"/>
      <c r="D38" s="33"/>
      <c r="E38" s="33"/>
      <c r="F38" s="33"/>
      <c r="G38" s="33"/>
    </row>
    <row r="39" spans="1:7" x14ac:dyDescent="0.35">
      <c r="A39" s="33"/>
      <c r="B39" s="33"/>
      <c r="C39" s="33"/>
      <c r="D39" s="33"/>
      <c r="E39" s="33"/>
      <c r="F39" s="33"/>
      <c r="G39" s="33"/>
    </row>
    <row r="40" spans="1:7" x14ac:dyDescent="0.35">
      <c r="A40" s="33"/>
      <c r="B40" s="33"/>
      <c r="C40" s="33"/>
      <c r="D40" s="33"/>
      <c r="E40" s="33"/>
      <c r="F40" s="33"/>
      <c r="G40" s="33"/>
    </row>
    <row r="41" spans="1:7" x14ac:dyDescent="0.35">
      <c r="A41" s="33"/>
      <c r="B41" s="33"/>
      <c r="C41" s="33"/>
      <c r="D41" s="33"/>
      <c r="E41" s="33"/>
      <c r="F41" s="33"/>
      <c r="G41" s="33"/>
    </row>
    <row r="42" spans="1:7" x14ac:dyDescent="0.35">
      <c r="A42" s="33"/>
      <c r="B42" s="33"/>
      <c r="C42" s="33"/>
      <c r="D42" s="33"/>
      <c r="E42" s="33"/>
      <c r="F42" s="33"/>
      <c r="G42" s="33"/>
    </row>
    <row r="43" spans="1:7" x14ac:dyDescent="0.35">
      <c r="A43" s="33"/>
      <c r="B43" s="33"/>
      <c r="C43" s="33"/>
      <c r="D43" s="33"/>
      <c r="E43" s="33"/>
      <c r="F43" s="33"/>
      <c r="G43" s="33"/>
    </row>
    <row r="44" spans="1:7" x14ac:dyDescent="0.35">
      <c r="A44" s="33"/>
      <c r="B44" s="33"/>
      <c r="C44" s="33"/>
      <c r="D44" s="33"/>
      <c r="E44" s="33"/>
      <c r="F44" s="33"/>
      <c r="G44" s="33"/>
    </row>
    <row r="45" spans="1:7" x14ac:dyDescent="0.35">
      <c r="A45" s="33"/>
      <c r="B45" s="33"/>
      <c r="C45" s="33"/>
      <c r="D45" s="33"/>
      <c r="E45" s="33"/>
      <c r="F45" s="33"/>
      <c r="G45" s="33"/>
    </row>
    <row r="46" spans="1:7" x14ac:dyDescent="0.35">
      <c r="A46" s="33"/>
      <c r="B46" s="33"/>
      <c r="C46" s="33"/>
      <c r="D46" s="33"/>
      <c r="E46" s="33"/>
      <c r="F46" s="33"/>
      <c r="G46" s="33"/>
    </row>
    <row r="47" spans="1:7" x14ac:dyDescent="0.35">
      <c r="A47" s="33"/>
      <c r="B47" s="33"/>
      <c r="C47" s="33"/>
      <c r="D47" s="33"/>
      <c r="E47" s="33"/>
      <c r="F47" s="33"/>
      <c r="G47" s="33"/>
    </row>
    <row r="48" spans="1:7" x14ac:dyDescent="0.35">
      <c r="A48" s="33"/>
      <c r="B48" s="33"/>
      <c r="C48" s="33"/>
      <c r="D48" s="33"/>
      <c r="E48" s="33"/>
      <c r="F48" s="33"/>
      <c r="G48" s="33"/>
    </row>
    <row r="49" spans="1:7" x14ac:dyDescent="0.35">
      <c r="A49" s="33"/>
      <c r="B49" s="33"/>
      <c r="C49" s="33"/>
      <c r="D49" s="33"/>
      <c r="E49" s="33"/>
      <c r="F49" s="33"/>
      <c r="G49" s="33"/>
    </row>
    <row r="50" spans="1:7" x14ac:dyDescent="0.35">
      <c r="A50" s="33"/>
      <c r="B50" s="33"/>
      <c r="C50" s="33"/>
      <c r="D50" s="33"/>
      <c r="E50" s="33"/>
      <c r="F50" s="33"/>
      <c r="G50" s="33"/>
    </row>
    <row r="51" spans="1:7" x14ac:dyDescent="0.35">
      <c r="A51" s="33"/>
      <c r="B51" s="33"/>
      <c r="C51" s="33"/>
      <c r="D51" s="33"/>
      <c r="E51" s="33"/>
      <c r="F51" s="33"/>
      <c r="G51" s="33"/>
    </row>
    <row r="52" spans="1:7" x14ac:dyDescent="0.35">
      <c r="A52" s="33"/>
      <c r="B52" s="33"/>
      <c r="C52" s="33"/>
      <c r="D52" s="33"/>
      <c r="E52" s="33"/>
      <c r="F52" s="33"/>
      <c r="G52" s="33"/>
    </row>
    <row r="53" spans="1:7" x14ac:dyDescent="0.35">
      <c r="A53" s="33"/>
      <c r="B53" s="33"/>
      <c r="C53" s="33"/>
      <c r="D53" s="33"/>
      <c r="E53" s="33"/>
      <c r="F53" s="33"/>
      <c r="G53" s="33"/>
    </row>
    <row r="54" spans="1:7" x14ac:dyDescent="0.35">
      <c r="A54" s="33"/>
      <c r="B54" s="33"/>
      <c r="C54" s="33"/>
      <c r="D54" s="33"/>
      <c r="E54" s="33"/>
      <c r="F54" s="33"/>
      <c r="G54" s="33"/>
    </row>
    <row r="55" spans="1:7" x14ac:dyDescent="0.35">
      <c r="A55" s="33"/>
      <c r="B55" s="33"/>
      <c r="C55" s="33"/>
      <c r="D55" s="33"/>
      <c r="E55" s="33"/>
      <c r="F55" s="33"/>
      <c r="G55" s="33"/>
    </row>
    <row r="56" spans="1:7" x14ac:dyDescent="0.35">
      <c r="A56" s="33"/>
      <c r="B56" s="33"/>
      <c r="C56" s="33"/>
      <c r="D56" s="33"/>
      <c r="E56" s="33"/>
      <c r="F56" s="33"/>
      <c r="G56" s="33"/>
    </row>
    <row r="57" spans="1:7" x14ac:dyDescent="0.35">
      <c r="A57" s="33"/>
      <c r="B57" s="33"/>
      <c r="C57" s="33"/>
      <c r="D57" s="33"/>
      <c r="E57" s="33"/>
      <c r="F57" s="33"/>
      <c r="G57" s="33"/>
    </row>
    <row r="58" spans="1:7" x14ac:dyDescent="0.35">
      <c r="A58" s="33"/>
      <c r="B58" s="33"/>
      <c r="C58" s="33"/>
      <c r="D58" s="33"/>
      <c r="E58" s="33"/>
      <c r="F58" s="33"/>
      <c r="G58" s="33"/>
    </row>
    <row r="59" spans="1:7" x14ac:dyDescent="0.35">
      <c r="A59" s="33"/>
      <c r="B59" s="33"/>
      <c r="C59" s="33"/>
      <c r="D59" s="33"/>
      <c r="E59" s="33"/>
      <c r="F59" s="33"/>
      <c r="G59" s="33"/>
    </row>
    <row r="60" spans="1:7" x14ac:dyDescent="0.35">
      <c r="A60" s="33"/>
      <c r="B60" s="33"/>
      <c r="C60" s="33"/>
      <c r="D60" s="33"/>
      <c r="E60" s="33"/>
      <c r="F60" s="33"/>
      <c r="G60" s="33"/>
    </row>
    <row r="61" spans="1:7" x14ac:dyDescent="0.35">
      <c r="A61" s="33"/>
      <c r="B61" s="33"/>
      <c r="C61" s="33"/>
      <c r="D61" s="33"/>
      <c r="E61" s="33"/>
      <c r="F61" s="33"/>
      <c r="G61" s="33"/>
    </row>
    <row r="62" spans="1:7" x14ac:dyDescent="0.35">
      <c r="A62" s="33"/>
      <c r="B62" s="33"/>
      <c r="C62" s="33"/>
      <c r="D62" s="33"/>
      <c r="E62" s="33"/>
      <c r="F62" s="33"/>
      <c r="G62" s="33"/>
    </row>
    <row r="63" spans="1:7" x14ac:dyDescent="0.35">
      <c r="A63" s="33"/>
      <c r="B63" s="33"/>
      <c r="C63" s="33"/>
      <c r="D63" s="33"/>
      <c r="E63" s="33"/>
      <c r="F63" s="33"/>
      <c r="G63" s="33"/>
    </row>
    <row r="64" spans="1:7" x14ac:dyDescent="0.35">
      <c r="A64" s="33"/>
      <c r="B64" s="33"/>
      <c r="C64" s="33"/>
      <c r="D64" s="33"/>
      <c r="E64" s="33"/>
      <c r="F64" s="33"/>
      <c r="G64" s="33"/>
    </row>
    <row r="65" spans="1:7" x14ac:dyDescent="0.35">
      <c r="A65" s="33"/>
      <c r="B65" s="33"/>
      <c r="C65" s="33"/>
      <c r="D65" s="33"/>
      <c r="E65" s="33"/>
      <c r="F65" s="33"/>
      <c r="G65" s="33"/>
    </row>
    <row r="66" spans="1:7" x14ac:dyDescent="0.35">
      <c r="A66" s="33"/>
      <c r="B66" s="33"/>
      <c r="C66" s="33"/>
      <c r="D66" s="33"/>
      <c r="E66" s="33"/>
      <c r="F66" s="33"/>
      <c r="G66" s="33"/>
    </row>
    <row r="67" spans="1:7" x14ac:dyDescent="0.35">
      <c r="A67" s="33"/>
      <c r="B67" s="33"/>
      <c r="C67" s="33"/>
      <c r="D67" s="33"/>
      <c r="E67" s="33"/>
      <c r="F67" s="33"/>
      <c r="G67" s="33"/>
    </row>
    <row r="68" spans="1:7" x14ac:dyDescent="0.35">
      <c r="A68" s="33"/>
      <c r="B68" s="33"/>
      <c r="C68" s="33"/>
      <c r="D68" s="33"/>
      <c r="E68" s="33"/>
      <c r="F68" s="33"/>
      <c r="G68" s="33"/>
    </row>
    <row r="69" spans="1:7" x14ac:dyDescent="0.35">
      <c r="A69" s="33"/>
      <c r="B69" s="33"/>
      <c r="C69" s="33"/>
      <c r="D69" s="33"/>
      <c r="E69" s="33"/>
      <c r="F69" s="33"/>
      <c r="G69" s="33"/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0"/>
  <sheetViews>
    <sheetView zoomScale="180" zoomScaleNormal="180" workbookViewId="0">
      <selection activeCell="H6" sqref="H6"/>
    </sheetView>
  </sheetViews>
  <sheetFormatPr defaultColWidth="9" defaultRowHeight="15" x14ac:dyDescent="0.25"/>
  <cols>
    <col min="1" max="1" width="21.21875" style="36" customWidth="1"/>
    <col min="2" max="16384" width="9" style="36"/>
  </cols>
  <sheetData>
    <row r="1" spans="1:3" x14ac:dyDescent="0.25">
      <c r="A1" s="36" t="s">
        <v>38</v>
      </c>
    </row>
    <row r="2" spans="1:3" x14ac:dyDescent="0.25">
      <c r="A2" s="34" t="s">
        <v>39</v>
      </c>
      <c r="B2" s="34" t="s">
        <v>40</v>
      </c>
      <c r="C2" s="34" t="s">
        <v>41</v>
      </c>
    </row>
    <row r="3" spans="1:3" x14ac:dyDescent="0.25">
      <c r="A3" s="34" t="s">
        <v>42</v>
      </c>
      <c r="B3" s="35">
        <v>37.119999999999997</v>
      </c>
      <c r="C3" s="35">
        <v>45.59</v>
      </c>
    </row>
    <row r="4" spans="1:3" x14ac:dyDescent="0.25">
      <c r="A4" s="34" t="s">
        <v>43</v>
      </c>
      <c r="B4" s="35">
        <v>9.7899999999999991</v>
      </c>
      <c r="C4" s="35">
        <v>5.67</v>
      </c>
    </row>
    <row r="5" spans="1:3" x14ac:dyDescent="0.25">
      <c r="A5" s="34" t="s">
        <v>44</v>
      </c>
      <c r="B5" s="35">
        <v>6.3</v>
      </c>
      <c r="C5" s="35">
        <v>4.2</v>
      </c>
    </row>
    <row r="6" spans="1:3" x14ac:dyDescent="0.25">
      <c r="A6" s="34" t="s">
        <v>45</v>
      </c>
      <c r="B6" s="35">
        <v>7.31</v>
      </c>
      <c r="C6" s="35">
        <v>5.96</v>
      </c>
    </row>
    <row r="7" spans="1:3" x14ac:dyDescent="0.25">
      <c r="A7" s="34" t="s">
        <v>46</v>
      </c>
      <c r="B7" s="35">
        <v>11.08</v>
      </c>
      <c r="C7" s="35">
        <v>8.36</v>
      </c>
    </row>
    <row r="8" spans="1:3" x14ac:dyDescent="0.25">
      <c r="A8" s="34" t="s">
        <v>47</v>
      </c>
      <c r="B8" s="35">
        <v>14.35</v>
      </c>
      <c r="C8" s="35">
        <v>12.13</v>
      </c>
    </row>
    <row r="9" spans="1:3" x14ac:dyDescent="0.25">
      <c r="A9" s="34" t="s">
        <v>48</v>
      </c>
      <c r="B9" s="35">
        <v>10.74</v>
      </c>
      <c r="C9" s="35">
        <v>15.87</v>
      </c>
    </row>
    <row r="10" spans="1:3" x14ac:dyDescent="0.25">
      <c r="A10" s="34" t="s">
        <v>49</v>
      </c>
      <c r="B10" s="35">
        <v>3.3</v>
      </c>
      <c r="C10" s="35">
        <v>2.21</v>
      </c>
    </row>
  </sheetData>
  <phoneticPr fontId="6" type="noConversion"/>
  <pageMargins left="0.69930555555555596" right="0.69930555555555596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892AC-16C7-4797-A319-8CB794793AF1}">
  <dimension ref="A1:E10"/>
  <sheetViews>
    <sheetView zoomScale="200" zoomScaleNormal="200" workbookViewId="0">
      <selection activeCell="E5" sqref="E5"/>
    </sheetView>
  </sheetViews>
  <sheetFormatPr defaultRowHeight="15" x14ac:dyDescent="0.25"/>
  <cols>
    <col min="1" max="1" width="8.88671875" style="64"/>
    <col min="2" max="2" width="11.109375" style="64" bestFit="1" customWidth="1"/>
    <col min="3" max="3" width="8.88671875" style="64"/>
    <col min="4" max="4" width="22.21875" style="64" bestFit="1" customWidth="1"/>
    <col min="5" max="16384" width="8.88671875" style="64"/>
  </cols>
  <sheetData>
    <row r="1" spans="1:5" x14ac:dyDescent="0.25">
      <c r="A1" s="64" t="s">
        <v>133</v>
      </c>
      <c r="B1" s="64" t="s">
        <v>134</v>
      </c>
      <c r="D1" s="64" t="s">
        <v>135</v>
      </c>
      <c r="E1" s="64" t="s">
        <v>139</v>
      </c>
    </row>
    <row r="2" spans="1:5" x14ac:dyDescent="0.25">
      <c r="A2" s="64">
        <v>79</v>
      </c>
      <c r="B2" s="64">
        <v>60</v>
      </c>
      <c r="C2" s="64">
        <f t="array" ref="C2:C4">FREQUENCY(A2:A10,B2:B4)</f>
        <v>1</v>
      </c>
      <c r="D2" s="64" t="s">
        <v>136</v>
      </c>
      <c r="E2" s="64">
        <f>COUNTIFS(A2:A10,"&lt;=60")</f>
        <v>1</v>
      </c>
    </row>
    <row r="3" spans="1:5" x14ac:dyDescent="0.25">
      <c r="A3" s="64">
        <v>85</v>
      </c>
      <c r="B3" s="64">
        <v>80</v>
      </c>
      <c r="C3" s="64">
        <v>2</v>
      </c>
      <c r="D3" s="64" t="s">
        <v>137</v>
      </c>
      <c r="E3" s="64">
        <f>COUNTIFS(A2:A10,"&gt;60",A2:A10,"&lt;=80")</f>
        <v>2</v>
      </c>
    </row>
    <row r="4" spans="1:5" x14ac:dyDescent="0.25">
      <c r="A4" s="64">
        <v>78</v>
      </c>
      <c r="B4" s="64">
        <v>100</v>
      </c>
      <c r="C4" s="64">
        <v>6</v>
      </c>
      <c r="D4" s="64" t="s">
        <v>138</v>
      </c>
      <c r="E4" s="64">
        <f>COUNTIFS(A2:A10,"&gt;80",A2:A10,"&lt;=100")</f>
        <v>6</v>
      </c>
    </row>
    <row r="5" spans="1:5" x14ac:dyDescent="0.25">
      <c r="A5" s="64">
        <v>85</v>
      </c>
    </row>
    <row r="6" spans="1:5" x14ac:dyDescent="0.25">
      <c r="A6" s="64">
        <v>50</v>
      </c>
    </row>
    <row r="7" spans="1:5" x14ac:dyDescent="0.25">
      <c r="A7" s="64">
        <v>81</v>
      </c>
    </row>
    <row r="8" spans="1:5" x14ac:dyDescent="0.25">
      <c r="A8" s="64">
        <v>95</v>
      </c>
    </row>
    <row r="9" spans="1:5" x14ac:dyDescent="0.25">
      <c r="A9" s="64">
        <v>88</v>
      </c>
    </row>
    <row r="10" spans="1:5" x14ac:dyDescent="0.25">
      <c r="A10" s="64">
        <v>97</v>
      </c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25"/>
  <sheetViews>
    <sheetView topLeftCell="A11" zoomScale="180" zoomScaleNormal="180" workbookViewId="0">
      <selection activeCell="B18" sqref="B18"/>
    </sheetView>
  </sheetViews>
  <sheetFormatPr defaultColWidth="9" defaultRowHeight="15" outlineLevelRow="1" x14ac:dyDescent="0.35"/>
  <cols>
    <col min="1" max="3" width="9" style="26"/>
    <col min="4" max="4" width="10.44140625" style="26" customWidth="1"/>
    <col min="5" max="16384" width="9" style="26"/>
  </cols>
  <sheetData>
    <row r="1" spans="1:14" x14ac:dyDescent="0.35">
      <c r="A1" s="26" t="s">
        <v>53</v>
      </c>
    </row>
    <row r="2" spans="1:14" x14ac:dyDescent="0.35">
      <c r="A2" s="26" t="s">
        <v>54</v>
      </c>
    </row>
    <row r="3" spans="1:14" x14ac:dyDescent="0.35">
      <c r="A3" s="25">
        <v>152</v>
      </c>
      <c r="B3" s="25">
        <v>124</v>
      </c>
      <c r="C3" s="25">
        <v>129</v>
      </c>
      <c r="D3" s="25">
        <v>116</v>
      </c>
      <c r="E3" s="25">
        <v>100</v>
      </c>
      <c r="F3" s="25">
        <v>103</v>
      </c>
      <c r="G3" s="25">
        <v>92</v>
      </c>
      <c r="H3" s="25">
        <v>95</v>
      </c>
      <c r="I3" s="25">
        <v>127</v>
      </c>
      <c r="J3" s="25">
        <v>104</v>
      </c>
    </row>
    <row r="4" spans="1:14" x14ac:dyDescent="0.35">
      <c r="A4" s="25">
        <v>105</v>
      </c>
      <c r="B4" s="25">
        <v>119</v>
      </c>
      <c r="C4" s="25">
        <v>114</v>
      </c>
      <c r="D4" s="25">
        <v>115</v>
      </c>
      <c r="E4" s="25">
        <v>87</v>
      </c>
      <c r="F4" s="25">
        <v>103</v>
      </c>
      <c r="G4" s="25">
        <v>118</v>
      </c>
      <c r="H4" s="25">
        <v>142</v>
      </c>
      <c r="I4" s="25">
        <v>135</v>
      </c>
      <c r="J4" s="25">
        <v>125</v>
      </c>
    </row>
    <row r="5" spans="1:14" x14ac:dyDescent="0.35">
      <c r="A5" s="25">
        <v>117</v>
      </c>
      <c r="B5" s="25">
        <v>108</v>
      </c>
      <c r="C5" s="25">
        <v>105</v>
      </c>
      <c r="D5" s="25">
        <v>110</v>
      </c>
      <c r="E5" s="25">
        <v>107</v>
      </c>
      <c r="F5" s="25">
        <v>137</v>
      </c>
      <c r="G5" s="25">
        <v>120</v>
      </c>
      <c r="H5" s="25">
        <v>136</v>
      </c>
      <c r="I5" s="25">
        <v>117</v>
      </c>
      <c r="J5" s="25">
        <v>108</v>
      </c>
    </row>
    <row r="6" spans="1:14" x14ac:dyDescent="0.35">
      <c r="A6" s="25">
        <v>97</v>
      </c>
      <c r="B6" s="25">
        <v>88</v>
      </c>
      <c r="C6" s="25">
        <v>123</v>
      </c>
      <c r="D6" s="25">
        <v>115</v>
      </c>
      <c r="E6" s="25">
        <v>119</v>
      </c>
      <c r="F6" s="25">
        <v>138</v>
      </c>
      <c r="G6" s="25">
        <v>112</v>
      </c>
      <c r="H6" s="25">
        <v>146</v>
      </c>
      <c r="I6" s="25">
        <v>113</v>
      </c>
      <c r="J6" s="25">
        <v>126</v>
      </c>
    </row>
    <row r="7" spans="1:14" x14ac:dyDescent="0.35">
      <c r="A7" s="26" t="s">
        <v>55</v>
      </c>
    </row>
    <row r="8" spans="1:14" hidden="1" outlineLevel="1" x14ac:dyDescent="0.35">
      <c r="A8" s="26" t="s">
        <v>56</v>
      </c>
    </row>
    <row r="9" spans="1:14" hidden="1" outlineLevel="1" x14ac:dyDescent="0.35">
      <c r="A9" s="69" t="s">
        <v>132</v>
      </c>
      <c r="B9" s="69"/>
      <c r="C9" s="69"/>
      <c r="D9" s="69"/>
      <c r="E9" s="69"/>
      <c r="F9" s="69"/>
      <c r="G9" s="69"/>
      <c r="H9" s="69"/>
      <c r="I9" s="69"/>
      <c r="J9" s="69"/>
    </row>
    <row r="10" spans="1:14" hidden="1" outlineLevel="1" x14ac:dyDescent="0.35">
      <c r="A10" s="69"/>
      <c r="B10" s="69"/>
      <c r="C10" s="69"/>
      <c r="D10" s="69"/>
      <c r="E10" s="69"/>
      <c r="F10" s="69"/>
      <c r="G10" s="69"/>
      <c r="H10" s="69"/>
      <c r="I10" s="69"/>
      <c r="J10" s="69"/>
    </row>
    <row r="11" spans="1:14" collapsed="1" x14ac:dyDescent="0.35">
      <c r="A11" s="37"/>
      <c r="B11" s="26" t="s">
        <v>140</v>
      </c>
      <c r="C11" s="26">
        <f>MAX(A3:J6)</f>
        <v>152</v>
      </c>
      <c r="D11" s="26" t="s">
        <v>141</v>
      </c>
      <c r="E11" s="26">
        <f>MIN(A3:J6)</f>
        <v>87</v>
      </c>
    </row>
    <row r="12" spans="1:14" x14ac:dyDescent="0.35">
      <c r="B12" s="40" t="s">
        <v>142</v>
      </c>
      <c r="C12" s="26">
        <f>(C11-E11)/10</f>
        <v>6.5</v>
      </c>
      <c r="M12" s="11"/>
      <c r="N12" s="11"/>
    </row>
    <row r="13" spans="1:14" x14ac:dyDescent="0.35">
      <c r="A13" s="38"/>
      <c r="B13" s="38" t="s">
        <v>89</v>
      </c>
      <c r="C13" s="26" t="s">
        <v>143</v>
      </c>
      <c r="D13" s="26" t="s">
        <v>144</v>
      </c>
      <c r="E13" s="26" t="s">
        <v>139</v>
      </c>
      <c r="M13" s="11"/>
      <c r="N13" s="11"/>
    </row>
    <row r="14" spans="1:14" x14ac:dyDescent="0.35">
      <c r="A14" s="38"/>
      <c r="B14" s="11">
        <v>87</v>
      </c>
      <c r="C14" s="38">
        <f t="array" ref="C14:C24">FREQUENCY(A3:J6,B14:B24)</f>
        <v>1</v>
      </c>
      <c r="D14" s="26" t="s">
        <v>145</v>
      </c>
      <c r="M14" s="11"/>
      <c r="N14" s="11"/>
    </row>
    <row r="15" spans="1:14" x14ac:dyDescent="0.35">
      <c r="A15" s="39"/>
      <c r="B15" s="11">
        <f>B14+$C$12</f>
        <v>93.5</v>
      </c>
      <c r="C15" s="38">
        <v>2</v>
      </c>
      <c r="D15" s="26" t="s">
        <v>146</v>
      </c>
      <c r="M15" s="11"/>
      <c r="N15" s="11"/>
    </row>
    <row r="16" spans="1:14" x14ac:dyDescent="0.35">
      <c r="A16" s="39"/>
      <c r="B16" s="11">
        <f t="shared" ref="B16:B24" si="0">B15+$C$12</f>
        <v>100</v>
      </c>
      <c r="C16" s="38">
        <v>3</v>
      </c>
      <c r="D16" s="26" t="str">
        <f>"("&amp;B15&amp;","&amp;B16&amp;"]"</f>
        <v>(93.5,100]</v>
      </c>
      <c r="M16" s="11"/>
      <c r="N16" s="11"/>
    </row>
    <row r="17" spans="1:4" x14ac:dyDescent="0.35">
      <c r="A17" s="39"/>
      <c r="B17" s="11">
        <f t="shared" si="0"/>
        <v>106.5</v>
      </c>
      <c r="C17" s="38">
        <v>5</v>
      </c>
      <c r="D17" s="26" t="str">
        <f t="shared" ref="D17:D24" si="1">"("&amp;B16&amp;","&amp;B17&amp;"]"</f>
        <v>(100,106.5]</v>
      </c>
    </row>
    <row r="18" spans="1:4" x14ac:dyDescent="0.35">
      <c r="A18" s="39"/>
      <c r="B18" s="11">
        <f t="shared" si="0"/>
        <v>113</v>
      </c>
      <c r="C18" s="38">
        <v>6</v>
      </c>
      <c r="D18" s="26" t="str">
        <f t="shared" si="1"/>
        <v>(106.5,113]</v>
      </c>
    </row>
    <row r="19" spans="1:4" x14ac:dyDescent="0.35">
      <c r="A19" s="39"/>
      <c r="B19" s="11">
        <f t="shared" si="0"/>
        <v>119.5</v>
      </c>
      <c r="C19" s="38">
        <v>9</v>
      </c>
      <c r="D19" s="26" t="str">
        <f t="shared" si="1"/>
        <v>(113,119.5]</v>
      </c>
    </row>
    <row r="20" spans="1:4" x14ac:dyDescent="0.35">
      <c r="A20" s="39"/>
      <c r="B20" s="11">
        <f t="shared" si="0"/>
        <v>126</v>
      </c>
      <c r="C20" s="38">
        <v>5</v>
      </c>
      <c r="D20" s="26" t="str">
        <f t="shared" si="1"/>
        <v>(119.5,126]</v>
      </c>
    </row>
    <row r="21" spans="1:4" x14ac:dyDescent="0.35">
      <c r="A21" s="39"/>
      <c r="B21" s="11">
        <f t="shared" si="0"/>
        <v>132.5</v>
      </c>
      <c r="C21" s="38">
        <v>2</v>
      </c>
      <c r="D21" s="26" t="str">
        <f t="shared" si="1"/>
        <v>(126,132.5]</v>
      </c>
    </row>
    <row r="22" spans="1:4" x14ac:dyDescent="0.35">
      <c r="A22" s="39"/>
      <c r="B22" s="11">
        <f t="shared" si="0"/>
        <v>139</v>
      </c>
      <c r="C22" s="38">
        <v>4</v>
      </c>
      <c r="D22" s="26" t="str">
        <f t="shared" si="1"/>
        <v>(132.5,139]</v>
      </c>
    </row>
    <row r="23" spans="1:4" x14ac:dyDescent="0.35">
      <c r="A23" s="39"/>
      <c r="B23" s="11">
        <f t="shared" si="0"/>
        <v>145.5</v>
      </c>
      <c r="C23" s="38">
        <v>1</v>
      </c>
      <c r="D23" s="26" t="str">
        <f t="shared" si="1"/>
        <v>(139,145.5]</v>
      </c>
    </row>
    <row r="24" spans="1:4" x14ac:dyDescent="0.35">
      <c r="A24" s="39"/>
      <c r="B24" s="11">
        <f t="shared" si="0"/>
        <v>152</v>
      </c>
      <c r="C24" s="38">
        <v>2</v>
      </c>
      <c r="D24" s="26" t="str">
        <f t="shared" si="1"/>
        <v>(145.5,152]</v>
      </c>
    </row>
    <row r="25" spans="1:4" x14ac:dyDescent="0.35">
      <c r="A25" s="41"/>
    </row>
  </sheetData>
  <sortState xmlns:xlrd2="http://schemas.microsoft.com/office/spreadsheetml/2017/richdata2" ref="D31:D34">
    <sortCondition ref="D31"/>
  </sortState>
  <mergeCells count="1">
    <mergeCell ref="A9:J10"/>
  </mergeCells>
  <phoneticPr fontId="6" type="noConversion"/>
  <pageMargins left="0.69930555555555596" right="0.69930555555555596" top="0.75" bottom="0.75" header="0.3" footer="0.3"/>
  <pageSetup paperSize="9"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0EB9B-630E-4972-9729-066CF974C110}">
  <dimension ref="A1:A40"/>
  <sheetViews>
    <sheetView zoomScale="180" zoomScaleNormal="180" workbookViewId="0">
      <selection activeCell="J8" sqref="J8"/>
    </sheetView>
  </sheetViews>
  <sheetFormatPr defaultRowHeight="14.4" x14ac:dyDescent="0.25"/>
  <sheetData>
    <row r="1" spans="1:1" ht="15" x14ac:dyDescent="0.25">
      <c r="A1" s="25">
        <v>152</v>
      </c>
    </row>
    <row r="2" spans="1:1" ht="15" x14ac:dyDescent="0.25">
      <c r="A2" s="25">
        <v>124</v>
      </c>
    </row>
    <row r="3" spans="1:1" ht="15" x14ac:dyDescent="0.25">
      <c r="A3" s="25">
        <v>129</v>
      </c>
    </row>
    <row r="4" spans="1:1" ht="15" x14ac:dyDescent="0.25">
      <c r="A4" s="25">
        <v>116</v>
      </c>
    </row>
    <row r="5" spans="1:1" ht="15" x14ac:dyDescent="0.25">
      <c r="A5" s="25">
        <v>100</v>
      </c>
    </row>
    <row r="6" spans="1:1" ht="15" x14ac:dyDescent="0.25">
      <c r="A6" s="25">
        <v>103</v>
      </c>
    </row>
    <row r="7" spans="1:1" ht="15" x14ac:dyDescent="0.25">
      <c r="A7" s="25">
        <v>92</v>
      </c>
    </row>
    <row r="8" spans="1:1" ht="15" x14ac:dyDescent="0.25">
      <c r="A8" s="25">
        <v>95</v>
      </c>
    </row>
    <row r="9" spans="1:1" ht="15" x14ac:dyDescent="0.25">
      <c r="A9" s="25">
        <v>127</v>
      </c>
    </row>
    <row r="10" spans="1:1" ht="15" x14ac:dyDescent="0.25">
      <c r="A10" s="25">
        <v>104</v>
      </c>
    </row>
    <row r="11" spans="1:1" ht="15" x14ac:dyDescent="0.25">
      <c r="A11" s="25">
        <v>105</v>
      </c>
    </row>
    <row r="12" spans="1:1" ht="15" x14ac:dyDescent="0.25">
      <c r="A12" s="25">
        <v>119</v>
      </c>
    </row>
    <row r="13" spans="1:1" ht="15" x14ac:dyDescent="0.25">
      <c r="A13" s="25">
        <v>114</v>
      </c>
    </row>
    <row r="14" spans="1:1" ht="15" x14ac:dyDescent="0.25">
      <c r="A14" s="25">
        <v>115</v>
      </c>
    </row>
    <row r="15" spans="1:1" ht="15" x14ac:dyDescent="0.25">
      <c r="A15" s="25">
        <v>87</v>
      </c>
    </row>
    <row r="16" spans="1:1" ht="15" x14ac:dyDescent="0.25">
      <c r="A16" s="25">
        <v>103</v>
      </c>
    </row>
    <row r="17" spans="1:1" ht="15" x14ac:dyDescent="0.25">
      <c r="A17" s="25">
        <v>118</v>
      </c>
    </row>
    <row r="18" spans="1:1" ht="15" x14ac:dyDescent="0.25">
      <c r="A18" s="25">
        <v>142</v>
      </c>
    </row>
    <row r="19" spans="1:1" ht="15" x14ac:dyDescent="0.25">
      <c r="A19" s="25">
        <v>135</v>
      </c>
    </row>
    <row r="20" spans="1:1" ht="15" x14ac:dyDescent="0.25">
      <c r="A20" s="25">
        <v>125</v>
      </c>
    </row>
    <row r="21" spans="1:1" ht="15" x14ac:dyDescent="0.25">
      <c r="A21" s="25">
        <v>117</v>
      </c>
    </row>
    <row r="22" spans="1:1" ht="15" x14ac:dyDescent="0.25">
      <c r="A22" s="25">
        <v>108</v>
      </c>
    </row>
    <row r="23" spans="1:1" ht="15" x14ac:dyDescent="0.25">
      <c r="A23" s="25">
        <v>105</v>
      </c>
    </row>
    <row r="24" spans="1:1" ht="15" x14ac:dyDescent="0.25">
      <c r="A24" s="25">
        <v>110</v>
      </c>
    </row>
    <row r="25" spans="1:1" ht="15" x14ac:dyDescent="0.25">
      <c r="A25" s="25">
        <v>107</v>
      </c>
    </row>
    <row r="26" spans="1:1" ht="15" x14ac:dyDescent="0.25">
      <c r="A26" s="25">
        <v>137</v>
      </c>
    </row>
    <row r="27" spans="1:1" ht="15" x14ac:dyDescent="0.25">
      <c r="A27" s="25">
        <v>120</v>
      </c>
    </row>
    <row r="28" spans="1:1" ht="15" x14ac:dyDescent="0.25">
      <c r="A28" s="25">
        <v>136</v>
      </c>
    </row>
    <row r="29" spans="1:1" ht="15" x14ac:dyDescent="0.25">
      <c r="A29" s="25">
        <v>117</v>
      </c>
    </row>
    <row r="30" spans="1:1" ht="15" x14ac:dyDescent="0.25">
      <c r="A30" s="25">
        <v>108</v>
      </c>
    </row>
    <row r="31" spans="1:1" ht="15" x14ac:dyDescent="0.25">
      <c r="A31" s="25">
        <v>97</v>
      </c>
    </row>
    <row r="32" spans="1:1" ht="15" x14ac:dyDescent="0.25">
      <c r="A32" s="25">
        <v>88</v>
      </c>
    </row>
    <row r="33" spans="1:1" ht="15" x14ac:dyDescent="0.25">
      <c r="A33" s="25">
        <v>123</v>
      </c>
    </row>
    <row r="34" spans="1:1" ht="15" x14ac:dyDescent="0.25">
      <c r="A34" s="25">
        <v>115</v>
      </c>
    </row>
    <row r="35" spans="1:1" ht="15" x14ac:dyDescent="0.25">
      <c r="A35" s="25">
        <v>119</v>
      </c>
    </row>
    <row r="36" spans="1:1" ht="15" x14ac:dyDescent="0.25">
      <c r="A36" s="25">
        <v>138</v>
      </c>
    </row>
    <row r="37" spans="1:1" ht="15" x14ac:dyDescent="0.25">
      <c r="A37" s="25">
        <v>112</v>
      </c>
    </row>
    <row r="38" spans="1:1" ht="15" x14ac:dyDescent="0.25">
      <c r="A38" s="25">
        <v>146</v>
      </c>
    </row>
    <row r="39" spans="1:1" ht="15" x14ac:dyDescent="0.25">
      <c r="A39" s="25">
        <v>113</v>
      </c>
    </row>
    <row r="40" spans="1:1" ht="15" x14ac:dyDescent="0.25">
      <c r="A40" s="25">
        <v>126</v>
      </c>
    </row>
  </sheetData>
  <phoneticPr fontId="6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B7AE7-05B4-483A-BDB1-B0BA95F4D382}">
  <dimension ref="A1:M200"/>
  <sheetViews>
    <sheetView topLeftCell="G1" zoomScale="200" zoomScaleNormal="200" workbookViewId="0">
      <selection activeCell="H8" sqref="H8"/>
    </sheetView>
  </sheetViews>
  <sheetFormatPr defaultRowHeight="14.4" x14ac:dyDescent="0.25"/>
  <cols>
    <col min="1" max="1" width="15.21875" bestFit="1" customWidth="1"/>
    <col min="2" max="2" width="9.109375" bestFit="1" customWidth="1"/>
    <col min="4" max="4" width="15.21875" bestFit="1" customWidth="1"/>
    <col min="9" max="9" width="18.109375" bestFit="1" customWidth="1"/>
    <col min="10" max="10" width="10.109375" bestFit="1" customWidth="1"/>
    <col min="11" max="11" width="7.88671875" bestFit="1" customWidth="1"/>
    <col min="12" max="12" width="10" bestFit="1" customWidth="1"/>
    <col min="13" max="13" width="5.77734375" bestFit="1" customWidth="1"/>
  </cols>
  <sheetData>
    <row r="1" spans="1:13" ht="15.6" x14ac:dyDescent="0.25">
      <c r="A1" s="47" t="s">
        <v>90</v>
      </c>
      <c r="B1" s="47" t="s">
        <v>91</v>
      </c>
      <c r="D1" s="49"/>
      <c r="E1" s="50" t="s">
        <v>93</v>
      </c>
      <c r="F1" s="50" t="s">
        <v>96</v>
      </c>
      <c r="G1" s="50" t="s">
        <v>100</v>
      </c>
    </row>
    <row r="2" spans="1:13" x14ac:dyDescent="0.25">
      <c r="A2" s="48" t="s">
        <v>92</v>
      </c>
      <c r="B2" s="48" t="s">
        <v>93</v>
      </c>
      <c r="D2" s="50" t="s">
        <v>92</v>
      </c>
      <c r="E2" s="51">
        <f>COUNTIFS($A:$A,$D2,$B:$B,E$1)</f>
        <v>28</v>
      </c>
      <c r="F2" s="51">
        <f t="shared" ref="F2:G17" si="0">COUNTIFS($A:$A,$D2,$B:$B,F$1)</f>
        <v>33</v>
      </c>
      <c r="G2" s="51">
        <f t="shared" si="0"/>
        <v>0</v>
      </c>
      <c r="I2" s="65" t="s">
        <v>150</v>
      </c>
      <c r="J2" s="65" t="s">
        <v>149</v>
      </c>
    </row>
    <row r="3" spans="1:13" x14ac:dyDescent="0.25">
      <c r="A3" s="48" t="s">
        <v>94</v>
      </c>
      <c r="B3" s="48" t="s">
        <v>93</v>
      </c>
      <c r="D3" s="50" t="s">
        <v>94</v>
      </c>
      <c r="E3" s="51">
        <f t="shared" ref="E3:G18" si="1">COUNTIFS($A:$A,$D3,$B:$B,E$1)</f>
        <v>21</v>
      </c>
      <c r="F3" s="51">
        <f t="shared" si="0"/>
        <v>28</v>
      </c>
      <c r="G3" s="51">
        <f t="shared" si="0"/>
        <v>5</v>
      </c>
      <c r="I3" s="65" t="s">
        <v>147</v>
      </c>
      <c r="J3" t="s">
        <v>96</v>
      </c>
      <c r="K3" t="s">
        <v>93</v>
      </c>
      <c r="L3" t="s">
        <v>100</v>
      </c>
      <c r="M3" t="s">
        <v>148</v>
      </c>
    </row>
    <row r="4" spans="1:13" x14ac:dyDescent="0.25">
      <c r="A4" s="48" t="s">
        <v>94</v>
      </c>
      <c r="B4" s="48" t="s">
        <v>93</v>
      </c>
      <c r="D4" s="50" t="s">
        <v>95</v>
      </c>
      <c r="E4" s="51">
        <f t="shared" si="1"/>
        <v>10</v>
      </c>
      <c r="F4" s="51">
        <f t="shared" si="0"/>
        <v>18</v>
      </c>
      <c r="G4" s="51">
        <f t="shared" si="0"/>
        <v>0</v>
      </c>
      <c r="I4" s="66" t="s">
        <v>95</v>
      </c>
      <c r="J4" s="67">
        <v>18</v>
      </c>
      <c r="K4" s="67">
        <v>10</v>
      </c>
      <c r="L4" s="67"/>
      <c r="M4" s="67">
        <v>28</v>
      </c>
    </row>
    <row r="5" spans="1:13" x14ac:dyDescent="0.25">
      <c r="A5" s="48" t="s">
        <v>92</v>
      </c>
      <c r="B5" s="48" t="s">
        <v>93</v>
      </c>
      <c r="D5" s="50" t="s">
        <v>97</v>
      </c>
      <c r="E5" s="51">
        <f t="shared" si="1"/>
        <v>3</v>
      </c>
      <c r="F5" s="51">
        <f t="shared" si="0"/>
        <v>7</v>
      </c>
      <c r="G5" s="51">
        <f t="shared" si="0"/>
        <v>0</v>
      </c>
      <c r="I5" s="66" t="s">
        <v>102</v>
      </c>
      <c r="J5" s="67">
        <v>13</v>
      </c>
      <c r="K5" s="67">
        <v>4</v>
      </c>
      <c r="L5" s="67"/>
      <c r="M5" s="67">
        <v>17</v>
      </c>
    </row>
    <row r="6" spans="1:13" x14ac:dyDescent="0.25">
      <c r="A6" s="48" t="s">
        <v>95</v>
      </c>
      <c r="B6" s="48" t="s">
        <v>96</v>
      </c>
      <c r="D6" s="50" t="s">
        <v>98</v>
      </c>
      <c r="E6" s="51">
        <f t="shared" si="1"/>
        <v>1</v>
      </c>
      <c r="F6" s="51">
        <f t="shared" si="0"/>
        <v>1</v>
      </c>
      <c r="G6" s="51">
        <f t="shared" si="0"/>
        <v>0</v>
      </c>
      <c r="I6" s="66" t="s">
        <v>98</v>
      </c>
      <c r="J6" s="67">
        <v>1</v>
      </c>
      <c r="K6" s="67">
        <v>1</v>
      </c>
      <c r="L6" s="67"/>
      <c r="M6" s="67">
        <v>2</v>
      </c>
    </row>
    <row r="7" spans="1:13" x14ac:dyDescent="0.25">
      <c r="A7" s="48" t="s">
        <v>92</v>
      </c>
      <c r="B7" s="48" t="s">
        <v>96</v>
      </c>
      <c r="D7" s="50" t="s">
        <v>99</v>
      </c>
      <c r="E7" s="51">
        <f t="shared" si="1"/>
        <v>4</v>
      </c>
      <c r="F7" s="51">
        <f t="shared" si="0"/>
        <v>9</v>
      </c>
      <c r="G7" s="51">
        <f t="shared" si="0"/>
        <v>0</v>
      </c>
      <c r="I7" s="66" t="s">
        <v>103</v>
      </c>
      <c r="J7" s="67">
        <v>4</v>
      </c>
      <c r="K7" s="67"/>
      <c r="L7" s="67"/>
      <c r="M7" s="67">
        <v>4</v>
      </c>
    </row>
    <row r="8" spans="1:13" x14ac:dyDescent="0.25">
      <c r="A8" s="48" t="s">
        <v>92</v>
      </c>
      <c r="B8" s="48" t="s">
        <v>96</v>
      </c>
      <c r="D8" s="50" t="s">
        <v>101</v>
      </c>
      <c r="E8" s="51">
        <f t="shared" si="1"/>
        <v>4</v>
      </c>
      <c r="F8" s="51">
        <f t="shared" si="0"/>
        <v>0</v>
      </c>
      <c r="G8" s="51">
        <f t="shared" si="0"/>
        <v>0</v>
      </c>
      <c r="I8" s="66" t="s">
        <v>92</v>
      </c>
      <c r="J8" s="67">
        <v>33</v>
      </c>
      <c r="K8" s="67">
        <v>28</v>
      </c>
      <c r="L8" s="67"/>
      <c r="M8" s="67">
        <v>61</v>
      </c>
    </row>
    <row r="9" spans="1:13" x14ac:dyDescent="0.25">
      <c r="A9" s="48" t="s">
        <v>97</v>
      </c>
      <c r="B9" s="48" t="s">
        <v>93</v>
      </c>
      <c r="D9" s="50" t="s">
        <v>102</v>
      </c>
      <c r="E9" s="51">
        <f t="shared" si="1"/>
        <v>4</v>
      </c>
      <c r="F9" s="51">
        <f t="shared" si="0"/>
        <v>13</v>
      </c>
      <c r="G9" s="51">
        <f t="shared" si="0"/>
        <v>0</v>
      </c>
      <c r="I9" s="66" t="s">
        <v>104</v>
      </c>
      <c r="J9" s="67">
        <v>2</v>
      </c>
      <c r="K9" s="67">
        <v>4</v>
      </c>
      <c r="L9" s="67"/>
      <c r="M9" s="67">
        <v>6</v>
      </c>
    </row>
    <row r="10" spans="1:13" x14ac:dyDescent="0.25">
      <c r="A10" s="48" t="s">
        <v>92</v>
      </c>
      <c r="B10" s="48" t="s">
        <v>93</v>
      </c>
      <c r="D10" s="50" t="s">
        <v>103</v>
      </c>
      <c r="E10" s="51">
        <f t="shared" si="1"/>
        <v>0</v>
      </c>
      <c r="F10" s="51">
        <f t="shared" si="0"/>
        <v>4</v>
      </c>
      <c r="G10" s="51">
        <f t="shared" si="0"/>
        <v>0</v>
      </c>
      <c r="I10" s="66" t="s">
        <v>101</v>
      </c>
      <c r="J10" s="67"/>
      <c r="K10" s="67">
        <v>4</v>
      </c>
      <c r="L10" s="67"/>
      <c r="M10" s="67">
        <v>4</v>
      </c>
    </row>
    <row r="11" spans="1:13" x14ac:dyDescent="0.25">
      <c r="A11" s="48" t="s">
        <v>95</v>
      </c>
      <c r="B11" s="48" t="s">
        <v>93</v>
      </c>
      <c r="D11" s="50" t="s">
        <v>104</v>
      </c>
      <c r="E11" s="51">
        <f t="shared" si="1"/>
        <v>4</v>
      </c>
      <c r="F11" s="51">
        <f t="shared" si="0"/>
        <v>2</v>
      </c>
      <c r="G11" s="51">
        <f t="shared" si="0"/>
        <v>0</v>
      </c>
      <c r="I11" s="66" t="s">
        <v>99</v>
      </c>
      <c r="J11" s="67">
        <v>9</v>
      </c>
      <c r="K11" s="67">
        <v>4</v>
      </c>
      <c r="L11" s="67"/>
      <c r="M11" s="67">
        <v>13</v>
      </c>
    </row>
    <row r="12" spans="1:13" x14ac:dyDescent="0.25">
      <c r="A12" s="48" t="s">
        <v>94</v>
      </c>
      <c r="B12" s="48" t="s">
        <v>96</v>
      </c>
      <c r="D12" s="50" t="s">
        <v>105</v>
      </c>
      <c r="E12" s="51">
        <f t="shared" si="1"/>
        <v>0</v>
      </c>
      <c r="F12" s="51">
        <f t="shared" si="0"/>
        <v>0</v>
      </c>
      <c r="G12" s="51">
        <f t="shared" si="0"/>
        <v>0</v>
      </c>
      <c r="I12" s="66" t="s">
        <v>97</v>
      </c>
      <c r="J12" s="67">
        <v>7</v>
      </c>
      <c r="K12" s="67">
        <v>3</v>
      </c>
      <c r="L12" s="67"/>
      <c r="M12" s="67">
        <v>10</v>
      </c>
    </row>
    <row r="13" spans="1:13" x14ac:dyDescent="0.25">
      <c r="A13" s="48" t="s">
        <v>95</v>
      </c>
      <c r="B13" s="48" t="s">
        <v>96</v>
      </c>
      <c r="D13" s="50" t="s">
        <v>106</v>
      </c>
      <c r="E13" s="51">
        <f t="shared" si="1"/>
        <v>0</v>
      </c>
      <c r="F13" s="51">
        <f t="shared" si="0"/>
        <v>0</v>
      </c>
      <c r="G13" s="51">
        <f t="shared" si="0"/>
        <v>0</v>
      </c>
      <c r="I13" s="66" t="s">
        <v>94</v>
      </c>
      <c r="J13" s="67">
        <v>28</v>
      </c>
      <c r="K13" s="67">
        <v>21</v>
      </c>
      <c r="L13" s="67">
        <v>5</v>
      </c>
      <c r="M13" s="67">
        <v>54</v>
      </c>
    </row>
    <row r="14" spans="1:13" x14ac:dyDescent="0.25">
      <c r="A14" s="48" t="s">
        <v>98</v>
      </c>
      <c r="B14" s="48" t="s">
        <v>96</v>
      </c>
      <c r="D14" s="50" t="s">
        <v>107</v>
      </c>
      <c r="E14" s="51">
        <f t="shared" si="1"/>
        <v>0</v>
      </c>
      <c r="F14" s="51">
        <f t="shared" si="0"/>
        <v>0</v>
      </c>
      <c r="G14" s="51">
        <f t="shared" si="0"/>
        <v>0</v>
      </c>
      <c r="I14" s="66" t="s">
        <v>148</v>
      </c>
      <c r="J14" s="67">
        <v>115</v>
      </c>
      <c r="K14" s="67">
        <v>79</v>
      </c>
      <c r="L14" s="67">
        <v>5</v>
      </c>
      <c r="M14" s="67">
        <v>199</v>
      </c>
    </row>
    <row r="15" spans="1:13" x14ac:dyDescent="0.25">
      <c r="A15" s="48" t="s">
        <v>94</v>
      </c>
      <c r="B15" s="48" t="s">
        <v>93</v>
      </c>
      <c r="D15" s="50" t="s">
        <v>108</v>
      </c>
      <c r="E15" s="51">
        <f t="shared" si="1"/>
        <v>0</v>
      </c>
      <c r="F15" s="51">
        <f t="shared" si="0"/>
        <v>0</v>
      </c>
      <c r="G15" s="51">
        <f t="shared" si="0"/>
        <v>0</v>
      </c>
    </row>
    <row r="16" spans="1:13" x14ac:dyDescent="0.25">
      <c r="A16" s="48" t="s">
        <v>99</v>
      </c>
      <c r="B16" s="48" t="s">
        <v>96</v>
      </c>
      <c r="D16" s="50" t="s">
        <v>109</v>
      </c>
      <c r="E16" s="51">
        <f t="shared" si="1"/>
        <v>0</v>
      </c>
      <c r="F16" s="51">
        <f t="shared" si="0"/>
        <v>0</v>
      </c>
      <c r="G16" s="51">
        <f t="shared" si="0"/>
        <v>0</v>
      </c>
    </row>
    <row r="17" spans="1:7" x14ac:dyDescent="0.25">
      <c r="A17" s="48" t="s">
        <v>94</v>
      </c>
      <c r="B17" s="48" t="s">
        <v>96</v>
      </c>
      <c r="D17" s="50" t="s">
        <v>110</v>
      </c>
      <c r="E17" s="51">
        <f t="shared" si="1"/>
        <v>0</v>
      </c>
      <c r="F17" s="51">
        <f t="shared" si="0"/>
        <v>0</v>
      </c>
      <c r="G17" s="51">
        <f t="shared" si="0"/>
        <v>0</v>
      </c>
    </row>
    <row r="18" spans="1:7" x14ac:dyDescent="0.25">
      <c r="A18" s="48" t="s">
        <v>97</v>
      </c>
      <c r="B18" s="48" t="s">
        <v>96</v>
      </c>
      <c r="D18" s="50" t="s">
        <v>111</v>
      </c>
      <c r="E18" s="51">
        <f t="shared" si="1"/>
        <v>0</v>
      </c>
      <c r="F18" s="51">
        <f t="shared" si="1"/>
        <v>0</v>
      </c>
      <c r="G18" s="51">
        <f t="shared" si="1"/>
        <v>0</v>
      </c>
    </row>
    <row r="19" spans="1:7" x14ac:dyDescent="0.25">
      <c r="A19" s="48" t="s">
        <v>94</v>
      </c>
      <c r="B19" s="48" t="s">
        <v>96</v>
      </c>
    </row>
    <row r="20" spans="1:7" x14ac:dyDescent="0.25">
      <c r="A20" s="48" t="s">
        <v>94</v>
      </c>
      <c r="B20" s="48" t="s">
        <v>93</v>
      </c>
    </row>
    <row r="21" spans="1:7" x14ac:dyDescent="0.25">
      <c r="A21" s="48" t="s">
        <v>94</v>
      </c>
      <c r="B21" s="48" t="s">
        <v>100</v>
      </c>
    </row>
    <row r="22" spans="1:7" x14ac:dyDescent="0.25">
      <c r="A22" s="48" t="s">
        <v>97</v>
      </c>
      <c r="B22" s="48" t="s">
        <v>96</v>
      </c>
    </row>
    <row r="23" spans="1:7" x14ac:dyDescent="0.25">
      <c r="A23" s="48" t="s">
        <v>99</v>
      </c>
      <c r="B23" s="48" t="s">
        <v>93</v>
      </c>
    </row>
    <row r="24" spans="1:7" x14ac:dyDescent="0.25">
      <c r="A24" s="48" t="s">
        <v>94</v>
      </c>
      <c r="B24" s="48" t="s">
        <v>100</v>
      </c>
    </row>
    <row r="25" spans="1:7" x14ac:dyDescent="0.25">
      <c r="A25" s="48" t="s">
        <v>101</v>
      </c>
      <c r="B25" s="48" t="s">
        <v>93</v>
      </c>
    </row>
    <row r="26" spans="1:7" x14ac:dyDescent="0.25">
      <c r="A26" s="48" t="s">
        <v>95</v>
      </c>
      <c r="B26" s="48" t="s">
        <v>93</v>
      </c>
    </row>
    <row r="27" spans="1:7" x14ac:dyDescent="0.25">
      <c r="A27" s="48" t="s">
        <v>92</v>
      </c>
      <c r="B27" s="48" t="s">
        <v>96</v>
      </c>
    </row>
    <row r="28" spans="1:7" x14ac:dyDescent="0.25">
      <c r="A28" s="48" t="s">
        <v>94</v>
      </c>
      <c r="B28" s="48" t="s">
        <v>100</v>
      </c>
    </row>
    <row r="29" spans="1:7" x14ac:dyDescent="0.25">
      <c r="A29" s="48" t="s">
        <v>92</v>
      </c>
      <c r="B29" s="48" t="s">
        <v>96</v>
      </c>
    </row>
    <row r="30" spans="1:7" x14ac:dyDescent="0.25">
      <c r="A30" s="48" t="s">
        <v>92</v>
      </c>
      <c r="B30" s="48" t="s">
        <v>96</v>
      </c>
    </row>
    <row r="31" spans="1:7" x14ac:dyDescent="0.25">
      <c r="A31" s="48" t="s">
        <v>92</v>
      </c>
      <c r="B31" s="48" t="s">
        <v>96</v>
      </c>
    </row>
    <row r="32" spans="1:7" x14ac:dyDescent="0.25">
      <c r="A32" s="48" t="s">
        <v>92</v>
      </c>
      <c r="B32" s="48" t="s">
        <v>96</v>
      </c>
    </row>
    <row r="33" spans="1:2" x14ac:dyDescent="0.25">
      <c r="A33" s="48" t="s">
        <v>92</v>
      </c>
      <c r="B33" s="48" t="s">
        <v>96</v>
      </c>
    </row>
    <row r="34" spans="1:2" x14ac:dyDescent="0.25">
      <c r="A34" s="48" t="s">
        <v>92</v>
      </c>
      <c r="B34" s="48" t="s">
        <v>96</v>
      </c>
    </row>
    <row r="35" spans="1:2" x14ac:dyDescent="0.25">
      <c r="A35" s="48" t="s">
        <v>92</v>
      </c>
      <c r="B35" s="48" t="s">
        <v>96</v>
      </c>
    </row>
    <row r="36" spans="1:2" x14ac:dyDescent="0.25">
      <c r="A36" s="48" t="s">
        <v>92</v>
      </c>
      <c r="B36" s="48" t="s">
        <v>96</v>
      </c>
    </row>
    <row r="37" spans="1:2" x14ac:dyDescent="0.25">
      <c r="A37" s="48" t="s">
        <v>92</v>
      </c>
      <c r="B37" s="48" t="s">
        <v>93</v>
      </c>
    </row>
    <row r="38" spans="1:2" x14ac:dyDescent="0.25">
      <c r="A38" s="48" t="s">
        <v>95</v>
      </c>
      <c r="B38" s="48" t="s">
        <v>93</v>
      </c>
    </row>
    <row r="39" spans="1:2" x14ac:dyDescent="0.25">
      <c r="A39" s="48" t="s">
        <v>92</v>
      </c>
      <c r="B39" s="48" t="s">
        <v>93</v>
      </c>
    </row>
    <row r="40" spans="1:2" x14ac:dyDescent="0.25">
      <c r="A40" s="48" t="s">
        <v>92</v>
      </c>
      <c r="B40" s="48" t="s">
        <v>93</v>
      </c>
    </row>
    <row r="41" spans="1:2" x14ac:dyDescent="0.25">
      <c r="A41" s="48" t="s">
        <v>92</v>
      </c>
      <c r="B41" s="48" t="s">
        <v>93</v>
      </c>
    </row>
    <row r="42" spans="1:2" x14ac:dyDescent="0.25">
      <c r="A42" s="48" t="s">
        <v>92</v>
      </c>
      <c r="B42" s="48" t="s">
        <v>93</v>
      </c>
    </row>
    <row r="43" spans="1:2" x14ac:dyDescent="0.25">
      <c r="A43" s="48" t="s">
        <v>92</v>
      </c>
      <c r="B43" s="48" t="s">
        <v>93</v>
      </c>
    </row>
    <row r="44" spans="1:2" x14ac:dyDescent="0.25">
      <c r="A44" s="48" t="s">
        <v>92</v>
      </c>
      <c r="B44" s="48" t="s">
        <v>93</v>
      </c>
    </row>
    <row r="45" spans="1:2" x14ac:dyDescent="0.25">
      <c r="A45" s="48" t="s">
        <v>92</v>
      </c>
      <c r="B45" s="48" t="s">
        <v>93</v>
      </c>
    </row>
    <row r="46" spans="1:2" x14ac:dyDescent="0.25">
      <c r="A46" s="48" t="s">
        <v>94</v>
      </c>
      <c r="B46" s="48" t="s">
        <v>93</v>
      </c>
    </row>
    <row r="47" spans="1:2" x14ac:dyDescent="0.25">
      <c r="A47" s="48" t="s">
        <v>95</v>
      </c>
      <c r="B47" s="48" t="s">
        <v>96</v>
      </c>
    </row>
    <row r="48" spans="1:2" x14ac:dyDescent="0.25">
      <c r="A48" s="48" t="s">
        <v>95</v>
      </c>
      <c r="B48" s="48" t="s">
        <v>93</v>
      </c>
    </row>
    <row r="49" spans="1:2" x14ac:dyDescent="0.25">
      <c r="A49" s="48" t="s">
        <v>94</v>
      </c>
      <c r="B49" s="48" t="s">
        <v>93</v>
      </c>
    </row>
    <row r="50" spans="1:2" x14ac:dyDescent="0.25">
      <c r="A50" s="48" t="s">
        <v>97</v>
      </c>
      <c r="B50" s="48" t="s">
        <v>96</v>
      </c>
    </row>
    <row r="51" spans="1:2" x14ac:dyDescent="0.25">
      <c r="A51" s="48" t="s">
        <v>95</v>
      </c>
      <c r="B51" s="48" t="s">
        <v>93</v>
      </c>
    </row>
    <row r="52" spans="1:2" x14ac:dyDescent="0.25">
      <c r="A52" s="48" t="s">
        <v>94</v>
      </c>
      <c r="B52" s="48" t="s">
        <v>93</v>
      </c>
    </row>
    <row r="53" spans="1:2" x14ac:dyDescent="0.25">
      <c r="A53" s="48" t="s">
        <v>92</v>
      </c>
      <c r="B53" s="48" t="s">
        <v>96</v>
      </c>
    </row>
    <row r="54" spans="1:2" x14ac:dyDescent="0.25">
      <c r="A54" s="48" t="s">
        <v>92</v>
      </c>
      <c r="B54" s="48" t="s">
        <v>96</v>
      </c>
    </row>
    <row r="55" spans="1:2" x14ac:dyDescent="0.25">
      <c r="A55" s="48" t="s">
        <v>99</v>
      </c>
      <c r="B55" s="48" t="s">
        <v>96</v>
      </c>
    </row>
    <row r="56" spans="1:2" x14ac:dyDescent="0.25">
      <c r="A56" s="48" t="s">
        <v>94</v>
      </c>
      <c r="B56" s="48" t="s">
        <v>96</v>
      </c>
    </row>
    <row r="57" spans="1:2" x14ac:dyDescent="0.25">
      <c r="A57" s="48" t="s">
        <v>97</v>
      </c>
      <c r="B57" s="48" t="s">
        <v>96</v>
      </c>
    </row>
    <row r="58" spans="1:2" x14ac:dyDescent="0.25">
      <c r="A58" s="48" t="s">
        <v>102</v>
      </c>
      <c r="B58" s="48" t="s">
        <v>96</v>
      </c>
    </row>
    <row r="59" spans="1:2" x14ac:dyDescent="0.25">
      <c r="A59" s="48" t="s">
        <v>102</v>
      </c>
      <c r="B59" s="48" t="s">
        <v>96</v>
      </c>
    </row>
    <row r="60" spans="1:2" x14ac:dyDescent="0.25">
      <c r="A60" s="48" t="s">
        <v>102</v>
      </c>
      <c r="B60" s="48" t="s">
        <v>96</v>
      </c>
    </row>
    <row r="61" spans="1:2" x14ac:dyDescent="0.25">
      <c r="A61" s="48" t="s">
        <v>92</v>
      </c>
      <c r="B61" s="48" t="s">
        <v>93</v>
      </c>
    </row>
    <row r="62" spans="1:2" x14ac:dyDescent="0.25">
      <c r="A62" s="48" t="s">
        <v>92</v>
      </c>
      <c r="B62" s="48" t="s">
        <v>93</v>
      </c>
    </row>
    <row r="63" spans="1:2" x14ac:dyDescent="0.25">
      <c r="A63" s="48" t="s">
        <v>92</v>
      </c>
      <c r="B63" s="48" t="s">
        <v>93</v>
      </c>
    </row>
    <row r="64" spans="1:2" x14ac:dyDescent="0.25">
      <c r="A64" s="48" t="s">
        <v>92</v>
      </c>
      <c r="B64" s="48" t="s">
        <v>96</v>
      </c>
    </row>
    <row r="65" spans="1:2" x14ac:dyDescent="0.25">
      <c r="A65" s="48" t="s">
        <v>92</v>
      </c>
      <c r="B65" s="48" t="s">
        <v>96</v>
      </c>
    </row>
    <row r="66" spans="1:2" x14ac:dyDescent="0.25">
      <c r="A66" s="48" t="s">
        <v>92</v>
      </c>
      <c r="B66" s="48" t="s">
        <v>96</v>
      </c>
    </row>
    <row r="67" spans="1:2" x14ac:dyDescent="0.25">
      <c r="A67" s="48" t="s">
        <v>102</v>
      </c>
      <c r="B67" s="48" t="s">
        <v>93</v>
      </c>
    </row>
    <row r="68" spans="1:2" x14ac:dyDescent="0.25">
      <c r="A68" s="48" t="s">
        <v>92</v>
      </c>
      <c r="B68" s="48" t="s">
        <v>93</v>
      </c>
    </row>
    <row r="69" spans="1:2" x14ac:dyDescent="0.25">
      <c r="A69" s="48" t="s">
        <v>92</v>
      </c>
      <c r="B69" s="48" t="s">
        <v>93</v>
      </c>
    </row>
    <row r="70" spans="1:2" x14ac:dyDescent="0.25">
      <c r="A70" s="48" t="s">
        <v>94</v>
      </c>
      <c r="B70" s="48" t="s">
        <v>96</v>
      </c>
    </row>
    <row r="71" spans="1:2" x14ac:dyDescent="0.25">
      <c r="A71" s="48" t="s">
        <v>94</v>
      </c>
      <c r="B71" s="48" t="s">
        <v>96</v>
      </c>
    </row>
    <row r="72" spans="1:2" x14ac:dyDescent="0.25">
      <c r="A72" s="48" t="s">
        <v>94</v>
      </c>
      <c r="B72" s="48" t="s">
        <v>100</v>
      </c>
    </row>
    <row r="73" spans="1:2" x14ac:dyDescent="0.25">
      <c r="A73" s="48" t="s">
        <v>94</v>
      </c>
      <c r="B73" s="48" t="s">
        <v>100</v>
      </c>
    </row>
    <row r="74" spans="1:2" x14ac:dyDescent="0.25">
      <c r="A74" s="48" t="s">
        <v>94</v>
      </c>
      <c r="B74" s="48" t="s">
        <v>93</v>
      </c>
    </row>
    <row r="75" spans="1:2" x14ac:dyDescent="0.25">
      <c r="A75" s="48" t="s">
        <v>94</v>
      </c>
      <c r="B75" s="48" t="s">
        <v>93</v>
      </c>
    </row>
    <row r="76" spans="1:2" x14ac:dyDescent="0.25">
      <c r="A76" s="48" t="s">
        <v>94</v>
      </c>
      <c r="B76" s="48" t="s">
        <v>96</v>
      </c>
    </row>
    <row r="77" spans="1:2" x14ac:dyDescent="0.25">
      <c r="A77" s="48" t="s">
        <v>94</v>
      </c>
      <c r="B77" s="48" t="s">
        <v>96</v>
      </c>
    </row>
    <row r="78" spans="1:2" x14ac:dyDescent="0.25">
      <c r="A78" s="48" t="s">
        <v>94</v>
      </c>
      <c r="B78" s="48" t="s">
        <v>96</v>
      </c>
    </row>
    <row r="79" spans="1:2" x14ac:dyDescent="0.25">
      <c r="A79" s="48" t="s">
        <v>94</v>
      </c>
      <c r="B79" s="48" t="s">
        <v>96</v>
      </c>
    </row>
    <row r="80" spans="1:2" x14ac:dyDescent="0.25">
      <c r="A80" s="48" t="s">
        <v>94</v>
      </c>
      <c r="B80" s="48" t="s">
        <v>96</v>
      </c>
    </row>
    <row r="81" spans="1:2" x14ac:dyDescent="0.25">
      <c r="A81" s="48" t="s">
        <v>103</v>
      </c>
      <c r="B81" s="48" t="s">
        <v>96</v>
      </c>
    </row>
    <row r="82" spans="1:2" x14ac:dyDescent="0.25">
      <c r="A82" s="48" t="s">
        <v>95</v>
      </c>
      <c r="B82" s="48" t="s">
        <v>96</v>
      </c>
    </row>
    <row r="83" spans="1:2" x14ac:dyDescent="0.25">
      <c r="A83" s="48" t="s">
        <v>95</v>
      </c>
      <c r="B83" s="48" t="s">
        <v>96</v>
      </c>
    </row>
    <row r="84" spans="1:2" x14ac:dyDescent="0.25">
      <c r="A84" s="48" t="s">
        <v>104</v>
      </c>
      <c r="B84" s="48" t="s">
        <v>96</v>
      </c>
    </row>
    <row r="85" spans="1:2" x14ac:dyDescent="0.25">
      <c r="A85" s="48" t="s">
        <v>94</v>
      </c>
      <c r="B85" s="48" t="s">
        <v>96</v>
      </c>
    </row>
    <row r="86" spans="1:2" x14ac:dyDescent="0.25">
      <c r="A86" s="48" t="s">
        <v>102</v>
      </c>
      <c r="B86" s="48" t="s">
        <v>96</v>
      </c>
    </row>
    <row r="87" spans="1:2" x14ac:dyDescent="0.25">
      <c r="A87" s="48" t="s">
        <v>102</v>
      </c>
      <c r="B87" s="48" t="s">
        <v>93</v>
      </c>
    </row>
    <row r="88" spans="1:2" x14ac:dyDescent="0.25">
      <c r="A88" s="48" t="s">
        <v>95</v>
      </c>
      <c r="B88" s="48" t="s">
        <v>96</v>
      </c>
    </row>
    <row r="89" spans="1:2" x14ac:dyDescent="0.25">
      <c r="A89" s="48" t="s">
        <v>102</v>
      </c>
      <c r="B89" s="48" t="s">
        <v>96</v>
      </c>
    </row>
    <row r="90" spans="1:2" x14ac:dyDescent="0.25">
      <c r="A90" s="48" t="s">
        <v>92</v>
      </c>
      <c r="B90" s="48" t="s">
        <v>96</v>
      </c>
    </row>
    <row r="91" spans="1:2" x14ac:dyDescent="0.25">
      <c r="A91" s="48" t="s">
        <v>92</v>
      </c>
      <c r="B91" s="48" t="s">
        <v>96</v>
      </c>
    </row>
    <row r="92" spans="1:2" x14ac:dyDescent="0.25">
      <c r="A92" s="48" t="s">
        <v>95</v>
      </c>
      <c r="B92" s="48" t="s">
        <v>96</v>
      </c>
    </row>
    <row r="93" spans="1:2" x14ac:dyDescent="0.25">
      <c r="A93" s="48" t="s">
        <v>92</v>
      </c>
      <c r="B93" s="48" t="s">
        <v>93</v>
      </c>
    </row>
    <row r="94" spans="1:2" x14ac:dyDescent="0.25">
      <c r="A94" s="48" t="s">
        <v>92</v>
      </c>
      <c r="B94" s="48" t="s">
        <v>93</v>
      </c>
    </row>
    <row r="95" spans="1:2" x14ac:dyDescent="0.25">
      <c r="A95" s="48" t="s">
        <v>94</v>
      </c>
      <c r="B95" s="48" t="s">
        <v>96</v>
      </c>
    </row>
    <row r="96" spans="1:2" x14ac:dyDescent="0.25">
      <c r="A96" s="48" t="s">
        <v>92</v>
      </c>
      <c r="B96" s="48" t="s">
        <v>96</v>
      </c>
    </row>
    <row r="97" spans="1:2" x14ac:dyDescent="0.25">
      <c r="A97" s="48" t="s">
        <v>92</v>
      </c>
      <c r="B97" s="48" t="s">
        <v>96</v>
      </c>
    </row>
    <row r="98" spans="1:2" x14ac:dyDescent="0.25">
      <c r="A98" s="48" t="s">
        <v>92</v>
      </c>
      <c r="B98" s="48" t="s">
        <v>96</v>
      </c>
    </row>
    <row r="99" spans="1:2" x14ac:dyDescent="0.25">
      <c r="A99" s="48" t="s">
        <v>94</v>
      </c>
      <c r="B99" s="48" t="s">
        <v>93</v>
      </c>
    </row>
    <row r="100" spans="1:2" x14ac:dyDescent="0.25">
      <c r="A100" s="48" t="s">
        <v>94</v>
      </c>
      <c r="B100" s="48" t="s">
        <v>93</v>
      </c>
    </row>
    <row r="101" spans="1:2" x14ac:dyDescent="0.25">
      <c r="A101" s="48" t="s">
        <v>94</v>
      </c>
      <c r="B101" s="48" t="s">
        <v>93</v>
      </c>
    </row>
    <row r="102" spans="1:2" x14ac:dyDescent="0.25">
      <c r="A102" s="48" t="s">
        <v>95</v>
      </c>
      <c r="B102" s="48" t="s">
        <v>96</v>
      </c>
    </row>
    <row r="103" spans="1:2" x14ac:dyDescent="0.25">
      <c r="A103" s="48" t="s">
        <v>97</v>
      </c>
      <c r="B103" s="48" t="s">
        <v>93</v>
      </c>
    </row>
    <row r="104" spans="1:2" x14ac:dyDescent="0.25">
      <c r="A104" s="48" t="s">
        <v>92</v>
      </c>
      <c r="B104" s="48" t="s">
        <v>93</v>
      </c>
    </row>
    <row r="105" spans="1:2" x14ac:dyDescent="0.25">
      <c r="A105" s="48" t="s">
        <v>94</v>
      </c>
      <c r="B105" s="48" t="s">
        <v>93</v>
      </c>
    </row>
    <row r="106" spans="1:2" x14ac:dyDescent="0.25">
      <c r="A106" s="48" t="s">
        <v>94</v>
      </c>
      <c r="B106" s="48" t="s">
        <v>96</v>
      </c>
    </row>
    <row r="107" spans="1:2" x14ac:dyDescent="0.25">
      <c r="A107" s="48" t="s">
        <v>94</v>
      </c>
      <c r="B107" s="48" t="s">
        <v>96</v>
      </c>
    </row>
    <row r="108" spans="1:2" x14ac:dyDescent="0.25">
      <c r="A108" s="48" t="s">
        <v>94</v>
      </c>
      <c r="B108" s="48" t="s">
        <v>93</v>
      </c>
    </row>
    <row r="109" spans="1:2" x14ac:dyDescent="0.25">
      <c r="A109" s="48" t="s">
        <v>95</v>
      </c>
      <c r="B109" s="48" t="s">
        <v>96</v>
      </c>
    </row>
    <row r="110" spans="1:2" x14ac:dyDescent="0.25">
      <c r="A110" s="48" t="s">
        <v>97</v>
      </c>
      <c r="B110" s="48" t="s">
        <v>96</v>
      </c>
    </row>
    <row r="111" spans="1:2" x14ac:dyDescent="0.25">
      <c r="A111" s="48" t="s">
        <v>95</v>
      </c>
      <c r="B111" s="48" t="s">
        <v>96</v>
      </c>
    </row>
    <row r="112" spans="1:2" x14ac:dyDescent="0.25">
      <c r="A112" s="48" t="s">
        <v>104</v>
      </c>
      <c r="B112" s="48" t="s">
        <v>93</v>
      </c>
    </row>
    <row r="113" spans="1:2" x14ac:dyDescent="0.25">
      <c r="A113" s="48" t="s">
        <v>92</v>
      </c>
      <c r="B113" s="48" t="s">
        <v>93</v>
      </c>
    </row>
    <row r="114" spans="1:2" x14ac:dyDescent="0.25">
      <c r="A114" s="48" t="s">
        <v>103</v>
      </c>
      <c r="B114" s="48" t="s">
        <v>96</v>
      </c>
    </row>
    <row r="115" spans="1:2" x14ac:dyDescent="0.25">
      <c r="A115" s="48" t="s">
        <v>95</v>
      </c>
      <c r="B115" s="48" t="s">
        <v>93</v>
      </c>
    </row>
    <row r="116" spans="1:2" x14ac:dyDescent="0.25">
      <c r="A116" s="48" t="s">
        <v>94</v>
      </c>
      <c r="B116" s="48" t="s">
        <v>93</v>
      </c>
    </row>
    <row r="117" spans="1:2" x14ac:dyDescent="0.25">
      <c r="A117" s="48" t="s">
        <v>97</v>
      </c>
      <c r="B117" s="48" t="s">
        <v>96</v>
      </c>
    </row>
    <row r="118" spans="1:2" x14ac:dyDescent="0.25">
      <c r="A118" s="48" t="s">
        <v>95</v>
      </c>
      <c r="B118" s="48" t="s">
        <v>93</v>
      </c>
    </row>
    <row r="119" spans="1:2" x14ac:dyDescent="0.25">
      <c r="A119" s="48" t="s">
        <v>92</v>
      </c>
      <c r="B119" s="48" t="s">
        <v>96</v>
      </c>
    </row>
    <row r="120" spans="1:2" x14ac:dyDescent="0.25">
      <c r="A120" s="48" t="s">
        <v>92</v>
      </c>
      <c r="B120" s="48" t="s">
        <v>96</v>
      </c>
    </row>
    <row r="121" spans="1:2" x14ac:dyDescent="0.25">
      <c r="A121" s="48" t="s">
        <v>92</v>
      </c>
      <c r="B121" s="48" t="s">
        <v>93</v>
      </c>
    </row>
    <row r="122" spans="1:2" x14ac:dyDescent="0.25">
      <c r="A122" s="48" t="s">
        <v>95</v>
      </c>
      <c r="B122" s="48" t="s">
        <v>96</v>
      </c>
    </row>
    <row r="123" spans="1:2" x14ac:dyDescent="0.25">
      <c r="A123" s="48" t="s">
        <v>95</v>
      </c>
      <c r="B123" s="48" t="s">
        <v>96</v>
      </c>
    </row>
    <row r="124" spans="1:2" x14ac:dyDescent="0.25">
      <c r="A124" s="48" t="s">
        <v>92</v>
      </c>
      <c r="B124" s="48" t="s">
        <v>93</v>
      </c>
    </row>
    <row r="125" spans="1:2" x14ac:dyDescent="0.25">
      <c r="A125" s="48" t="s">
        <v>92</v>
      </c>
      <c r="B125" s="48" t="s">
        <v>96</v>
      </c>
    </row>
    <row r="126" spans="1:2" x14ac:dyDescent="0.25">
      <c r="A126" s="48" t="s">
        <v>95</v>
      </c>
      <c r="B126" s="48" t="s">
        <v>93</v>
      </c>
    </row>
    <row r="127" spans="1:2" x14ac:dyDescent="0.25">
      <c r="A127" s="48" t="s">
        <v>94</v>
      </c>
      <c r="B127" s="48" t="s">
        <v>93</v>
      </c>
    </row>
    <row r="128" spans="1:2" x14ac:dyDescent="0.25">
      <c r="A128" s="48" t="s">
        <v>102</v>
      </c>
      <c r="B128" s="48" t="s">
        <v>96</v>
      </c>
    </row>
    <row r="129" spans="1:2" x14ac:dyDescent="0.25">
      <c r="A129" s="48" t="s">
        <v>102</v>
      </c>
      <c r="B129" s="48" t="s">
        <v>96</v>
      </c>
    </row>
    <row r="130" spans="1:2" x14ac:dyDescent="0.25">
      <c r="A130" s="48" t="s">
        <v>92</v>
      </c>
      <c r="B130" s="48" t="s">
        <v>96</v>
      </c>
    </row>
    <row r="131" spans="1:2" x14ac:dyDescent="0.25">
      <c r="A131" s="48" t="s">
        <v>92</v>
      </c>
      <c r="B131" s="48" t="s">
        <v>96</v>
      </c>
    </row>
    <row r="132" spans="1:2" x14ac:dyDescent="0.25">
      <c r="A132" s="48" t="s">
        <v>94</v>
      </c>
      <c r="B132" s="48" t="s">
        <v>96</v>
      </c>
    </row>
    <row r="133" spans="1:2" x14ac:dyDescent="0.25">
      <c r="A133" s="48" t="s">
        <v>101</v>
      </c>
      <c r="B133" s="48" t="s">
        <v>93</v>
      </c>
    </row>
    <row r="134" spans="1:2" x14ac:dyDescent="0.25">
      <c r="A134" s="48" t="s">
        <v>94</v>
      </c>
      <c r="B134" s="48" t="s">
        <v>93</v>
      </c>
    </row>
    <row r="135" spans="1:2" x14ac:dyDescent="0.25">
      <c r="A135" s="48" t="s">
        <v>99</v>
      </c>
      <c r="B135" s="48" t="s">
        <v>93</v>
      </c>
    </row>
    <row r="136" spans="1:2" x14ac:dyDescent="0.25">
      <c r="A136" s="48" t="s">
        <v>94</v>
      </c>
      <c r="B136" s="48" t="s">
        <v>96</v>
      </c>
    </row>
    <row r="137" spans="1:2" x14ac:dyDescent="0.25">
      <c r="A137" s="48" t="s">
        <v>94</v>
      </c>
      <c r="B137" s="48" t="s">
        <v>96</v>
      </c>
    </row>
    <row r="138" spans="1:2" x14ac:dyDescent="0.25">
      <c r="A138" s="48" t="s">
        <v>94</v>
      </c>
      <c r="B138" s="48" t="s">
        <v>93</v>
      </c>
    </row>
    <row r="139" spans="1:2" x14ac:dyDescent="0.25">
      <c r="A139" s="48" t="s">
        <v>94</v>
      </c>
      <c r="B139" s="48" t="s">
        <v>96</v>
      </c>
    </row>
    <row r="140" spans="1:2" x14ac:dyDescent="0.25">
      <c r="A140" s="48" t="s">
        <v>94</v>
      </c>
      <c r="B140" s="48" t="s">
        <v>96</v>
      </c>
    </row>
    <row r="141" spans="1:2" x14ac:dyDescent="0.25">
      <c r="A141" s="48" t="s">
        <v>92</v>
      </c>
      <c r="B141" s="48" t="s">
        <v>93</v>
      </c>
    </row>
    <row r="142" spans="1:2" x14ac:dyDescent="0.25">
      <c r="A142" s="48" t="s">
        <v>101</v>
      </c>
      <c r="B142" s="48" t="s">
        <v>93</v>
      </c>
    </row>
    <row r="143" spans="1:2" x14ac:dyDescent="0.25">
      <c r="A143" s="48" t="s">
        <v>99</v>
      </c>
      <c r="B143" s="48" t="s">
        <v>93</v>
      </c>
    </row>
    <row r="144" spans="1:2" x14ac:dyDescent="0.25">
      <c r="A144" s="48" t="s">
        <v>99</v>
      </c>
      <c r="B144" s="48" t="s">
        <v>96</v>
      </c>
    </row>
    <row r="145" spans="1:2" x14ac:dyDescent="0.25">
      <c r="A145" s="48" t="s">
        <v>97</v>
      </c>
      <c r="B145" s="48" t="s">
        <v>93</v>
      </c>
    </row>
    <row r="146" spans="1:2" x14ac:dyDescent="0.25">
      <c r="A146" s="48" t="s">
        <v>92</v>
      </c>
      <c r="B146" s="48" t="s">
        <v>96</v>
      </c>
    </row>
    <row r="147" spans="1:2" x14ac:dyDescent="0.25">
      <c r="A147" s="48" t="s">
        <v>92</v>
      </c>
      <c r="B147" s="48" t="s">
        <v>96</v>
      </c>
    </row>
    <row r="148" spans="1:2" x14ac:dyDescent="0.25">
      <c r="A148" s="48" t="s">
        <v>95</v>
      </c>
      <c r="B148" s="48" t="s">
        <v>96</v>
      </c>
    </row>
    <row r="149" spans="1:2" x14ac:dyDescent="0.25">
      <c r="A149" s="48" t="s">
        <v>99</v>
      </c>
      <c r="B149" s="48" t="s">
        <v>93</v>
      </c>
    </row>
    <row r="150" spans="1:2" x14ac:dyDescent="0.25">
      <c r="A150" s="48" t="s">
        <v>102</v>
      </c>
      <c r="B150" s="48" t="s">
        <v>96</v>
      </c>
    </row>
    <row r="151" spans="1:2" x14ac:dyDescent="0.25">
      <c r="A151" s="48" t="s">
        <v>94</v>
      </c>
      <c r="B151" s="48" t="s">
        <v>96</v>
      </c>
    </row>
    <row r="152" spans="1:2" x14ac:dyDescent="0.25">
      <c r="A152" s="48" t="s">
        <v>92</v>
      </c>
      <c r="B152" s="48" t="s">
        <v>96</v>
      </c>
    </row>
    <row r="153" spans="1:2" x14ac:dyDescent="0.25">
      <c r="A153" s="48" t="s">
        <v>92</v>
      </c>
      <c r="B153" s="48" t="s">
        <v>96</v>
      </c>
    </row>
    <row r="154" spans="1:2" x14ac:dyDescent="0.25">
      <c r="A154" s="48" t="s">
        <v>102</v>
      </c>
      <c r="B154" s="48" t="s">
        <v>96</v>
      </c>
    </row>
    <row r="155" spans="1:2" x14ac:dyDescent="0.25">
      <c r="A155" s="48" t="s">
        <v>92</v>
      </c>
      <c r="B155" s="48" t="s">
        <v>96</v>
      </c>
    </row>
    <row r="156" spans="1:2" x14ac:dyDescent="0.25">
      <c r="A156" s="48" t="s">
        <v>99</v>
      </c>
      <c r="B156" s="48" t="s">
        <v>96</v>
      </c>
    </row>
    <row r="157" spans="1:2" x14ac:dyDescent="0.25">
      <c r="A157" s="48" t="s">
        <v>102</v>
      </c>
      <c r="B157" s="48" t="s">
        <v>96</v>
      </c>
    </row>
    <row r="158" spans="1:2" x14ac:dyDescent="0.25">
      <c r="A158" s="48" t="s">
        <v>102</v>
      </c>
      <c r="B158" s="48" t="s">
        <v>96</v>
      </c>
    </row>
    <row r="159" spans="1:2" x14ac:dyDescent="0.25">
      <c r="A159" s="48" t="s">
        <v>102</v>
      </c>
      <c r="B159" s="48" t="s">
        <v>93</v>
      </c>
    </row>
    <row r="160" spans="1:2" x14ac:dyDescent="0.25">
      <c r="A160" s="48" t="s">
        <v>103</v>
      </c>
      <c r="B160" s="48" t="s">
        <v>96</v>
      </c>
    </row>
    <row r="161" spans="1:2" x14ac:dyDescent="0.25">
      <c r="A161" s="48" t="s">
        <v>103</v>
      </c>
      <c r="B161" s="48" t="s">
        <v>96</v>
      </c>
    </row>
    <row r="162" spans="1:2" x14ac:dyDescent="0.25">
      <c r="A162" s="48" t="s">
        <v>94</v>
      </c>
      <c r="B162" s="48" t="s">
        <v>93</v>
      </c>
    </row>
    <row r="163" spans="1:2" x14ac:dyDescent="0.25">
      <c r="A163" s="48" t="s">
        <v>99</v>
      </c>
      <c r="B163" s="48" t="s">
        <v>96</v>
      </c>
    </row>
    <row r="164" spans="1:2" x14ac:dyDescent="0.25">
      <c r="A164" s="48" t="s">
        <v>99</v>
      </c>
      <c r="B164" s="48" t="s">
        <v>96</v>
      </c>
    </row>
    <row r="165" spans="1:2" x14ac:dyDescent="0.25">
      <c r="A165" s="48" t="s">
        <v>99</v>
      </c>
      <c r="B165" s="48" t="s">
        <v>96</v>
      </c>
    </row>
    <row r="166" spans="1:2" x14ac:dyDescent="0.25">
      <c r="A166" s="48" t="s">
        <v>92</v>
      </c>
      <c r="B166" s="48" t="s">
        <v>93</v>
      </c>
    </row>
    <row r="167" spans="1:2" x14ac:dyDescent="0.25">
      <c r="A167" s="48" t="s">
        <v>92</v>
      </c>
      <c r="B167" s="48" t="s">
        <v>93</v>
      </c>
    </row>
    <row r="168" spans="1:2" x14ac:dyDescent="0.25">
      <c r="A168" s="48" t="s">
        <v>92</v>
      </c>
      <c r="B168" s="48" t="s">
        <v>93</v>
      </c>
    </row>
    <row r="169" spans="1:2" x14ac:dyDescent="0.25">
      <c r="A169" s="48" t="s">
        <v>92</v>
      </c>
      <c r="B169" s="48" t="s">
        <v>93</v>
      </c>
    </row>
    <row r="170" spans="1:2" x14ac:dyDescent="0.25">
      <c r="A170" s="48" t="s">
        <v>101</v>
      </c>
      <c r="B170" s="48" t="s">
        <v>93</v>
      </c>
    </row>
    <row r="171" spans="1:2" x14ac:dyDescent="0.25">
      <c r="A171" s="48" t="s">
        <v>92</v>
      </c>
      <c r="B171" s="48" t="s">
        <v>93</v>
      </c>
    </row>
    <row r="172" spans="1:2" x14ac:dyDescent="0.25">
      <c r="A172" s="48" t="s">
        <v>104</v>
      </c>
      <c r="B172" s="48" t="s">
        <v>96</v>
      </c>
    </row>
    <row r="173" spans="1:2" x14ac:dyDescent="0.25">
      <c r="A173" s="48" t="s">
        <v>94</v>
      </c>
      <c r="B173" s="48" t="s">
        <v>96</v>
      </c>
    </row>
    <row r="174" spans="1:2" x14ac:dyDescent="0.25">
      <c r="A174" s="48" t="s">
        <v>94</v>
      </c>
      <c r="B174" s="48" t="s">
        <v>96</v>
      </c>
    </row>
    <row r="175" spans="1:2" x14ac:dyDescent="0.25">
      <c r="A175" s="48" t="s">
        <v>94</v>
      </c>
      <c r="B175" s="48" t="s">
        <v>96</v>
      </c>
    </row>
    <row r="176" spans="1:2" x14ac:dyDescent="0.25">
      <c r="A176" s="48" t="s">
        <v>99</v>
      </c>
      <c r="B176" s="48" t="s">
        <v>96</v>
      </c>
    </row>
    <row r="177" spans="1:2" x14ac:dyDescent="0.25">
      <c r="A177" s="48" t="s">
        <v>104</v>
      </c>
      <c r="B177" s="48" t="s">
        <v>93</v>
      </c>
    </row>
    <row r="178" spans="1:2" x14ac:dyDescent="0.25">
      <c r="A178" s="48" t="s">
        <v>94</v>
      </c>
      <c r="B178" s="48" t="s">
        <v>96</v>
      </c>
    </row>
    <row r="179" spans="1:2" x14ac:dyDescent="0.25">
      <c r="A179" s="48" t="s">
        <v>94</v>
      </c>
      <c r="B179" s="48" t="s">
        <v>93</v>
      </c>
    </row>
    <row r="180" spans="1:2" x14ac:dyDescent="0.25">
      <c r="A180" s="48" t="s">
        <v>95</v>
      </c>
      <c r="B180" s="48" t="s">
        <v>96</v>
      </c>
    </row>
    <row r="181" spans="1:2" x14ac:dyDescent="0.25">
      <c r="A181" s="48" t="s">
        <v>95</v>
      </c>
      <c r="B181" s="48" t="s">
        <v>96</v>
      </c>
    </row>
    <row r="182" spans="1:2" x14ac:dyDescent="0.25">
      <c r="A182" s="48" t="s">
        <v>95</v>
      </c>
      <c r="B182" s="48" t="s">
        <v>93</v>
      </c>
    </row>
    <row r="183" spans="1:2" x14ac:dyDescent="0.25">
      <c r="A183" s="48" t="s">
        <v>95</v>
      </c>
      <c r="B183" s="48" t="s">
        <v>93</v>
      </c>
    </row>
    <row r="184" spans="1:2" x14ac:dyDescent="0.25">
      <c r="A184" s="48" t="s">
        <v>102</v>
      </c>
      <c r="B184" s="48" t="s">
        <v>93</v>
      </c>
    </row>
    <row r="185" spans="1:2" x14ac:dyDescent="0.25">
      <c r="A185" s="48" t="s">
        <v>99</v>
      </c>
      <c r="B185" s="48" t="s">
        <v>96</v>
      </c>
    </row>
    <row r="186" spans="1:2" x14ac:dyDescent="0.25">
      <c r="A186" s="48" t="s">
        <v>102</v>
      </c>
      <c r="B186" s="48" t="s">
        <v>96</v>
      </c>
    </row>
    <row r="187" spans="1:2" x14ac:dyDescent="0.25">
      <c r="A187" s="48" t="s">
        <v>102</v>
      </c>
      <c r="B187" s="48" t="s">
        <v>96</v>
      </c>
    </row>
    <row r="188" spans="1:2" x14ac:dyDescent="0.25">
      <c r="A188" s="48" t="s">
        <v>94</v>
      </c>
      <c r="B188" s="48" t="s">
        <v>96</v>
      </c>
    </row>
    <row r="189" spans="1:2" x14ac:dyDescent="0.25">
      <c r="A189" s="48" t="s">
        <v>94</v>
      </c>
      <c r="B189" s="48" t="s">
        <v>96</v>
      </c>
    </row>
    <row r="190" spans="1:2" x14ac:dyDescent="0.25">
      <c r="A190" s="48" t="s">
        <v>95</v>
      </c>
      <c r="B190" s="48" t="s">
        <v>96</v>
      </c>
    </row>
    <row r="191" spans="1:2" x14ac:dyDescent="0.25">
      <c r="A191" s="48" t="s">
        <v>92</v>
      </c>
      <c r="B191" s="48" t="s">
        <v>96</v>
      </c>
    </row>
    <row r="192" spans="1:2" x14ac:dyDescent="0.25">
      <c r="A192" s="48" t="s">
        <v>92</v>
      </c>
      <c r="B192" s="48" t="s">
        <v>96</v>
      </c>
    </row>
    <row r="193" spans="1:2" x14ac:dyDescent="0.25">
      <c r="A193" s="48" t="s">
        <v>95</v>
      </c>
      <c r="B193" s="48" t="s">
        <v>96</v>
      </c>
    </row>
    <row r="194" spans="1:2" x14ac:dyDescent="0.25">
      <c r="A194" s="48" t="s">
        <v>95</v>
      </c>
      <c r="B194" s="48" t="s">
        <v>96</v>
      </c>
    </row>
    <row r="195" spans="1:2" x14ac:dyDescent="0.25">
      <c r="A195" s="48" t="s">
        <v>98</v>
      </c>
      <c r="B195" s="48" t="s">
        <v>93</v>
      </c>
    </row>
    <row r="196" spans="1:2" x14ac:dyDescent="0.25">
      <c r="A196" s="48" t="s">
        <v>97</v>
      </c>
      <c r="B196" s="48" t="s">
        <v>96</v>
      </c>
    </row>
    <row r="197" spans="1:2" x14ac:dyDescent="0.25">
      <c r="A197" s="48" t="s">
        <v>104</v>
      </c>
      <c r="B197" s="48" t="s">
        <v>93</v>
      </c>
    </row>
    <row r="198" spans="1:2" x14ac:dyDescent="0.25">
      <c r="A198" s="48" t="s">
        <v>104</v>
      </c>
      <c r="B198" s="48" t="s">
        <v>93</v>
      </c>
    </row>
    <row r="199" spans="1:2" x14ac:dyDescent="0.25">
      <c r="A199" s="48" t="s">
        <v>94</v>
      </c>
      <c r="B199" s="48" t="s">
        <v>96</v>
      </c>
    </row>
    <row r="200" spans="1:2" x14ac:dyDescent="0.25">
      <c r="A200" s="48" t="s">
        <v>94</v>
      </c>
      <c r="B200" s="48" t="s">
        <v>93</v>
      </c>
    </row>
  </sheetData>
  <phoneticPr fontId="6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990E5-438E-4767-BBD6-D91D476CF783}">
  <dimension ref="A1:R26"/>
  <sheetViews>
    <sheetView tabSelected="1" zoomScale="130" zoomScaleNormal="130" workbookViewId="0">
      <selection activeCell="Q9" sqref="Q9"/>
    </sheetView>
  </sheetViews>
  <sheetFormatPr defaultRowHeight="14.4" x14ac:dyDescent="0.25"/>
  <sheetData>
    <row r="1" spans="1:18" ht="16.2" x14ac:dyDescent="0.4">
      <c r="A1" s="42" t="s">
        <v>57</v>
      </c>
      <c r="B1" s="43" t="s">
        <v>58</v>
      </c>
    </row>
    <row r="2" spans="1:18" ht="15" x14ac:dyDescent="0.25">
      <c r="A2" s="44" t="s">
        <v>59</v>
      </c>
      <c r="B2" s="44">
        <v>746</v>
      </c>
    </row>
    <row r="3" spans="1:18" ht="15" x14ac:dyDescent="0.25">
      <c r="A3" s="44" t="s">
        <v>20</v>
      </c>
      <c r="B3" s="44">
        <v>488</v>
      </c>
    </row>
    <row r="4" spans="1:18" ht="15" x14ac:dyDescent="0.25">
      <c r="A4" s="44" t="s">
        <v>60</v>
      </c>
      <c r="B4" s="44">
        <v>382</v>
      </c>
    </row>
    <row r="5" spans="1:18" ht="15" x14ac:dyDescent="0.25">
      <c r="A5" s="44" t="s">
        <v>61</v>
      </c>
      <c r="B5" s="44">
        <v>380</v>
      </c>
    </row>
    <row r="6" spans="1:18" ht="15" x14ac:dyDescent="0.25">
      <c r="A6" s="44" t="s">
        <v>22</v>
      </c>
      <c r="B6" s="44">
        <v>225</v>
      </c>
    </row>
    <row r="7" spans="1:18" ht="15" x14ac:dyDescent="0.25">
      <c r="A7" s="44" t="s">
        <v>62</v>
      </c>
      <c r="B7" s="44">
        <v>169</v>
      </c>
    </row>
    <row r="8" spans="1:18" ht="15" x14ac:dyDescent="0.25">
      <c r="A8" s="44" t="s">
        <v>63</v>
      </c>
      <c r="B8" s="44">
        <v>157</v>
      </c>
    </row>
    <row r="9" spans="1:18" ht="15" x14ac:dyDescent="0.25">
      <c r="A9" s="44" t="s">
        <v>64</v>
      </c>
      <c r="B9" s="44">
        <v>156</v>
      </c>
    </row>
    <row r="10" spans="1:18" ht="15" x14ac:dyDescent="0.25">
      <c r="A10" s="44" t="s">
        <v>65</v>
      </c>
      <c r="B10" s="44">
        <v>154</v>
      </c>
    </row>
    <row r="11" spans="1:18" ht="15" x14ac:dyDescent="0.25">
      <c r="A11" s="44" t="s">
        <v>66</v>
      </c>
      <c r="B11" s="44">
        <v>148</v>
      </c>
    </row>
    <row r="12" spans="1:18" ht="15" x14ac:dyDescent="0.25">
      <c r="A12" s="44" t="s">
        <v>67</v>
      </c>
      <c r="B12" s="44">
        <v>137</v>
      </c>
      <c r="R12" s="45"/>
    </row>
    <row r="13" spans="1:18" ht="15" x14ac:dyDescent="0.25">
      <c r="A13" s="44" t="s">
        <v>68</v>
      </c>
      <c r="B13" s="44">
        <v>124</v>
      </c>
      <c r="R13" s="45"/>
    </row>
    <row r="14" spans="1:18" ht="15" x14ac:dyDescent="0.25">
      <c r="A14" s="44" t="s">
        <v>69</v>
      </c>
      <c r="B14" s="44">
        <v>103</v>
      </c>
      <c r="R14" s="45"/>
    </row>
    <row r="15" spans="1:18" ht="15" x14ac:dyDescent="0.25">
      <c r="A15" s="44" t="s">
        <v>70</v>
      </c>
      <c r="B15" s="44">
        <v>87</v>
      </c>
    </row>
    <row r="16" spans="1:18" ht="15" x14ac:dyDescent="0.25">
      <c r="A16" s="44" t="s">
        <v>71</v>
      </c>
      <c r="B16" s="44">
        <v>76</v>
      </c>
    </row>
    <row r="17" spans="1:2" ht="15" x14ac:dyDescent="0.25">
      <c r="A17" s="44" t="s">
        <v>72</v>
      </c>
      <c r="B17" s="44">
        <v>57</v>
      </c>
    </row>
    <row r="18" spans="1:2" ht="15" x14ac:dyDescent="0.25">
      <c r="A18" s="44" t="s">
        <v>73</v>
      </c>
      <c r="B18" s="44">
        <v>43</v>
      </c>
    </row>
    <row r="19" spans="1:2" ht="15" x14ac:dyDescent="0.25">
      <c r="A19" s="44" t="s">
        <v>74</v>
      </c>
      <c r="B19" s="44">
        <v>38</v>
      </c>
    </row>
    <row r="20" spans="1:2" ht="15" x14ac:dyDescent="0.25">
      <c r="A20" s="44" t="s">
        <v>75</v>
      </c>
      <c r="B20" s="44">
        <v>36</v>
      </c>
    </row>
    <row r="21" spans="1:2" ht="15" x14ac:dyDescent="0.25">
      <c r="A21" s="44" t="s">
        <v>76</v>
      </c>
      <c r="B21" s="44">
        <v>36</v>
      </c>
    </row>
    <row r="22" spans="1:2" ht="15" x14ac:dyDescent="0.25">
      <c r="A22" s="44" t="s">
        <v>77</v>
      </c>
      <c r="B22" s="44">
        <v>32</v>
      </c>
    </row>
    <row r="23" spans="1:2" ht="15" x14ac:dyDescent="0.25">
      <c r="A23" s="44" t="s">
        <v>78</v>
      </c>
      <c r="B23" s="44">
        <v>24</v>
      </c>
    </row>
    <row r="24" spans="1:2" ht="15" x14ac:dyDescent="0.25">
      <c r="A24" s="44" t="s">
        <v>79</v>
      </c>
      <c r="B24" s="44">
        <v>9</v>
      </c>
    </row>
    <row r="25" spans="1:2" ht="15" x14ac:dyDescent="0.25">
      <c r="A25" s="44" t="s">
        <v>80</v>
      </c>
      <c r="B25" s="44">
        <v>3</v>
      </c>
    </row>
    <row r="26" spans="1:2" ht="15" x14ac:dyDescent="0.25">
      <c r="A26" s="44" t="s">
        <v>81</v>
      </c>
      <c r="B26" s="44">
        <v>2</v>
      </c>
    </row>
  </sheetData>
  <phoneticPr fontId="6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CC12F-4BB8-4103-A447-ED1849D1A9FA}">
  <dimension ref="A1:M41"/>
  <sheetViews>
    <sheetView topLeftCell="B1" workbookViewId="0">
      <selection activeCell="E7" sqref="E7"/>
    </sheetView>
  </sheetViews>
  <sheetFormatPr defaultRowHeight="14.4" x14ac:dyDescent="0.25"/>
  <sheetData>
    <row r="1" spans="1:6" ht="15.6" x14ac:dyDescent="0.35">
      <c r="A1" s="32" t="s">
        <v>88</v>
      </c>
      <c r="B1" s="32" t="s">
        <v>89</v>
      </c>
      <c r="C1" s="45"/>
      <c r="D1" s="45"/>
      <c r="F1" s="45"/>
    </row>
    <row r="2" spans="1:6" ht="15.6" x14ac:dyDescent="0.35">
      <c r="A2" s="46">
        <v>180</v>
      </c>
      <c r="B2" s="32">
        <v>2</v>
      </c>
    </row>
    <row r="3" spans="1:6" ht="15.6" x14ac:dyDescent="0.35">
      <c r="A3" s="46">
        <v>124</v>
      </c>
      <c r="B3" s="32">
        <v>1</v>
      </c>
      <c r="C3" s="45"/>
    </row>
    <row r="4" spans="1:6" ht="15.6" x14ac:dyDescent="0.35">
      <c r="A4" s="46">
        <v>129</v>
      </c>
      <c r="B4" s="32">
        <v>1</v>
      </c>
    </row>
    <row r="5" spans="1:6" ht="15.6" x14ac:dyDescent="0.35">
      <c r="A5" s="46">
        <v>116</v>
      </c>
      <c r="B5" s="32">
        <v>1</v>
      </c>
    </row>
    <row r="6" spans="1:6" ht="15.6" x14ac:dyDescent="0.35">
      <c r="A6" s="46">
        <v>100</v>
      </c>
      <c r="B6" s="32">
        <v>1</v>
      </c>
    </row>
    <row r="7" spans="1:6" ht="15.6" x14ac:dyDescent="0.35">
      <c r="A7" s="46">
        <v>103</v>
      </c>
      <c r="B7" s="32">
        <v>2</v>
      </c>
    </row>
    <row r="8" spans="1:6" ht="15.6" x14ac:dyDescent="0.35">
      <c r="A8" s="46">
        <v>92</v>
      </c>
      <c r="B8" s="32">
        <v>2</v>
      </c>
    </row>
    <row r="9" spans="1:6" ht="15.6" x14ac:dyDescent="0.35">
      <c r="A9" s="46">
        <v>95</v>
      </c>
      <c r="B9" s="32">
        <v>1</v>
      </c>
    </row>
    <row r="10" spans="1:6" ht="15.6" x14ac:dyDescent="0.35">
      <c r="A10" s="46">
        <v>127</v>
      </c>
      <c r="B10" s="32">
        <v>1</v>
      </c>
    </row>
    <row r="11" spans="1:6" ht="15.6" x14ac:dyDescent="0.35">
      <c r="A11" s="46">
        <v>104</v>
      </c>
      <c r="B11" s="32">
        <v>2</v>
      </c>
    </row>
    <row r="12" spans="1:6" ht="15.6" x14ac:dyDescent="0.35">
      <c r="A12" s="46">
        <v>105</v>
      </c>
      <c r="B12" s="32">
        <v>2</v>
      </c>
    </row>
    <row r="13" spans="1:6" ht="15.6" x14ac:dyDescent="0.35">
      <c r="A13" s="46">
        <v>119</v>
      </c>
      <c r="B13" s="32">
        <v>1</v>
      </c>
    </row>
    <row r="14" spans="1:6" ht="15.6" x14ac:dyDescent="0.35">
      <c r="A14" s="46">
        <v>114</v>
      </c>
      <c r="B14" s="32">
        <v>1</v>
      </c>
    </row>
    <row r="15" spans="1:6" ht="15.6" x14ac:dyDescent="0.35">
      <c r="A15" s="46">
        <v>115</v>
      </c>
      <c r="B15" s="32">
        <v>2</v>
      </c>
    </row>
    <row r="16" spans="1:6" ht="15.6" x14ac:dyDescent="0.35">
      <c r="A16" s="46">
        <v>87</v>
      </c>
      <c r="B16" s="32">
        <v>1</v>
      </c>
    </row>
    <row r="17" spans="1:13" ht="15.6" x14ac:dyDescent="0.35">
      <c r="A17" s="46">
        <v>103</v>
      </c>
      <c r="B17" s="32">
        <v>2</v>
      </c>
    </row>
    <row r="18" spans="1:13" ht="15.6" x14ac:dyDescent="0.35">
      <c r="A18" s="46">
        <v>118</v>
      </c>
      <c r="B18" s="32">
        <v>1</v>
      </c>
    </row>
    <row r="19" spans="1:13" ht="15.6" x14ac:dyDescent="0.35">
      <c r="A19" s="46">
        <v>142</v>
      </c>
      <c r="B19" s="32">
        <v>2</v>
      </c>
    </row>
    <row r="20" spans="1:13" ht="15.6" x14ac:dyDescent="0.35">
      <c r="A20" s="46">
        <v>135</v>
      </c>
      <c r="B20" s="32">
        <v>2</v>
      </c>
    </row>
    <row r="21" spans="1:13" ht="15.6" x14ac:dyDescent="0.35">
      <c r="A21" s="46">
        <v>125</v>
      </c>
      <c r="B21" s="32">
        <v>2</v>
      </c>
    </row>
    <row r="22" spans="1:13" ht="15.6" x14ac:dyDescent="0.35">
      <c r="A22" s="46">
        <v>117</v>
      </c>
      <c r="B22" s="32">
        <v>2</v>
      </c>
    </row>
    <row r="23" spans="1:13" ht="15.6" x14ac:dyDescent="0.35">
      <c r="A23" s="46">
        <v>108</v>
      </c>
      <c r="B23" s="32">
        <v>1</v>
      </c>
    </row>
    <row r="24" spans="1:13" ht="15.6" x14ac:dyDescent="0.35">
      <c r="A24" s="46">
        <v>105</v>
      </c>
      <c r="B24" s="32">
        <v>2</v>
      </c>
      <c r="D24" s="45"/>
    </row>
    <row r="25" spans="1:13" ht="15.6" x14ac:dyDescent="0.35">
      <c r="A25" s="46">
        <v>110</v>
      </c>
      <c r="B25" s="32">
        <v>2</v>
      </c>
      <c r="D25" s="45"/>
      <c r="L25" s="45"/>
      <c r="M25" s="45"/>
    </row>
    <row r="26" spans="1:13" ht="15.6" x14ac:dyDescent="0.35">
      <c r="A26" s="46">
        <v>107</v>
      </c>
      <c r="B26" s="32">
        <v>2</v>
      </c>
      <c r="D26" s="45"/>
    </row>
    <row r="27" spans="1:13" ht="15.6" x14ac:dyDescent="0.35">
      <c r="A27" s="46">
        <v>137</v>
      </c>
      <c r="B27" s="32">
        <v>1</v>
      </c>
      <c r="D27" s="45"/>
    </row>
    <row r="28" spans="1:13" ht="15.6" x14ac:dyDescent="0.35">
      <c r="A28" s="46">
        <v>120</v>
      </c>
      <c r="B28" s="32">
        <v>2</v>
      </c>
      <c r="D28" s="45"/>
    </row>
    <row r="29" spans="1:13" ht="15.6" x14ac:dyDescent="0.35">
      <c r="A29" s="46">
        <v>136</v>
      </c>
      <c r="B29" s="32">
        <v>1</v>
      </c>
      <c r="D29" s="45"/>
    </row>
    <row r="30" spans="1:13" ht="15.6" x14ac:dyDescent="0.35">
      <c r="A30" s="46">
        <v>117</v>
      </c>
      <c r="B30" s="32">
        <v>1</v>
      </c>
    </row>
    <row r="31" spans="1:13" ht="15.6" x14ac:dyDescent="0.35">
      <c r="A31" s="46">
        <v>108</v>
      </c>
      <c r="B31" s="32">
        <v>1</v>
      </c>
    </row>
    <row r="32" spans="1:13" ht="15.6" x14ac:dyDescent="0.35">
      <c r="A32" s="46">
        <v>97</v>
      </c>
      <c r="B32" s="32">
        <v>1</v>
      </c>
    </row>
    <row r="33" spans="1:2" ht="15.6" x14ac:dyDescent="0.35">
      <c r="A33" s="46">
        <v>88</v>
      </c>
      <c r="B33" s="32">
        <v>1</v>
      </c>
    </row>
    <row r="34" spans="1:2" ht="15.6" x14ac:dyDescent="0.35">
      <c r="A34" s="46">
        <v>123</v>
      </c>
      <c r="B34" s="32">
        <v>2</v>
      </c>
    </row>
    <row r="35" spans="1:2" ht="15.6" x14ac:dyDescent="0.35">
      <c r="A35" s="46">
        <v>115</v>
      </c>
      <c r="B35" s="32">
        <v>2</v>
      </c>
    </row>
    <row r="36" spans="1:2" ht="15.6" x14ac:dyDescent="0.35">
      <c r="A36" s="46">
        <v>119</v>
      </c>
      <c r="B36" s="32">
        <v>2</v>
      </c>
    </row>
    <row r="37" spans="1:2" ht="15.6" x14ac:dyDescent="0.35">
      <c r="A37" s="46">
        <v>138</v>
      </c>
      <c r="B37" s="32">
        <v>2</v>
      </c>
    </row>
    <row r="38" spans="1:2" ht="15.6" x14ac:dyDescent="0.35">
      <c r="A38" s="46">
        <v>112</v>
      </c>
      <c r="B38" s="32">
        <v>1</v>
      </c>
    </row>
    <row r="39" spans="1:2" ht="15.6" x14ac:dyDescent="0.35">
      <c r="A39" s="46">
        <v>146</v>
      </c>
      <c r="B39" s="32">
        <v>1</v>
      </c>
    </row>
    <row r="40" spans="1:2" ht="15.6" x14ac:dyDescent="0.35">
      <c r="A40" s="46">
        <v>113</v>
      </c>
      <c r="B40" s="32">
        <v>2</v>
      </c>
    </row>
    <row r="41" spans="1:2" ht="15.6" x14ac:dyDescent="0.35">
      <c r="A41" s="46">
        <v>126</v>
      </c>
      <c r="B41" s="32">
        <v>1</v>
      </c>
    </row>
  </sheetData>
  <phoneticPr fontId="6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684FD-053E-4A81-AC8E-E281A597CB58}">
  <dimension ref="A1:B11"/>
  <sheetViews>
    <sheetView workbookViewId="0">
      <selection activeCell="C20" sqref="C20"/>
    </sheetView>
  </sheetViews>
  <sheetFormatPr defaultRowHeight="14.4" x14ac:dyDescent="0.25"/>
  <cols>
    <col min="1" max="2" width="10.33203125" customWidth="1"/>
  </cols>
  <sheetData>
    <row r="1" spans="1:2" ht="15" x14ac:dyDescent="0.25">
      <c r="A1" s="25" t="s">
        <v>31</v>
      </c>
      <c r="B1" s="25" t="s">
        <v>32</v>
      </c>
    </row>
    <row r="2" spans="1:2" ht="15" x14ac:dyDescent="0.25">
      <c r="A2" s="27">
        <v>42852</v>
      </c>
      <c r="B2" s="25">
        <v>849</v>
      </c>
    </row>
    <row r="3" spans="1:2" ht="15" x14ac:dyDescent="0.25">
      <c r="A3" s="27">
        <v>42853</v>
      </c>
      <c r="B3" s="25">
        <v>-663</v>
      </c>
    </row>
    <row r="4" spans="1:2" ht="15" x14ac:dyDescent="0.25">
      <c r="A4" s="27">
        <v>42854</v>
      </c>
      <c r="B4" s="25">
        <v>888</v>
      </c>
    </row>
    <row r="5" spans="1:2" ht="15" x14ac:dyDescent="0.25">
      <c r="A5" s="27">
        <v>42855</v>
      </c>
      <c r="B5" s="25">
        <v>-795</v>
      </c>
    </row>
    <row r="6" spans="1:2" ht="15" x14ac:dyDescent="0.25">
      <c r="A6" s="27">
        <v>42856</v>
      </c>
      <c r="B6" s="25">
        <v>752</v>
      </c>
    </row>
    <row r="7" spans="1:2" ht="15" x14ac:dyDescent="0.25">
      <c r="A7" s="27">
        <v>42857</v>
      </c>
      <c r="B7" s="25">
        <v>938</v>
      </c>
    </row>
    <row r="8" spans="1:2" ht="15" x14ac:dyDescent="0.25">
      <c r="A8" s="27">
        <v>42858</v>
      </c>
      <c r="B8" s="25">
        <v>651</v>
      </c>
    </row>
    <row r="9" spans="1:2" ht="15" x14ac:dyDescent="0.25">
      <c r="A9" s="27">
        <v>42859</v>
      </c>
      <c r="B9" s="25">
        <v>913</v>
      </c>
    </row>
    <row r="10" spans="1:2" ht="15" x14ac:dyDescent="0.25">
      <c r="A10" s="27">
        <v>42860</v>
      </c>
      <c r="B10" s="25">
        <v>679</v>
      </c>
    </row>
    <row r="11" spans="1:2" x14ac:dyDescent="0.25">
      <c r="A11" s="45"/>
    </row>
  </sheetData>
  <phoneticPr fontId="6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3"/>
  <sheetViews>
    <sheetView workbookViewId="0">
      <selection sqref="A1:B12"/>
    </sheetView>
  </sheetViews>
  <sheetFormatPr defaultColWidth="9" defaultRowHeight="14.4" x14ac:dyDescent="0.25"/>
  <sheetData>
    <row r="1" spans="1:2" x14ac:dyDescent="0.25">
      <c r="A1" s="1" t="s">
        <v>50</v>
      </c>
      <c r="B1" s="1" t="s">
        <v>51</v>
      </c>
    </row>
    <row r="2" spans="1:2" x14ac:dyDescent="0.25">
      <c r="A2" s="2">
        <v>87</v>
      </c>
      <c r="B2" s="3">
        <v>1</v>
      </c>
    </row>
    <row r="3" spans="1:2" x14ac:dyDescent="0.25">
      <c r="A3" s="2">
        <v>93.5</v>
      </c>
      <c r="B3" s="3">
        <v>2</v>
      </c>
    </row>
    <row r="4" spans="1:2" x14ac:dyDescent="0.25">
      <c r="A4" s="2">
        <v>100</v>
      </c>
      <c r="B4" s="3">
        <v>3</v>
      </c>
    </row>
    <row r="5" spans="1:2" x14ac:dyDescent="0.25">
      <c r="A5" s="2">
        <v>106.5</v>
      </c>
      <c r="B5" s="3">
        <v>5</v>
      </c>
    </row>
    <row r="6" spans="1:2" x14ac:dyDescent="0.25">
      <c r="A6" s="2">
        <v>113</v>
      </c>
      <c r="B6" s="3">
        <v>6</v>
      </c>
    </row>
    <row r="7" spans="1:2" x14ac:dyDescent="0.25">
      <c r="A7" s="2">
        <v>119.5</v>
      </c>
      <c r="B7" s="3">
        <v>9</v>
      </c>
    </row>
    <row r="8" spans="1:2" x14ac:dyDescent="0.25">
      <c r="A8" s="2">
        <v>126</v>
      </c>
      <c r="B8" s="3">
        <v>5</v>
      </c>
    </row>
    <row r="9" spans="1:2" x14ac:dyDescent="0.25">
      <c r="A9" s="2">
        <v>132.5</v>
      </c>
      <c r="B9" s="3">
        <v>2</v>
      </c>
    </row>
    <row r="10" spans="1:2" x14ac:dyDescent="0.25">
      <c r="A10" s="2">
        <v>139</v>
      </c>
      <c r="B10" s="3">
        <v>4</v>
      </c>
    </row>
    <row r="11" spans="1:2" x14ac:dyDescent="0.25">
      <c r="A11" s="2">
        <v>145.5</v>
      </c>
      <c r="B11" s="3">
        <v>1</v>
      </c>
    </row>
    <row r="12" spans="1:2" x14ac:dyDescent="0.25">
      <c r="A12" s="2">
        <v>152</v>
      </c>
      <c r="B12" s="3">
        <v>2</v>
      </c>
    </row>
    <row r="13" spans="1:2" x14ac:dyDescent="0.25">
      <c r="A13" s="4" t="s">
        <v>52</v>
      </c>
      <c r="B13" s="4">
        <v>0</v>
      </c>
    </row>
  </sheetData>
  <sortState xmlns:xlrd2="http://schemas.microsoft.com/office/spreadsheetml/2017/richdata2" ref="A2:A12">
    <sortCondition ref="A2"/>
  </sortState>
  <phoneticPr fontId="6" type="noConversion"/>
  <pageMargins left="0.69930555555555596" right="0.69930555555555596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��o:ydkY:No:y�vN�N�c���VB\w�N:S�W'[w�N:S�W:S�Ww�N:S�W'[w�N:S�W:S�W�bD��Npe:S�W'[�bD��Npe:S�W:S�Ww�N:S�W'[w�N:S�W:S�W:S�W'[w�N�V�]:S�W'[w�N:S�W'[�bD��Npew�N: �V�]w�N�bD��Npe (Bl�Tw�N�bD��Npe:S�W'[w�N�Q���S:S�W'[w�N:S�W'[�bD��Npew�N: �Q���Sw�N�bD��Npe (Bl�Tw�N�bD��Npe:S�W'[w�Nu��:S�W'[w�N:S�W'[�bD��Npew�N: u��w�N�bD��Npe (Bl�Tw�N�bD��Npe
</file>

<file path=customXml/item2.xml>��o:ydkY:No:y�vN�N�c��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CDCC06EB-9B91-4FAB-8D60-8D814BE44828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DEA78AFB-557D-4384-BC82-BA98D933AAAF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C8D3B7F2-AA2C-4FDC-9E72-2197628F5169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1202FB39-58B0-4539-BCCD-80F928D55955}">
  <ds:schemaRefs>
    <ds:schemaRef ds:uri="http://www.w3.org/2001/XMLSchema"/>
    <ds:schemaRef ds:uri="http://microsoft.data.visualization.Client.Excel.P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认识图表</vt:lpstr>
      <vt:lpstr>绘图数据</vt:lpstr>
      <vt:lpstr>柱形图</vt:lpstr>
      <vt:lpstr>堆积柱形图</vt:lpstr>
      <vt:lpstr>条形图</vt:lpstr>
      <vt:lpstr>折线图</vt:lpstr>
      <vt:lpstr>面积图</vt:lpstr>
      <vt:lpstr>饼图</vt:lpstr>
      <vt:lpstr>银行不良贷款</vt:lpstr>
      <vt:lpstr>复合饼图</vt:lpstr>
      <vt:lpstr>圆环图</vt:lpstr>
      <vt:lpstr>散点图-某商业银行的主要业务数据</vt:lpstr>
      <vt:lpstr>气泡图</vt:lpstr>
      <vt:lpstr>组合图</vt:lpstr>
      <vt:lpstr>漏斗图</vt:lpstr>
      <vt:lpstr>雷达图</vt:lpstr>
      <vt:lpstr>FREQUENCY</vt:lpstr>
      <vt:lpstr>直方图</vt:lpstr>
      <vt:lpstr>直方图【新版】</vt:lpstr>
      <vt:lpstr>列联表</vt:lpstr>
      <vt:lpstr>地图</vt:lpstr>
      <vt:lpstr>箱线图</vt:lpstr>
      <vt:lpstr>瀑布图</vt:lpstr>
      <vt:lpstr>直方图-Excel工具库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sunbin</dc:creator>
  <cp:lastModifiedBy>sunbin</cp:lastModifiedBy>
  <dcterms:created xsi:type="dcterms:W3CDTF">2006-09-16T00:00:00Z</dcterms:created>
  <dcterms:modified xsi:type="dcterms:W3CDTF">2020-05-17T12:43:42Z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