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-数满满\03-产品（课程）\06-概率统计及SPSS\02-统计学基础\"/>
    </mc:Choice>
  </mc:AlternateContent>
  <xr:revisionPtr revIDLastSave="0" documentId="13_ncr:1_{DD2F3D50-A4D9-495C-BDAA-2A28A00B9AA1}" xr6:coauthVersionLast="47" xr6:coauthVersionMax="47" xr10:uidLastSave="{00000000-0000-0000-0000-000000000000}"/>
  <bookViews>
    <workbookView xWindow="-108" yWindow="-108" windowWidth="23256" windowHeight="12720" tabRatio="909" activeTab="2" xr2:uid="{00000000-000D-0000-FFFF-FFFF00000000}"/>
  </bookViews>
  <sheets>
    <sheet name="描述性统计分析" sheetId="3" r:id="rId1"/>
    <sheet name="方差" sheetId="8" r:id="rId2"/>
    <sheet name="常用分布" sheetId="9" r:id="rId3"/>
  </sheets>
  <calcPr calcId="181029" concurrentCalc="0"/>
</workbook>
</file>

<file path=xl/calcChain.xml><?xml version="1.0" encoding="utf-8"?>
<calcChain xmlns="http://schemas.openxmlformats.org/spreadsheetml/2006/main">
  <c r="C4" i="9" l="1"/>
  <c r="B4" i="9"/>
  <c r="B6" i="9"/>
  <c r="C6" i="9"/>
  <c r="C2" i="9"/>
  <c r="B2" i="9"/>
  <c r="F5" i="3"/>
  <c r="F4" i="3"/>
  <c r="J3" i="8"/>
  <c r="J2" i="8"/>
  <c r="I3" i="8"/>
  <c r="I2" i="8"/>
  <c r="D5" i="3"/>
  <c r="D7" i="3"/>
  <c r="D6" i="3"/>
  <c r="D4" i="3"/>
  <c r="B10" i="3"/>
  <c r="B9" i="3"/>
  <c r="B8" i="3"/>
  <c r="B7" i="3"/>
  <c r="B5" i="3" a="1"/>
  <c r="B5" i="3"/>
  <c r="B6" i="3"/>
  <c r="B4" i="3"/>
</calcChain>
</file>

<file path=xl/sharedStrings.xml><?xml version="1.0" encoding="utf-8"?>
<sst xmlns="http://schemas.openxmlformats.org/spreadsheetml/2006/main" count="22" uniqueCount="22">
  <si>
    <t>峰态系数</t>
    <phoneticPr fontId="1" type="noConversion"/>
  </si>
  <si>
    <t>偏态系数</t>
    <phoneticPr fontId="1" type="noConversion"/>
  </si>
  <si>
    <t>标准差</t>
    <phoneticPr fontId="1" type="noConversion"/>
  </si>
  <si>
    <t>方差</t>
    <phoneticPr fontId="1" type="noConversion"/>
  </si>
  <si>
    <t>极差</t>
    <phoneticPr fontId="1" type="noConversion"/>
  </si>
  <si>
    <t>四分位数</t>
    <phoneticPr fontId="1" type="noConversion"/>
  </si>
  <si>
    <t>中位数</t>
    <phoneticPr fontId="1" type="noConversion"/>
  </si>
  <si>
    <t>众数</t>
    <phoneticPr fontId="1" type="noConversion"/>
  </si>
  <si>
    <t>多个众数</t>
    <phoneticPr fontId="1" type="noConversion"/>
  </si>
  <si>
    <t>均值</t>
    <phoneticPr fontId="1" type="noConversion"/>
  </si>
  <si>
    <t>集中趋势</t>
    <phoneticPr fontId="1" type="noConversion"/>
  </si>
  <si>
    <t>离散趋势</t>
    <phoneticPr fontId="1" type="noConversion"/>
  </si>
  <si>
    <t>偏态与峰态</t>
    <phoneticPr fontId="1" type="noConversion"/>
  </si>
  <si>
    <t>四分位差</t>
    <phoneticPr fontId="1" type="noConversion"/>
  </si>
  <si>
    <t>组1</t>
  </si>
  <si>
    <t>组2</t>
  </si>
  <si>
    <t>常用分布</t>
    <phoneticPr fontId="1" type="noConversion"/>
  </si>
  <si>
    <t>卡方分布</t>
    <phoneticPr fontId="1" type="noConversion"/>
  </si>
  <si>
    <t>t分布</t>
    <phoneticPr fontId="1" type="noConversion"/>
  </si>
  <si>
    <t>F分布</t>
    <phoneticPr fontId="1" type="noConversion"/>
  </si>
  <si>
    <t>最大值</t>
    <phoneticPr fontId="1" type="noConversion"/>
  </si>
  <si>
    <t>最小值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</si>
</sst>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="180" zoomScaleNormal="180" workbookViewId="0">
      <selection activeCell="F8" sqref="F8"/>
    </sheetView>
  </sheetViews>
  <sheetFormatPr defaultRowHeight="15" x14ac:dyDescent="0.25"/>
  <cols>
    <col min="1" max="2" width="8.88671875" style="2"/>
    <col min="3" max="3" width="9" style="2" customWidth="1"/>
    <col min="4" max="4" width="8.88671875" style="2"/>
    <col min="5" max="5" width="9.88671875" style="2" customWidth="1"/>
    <col min="6" max="16384" width="8.88671875" style="2"/>
  </cols>
  <sheetData>
    <row r="1" spans="1:9" x14ac:dyDescent="0.25">
      <c r="A1" s="1">
        <v>1080</v>
      </c>
      <c r="B1" s="1">
        <v>750</v>
      </c>
      <c r="C1" s="1">
        <v>1080</v>
      </c>
      <c r="D1" s="1">
        <v>1080</v>
      </c>
      <c r="E1" s="1">
        <v>850</v>
      </c>
      <c r="F1" s="1">
        <v>960</v>
      </c>
      <c r="G1" s="1">
        <v>2000</v>
      </c>
      <c r="H1" s="1">
        <v>1250</v>
      </c>
      <c r="I1" s="1">
        <v>1630</v>
      </c>
    </row>
    <row r="2" spans="1:9" x14ac:dyDescent="0.25">
      <c r="A2" s="1">
        <v>1080</v>
      </c>
      <c r="B2" s="1">
        <v>750</v>
      </c>
      <c r="C2" s="1">
        <v>1080</v>
      </c>
      <c r="D2" s="1">
        <v>850</v>
      </c>
      <c r="E2" s="1">
        <v>850</v>
      </c>
      <c r="F2" s="1">
        <v>960</v>
      </c>
      <c r="G2" s="1">
        <v>2000</v>
      </c>
      <c r="H2" s="1">
        <v>1250</v>
      </c>
      <c r="I2" s="1">
        <v>1630</v>
      </c>
    </row>
    <row r="3" spans="1:9" x14ac:dyDescent="0.25">
      <c r="A3" s="4" t="s">
        <v>10</v>
      </c>
      <c r="B3" s="3"/>
      <c r="C3" s="4" t="s">
        <v>11</v>
      </c>
      <c r="D3" s="3"/>
      <c r="E3" s="5" t="s">
        <v>12</v>
      </c>
      <c r="F3" s="3"/>
      <c r="G3" s="3"/>
      <c r="H3" s="3"/>
      <c r="I3" s="3"/>
    </row>
    <row r="4" spans="1:9" x14ac:dyDescent="0.25">
      <c r="A4" s="2" t="s">
        <v>7</v>
      </c>
      <c r="B4" s="2">
        <f>_xlfn.MODE.SNGL(A1:I1)</f>
        <v>1080</v>
      </c>
      <c r="C4" s="2" t="s">
        <v>13</v>
      </c>
      <c r="D4" s="2">
        <f>B10-B9</f>
        <v>290</v>
      </c>
      <c r="E4" s="2" t="s">
        <v>1</v>
      </c>
      <c r="F4" s="2">
        <f>SKEW(A1:I1)</f>
        <v>1.2692341959763593</v>
      </c>
    </row>
    <row r="5" spans="1:9" x14ac:dyDescent="0.25">
      <c r="A5" s="2" t="s">
        <v>8</v>
      </c>
      <c r="B5" s="2">
        <f t="array" ref="B5:B6">_xlfn.MODE.MULT(A2:I2)</f>
        <v>1080</v>
      </c>
      <c r="C5" s="2" t="s">
        <v>4</v>
      </c>
      <c r="D5" s="2">
        <f>D6-D7</f>
        <v>1250</v>
      </c>
      <c r="E5" s="2" t="s">
        <v>0</v>
      </c>
      <c r="F5" s="2">
        <f>KURT(A1:I1)</f>
        <v>1.2118908543081357</v>
      </c>
    </row>
    <row r="6" spans="1:9" x14ac:dyDescent="0.25">
      <c r="B6" s="2">
        <v>850</v>
      </c>
      <c r="C6" s="2" t="s">
        <v>20</v>
      </c>
      <c r="D6" s="2">
        <f>MAX(A1:I1)</f>
        <v>2000</v>
      </c>
    </row>
    <row r="7" spans="1:9" x14ac:dyDescent="0.25">
      <c r="A7" s="2" t="s">
        <v>9</v>
      </c>
      <c r="B7" s="2">
        <f>AVERAGE(A1:I1)</f>
        <v>1186.6666666666667</v>
      </c>
      <c r="C7" s="2" t="s">
        <v>21</v>
      </c>
      <c r="D7" s="2">
        <f>MIN(A1:I1)</f>
        <v>750</v>
      </c>
    </row>
    <row r="8" spans="1:9" x14ac:dyDescent="0.25">
      <c r="A8" s="2" t="s">
        <v>6</v>
      </c>
      <c r="B8" s="2">
        <f>MEDIAN(A1:I1)</f>
        <v>1080</v>
      </c>
    </row>
    <row r="9" spans="1:9" x14ac:dyDescent="0.25">
      <c r="A9" s="2" t="s">
        <v>5</v>
      </c>
      <c r="B9" s="2">
        <f>_xlfn.QUARTILE.INC(A1:I1,1)</f>
        <v>960</v>
      </c>
    </row>
    <row r="10" spans="1:9" x14ac:dyDescent="0.25">
      <c r="B10" s="2">
        <f>_xlfn.QUARTILE.INC(A1:I1,3)</f>
        <v>1250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C299-BB6B-417E-A427-C595346D93F4}">
  <dimension ref="A1:J3"/>
  <sheetViews>
    <sheetView zoomScale="180" zoomScaleNormal="180" workbookViewId="0">
      <selection activeCell="J3" sqref="J3"/>
    </sheetView>
  </sheetViews>
  <sheetFormatPr defaultRowHeight="15" x14ac:dyDescent="0.25"/>
  <cols>
    <col min="1" max="16384" width="8.88671875" style="2"/>
  </cols>
  <sheetData>
    <row r="1" spans="1:10" x14ac:dyDescent="0.25">
      <c r="I1" s="2" t="s">
        <v>3</v>
      </c>
      <c r="J1" s="2" t="s">
        <v>2</v>
      </c>
    </row>
    <row r="2" spans="1:10" x14ac:dyDescent="0.25">
      <c r="A2" s="2" t="s">
        <v>14</v>
      </c>
      <c r="B2" s="2">
        <v>4</v>
      </c>
      <c r="C2" s="2">
        <v>5</v>
      </c>
      <c r="D2" s="2">
        <v>1</v>
      </c>
      <c r="E2" s="2">
        <v>4</v>
      </c>
      <c r="F2" s="2">
        <v>8</v>
      </c>
      <c r="G2" s="2">
        <v>2</v>
      </c>
      <c r="H2" s="2">
        <v>4</v>
      </c>
      <c r="I2" s="6">
        <f>_xlfn.VAR.P(B2:H2)</f>
        <v>4.2857142857142856</v>
      </c>
      <c r="J2" s="6">
        <f>_xlfn.STDEV.P(B2:H2)</f>
        <v>2.0701966780270626</v>
      </c>
    </row>
    <row r="3" spans="1:10" x14ac:dyDescent="0.25">
      <c r="A3" s="2" t="s">
        <v>15</v>
      </c>
      <c r="B3" s="2">
        <v>4</v>
      </c>
      <c r="C3" s="2">
        <v>3</v>
      </c>
      <c r="D3" s="2">
        <v>4</v>
      </c>
      <c r="E3" s="2">
        <v>4</v>
      </c>
      <c r="F3" s="2">
        <v>5</v>
      </c>
      <c r="G3" s="2">
        <v>4</v>
      </c>
      <c r="H3" s="2">
        <v>4</v>
      </c>
      <c r="I3" s="6">
        <f>_xlfn.VAR.P(B3:H3)</f>
        <v>0.2857142857142857</v>
      </c>
      <c r="J3" s="6">
        <f>_xlfn.STDEV.P(B3:H3)</f>
        <v>0.53452248382484879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CD07-171F-4184-BAFB-6AE91FC6CD50}">
  <dimension ref="A1:D6"/>
  <sheetViews>
    <sheetView tabSelected="1" zoomScale="180" zoomScaleNormal="180" workbookViewId="0">
      <selection activeCell="E5" sqref="E5"/>
    </sheetView>
  </sheetViews>
  <sheetFormatPr defaultRowHeight="15" x14ac:dyDescent="0.25"/>
  <cols>
    <col min="1" max="16384" width="8.88671875" style="2"/>
  </cols>
  <sheetData>
    <row r="1" spans="1:4" x14ac:dyDescent="0.25">
      <c r="A1" s="2" t="s">
        <v>16</v>
      </c>
    </row>
    <row r="2" spans="1:4" ht="15.6" x14ac:dyDescent="0.25">
      <c r="A2" s="2" t="s">
        <v>17</v>
      </c>
      <c r="B2" s="7">
        <f>_xlfn.CHISQ.INV(0.025,24)</f>
        <v>12.401150217444433</v>
      </c>
      <c r="C2" s="7">
        <f>_xlfn.CHISQ.INV.RT(0.025,24)</f>
        <v>39.364077026603915</v>
      </c>
      <c r="D2" s="8"/>
    </row>
    <row r="4" spans="1:4" ht="15.6" x14ac:dyDescent="0.25">
      <c r="A4" s="2" t="s">
        <v>18</v>
      </c>
      <c r="B4" s="7">
        <f>_xlfn.T.INV(1-0.05/2,15)</f>
        <v>2.1314495455597742</v>
      </c>
      <c r="C4" s="6">
        <f>_xlfn.T.INV.2T(0.05,15)</f>
        <v>2.1314495455597742</v>
      </c>
    </row>
    <row r="6" spans="1:4" ht="15.6" x14ac:dyDescent="0.25">
      <c r="A6" s="2" t="s">
        <v>19</v>
      </c>
      <c r="B6" s="7">
        <f>_xlfn.F.INV(0.05,24,24)</f>
        <v>0.50409334673625594</v>
      </c>
      <c r="C6" s="7">
        <f>_xlfn.F.INV.RT(0.05,24,24)</f>
        <v>1.9837595684896132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描述性统计分析</vt:lpstr>
      <vt:lpstr>方差</vt:lpstr>
      <vt:lpstr>常用分布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Bin</dc:creator>
  <cp:lastModifiedBy>sunbin</cp:lastModifiedBy>
  <dcterms:created xsi:type="dcterms:W3CDTF">2017-09-04T04:02:02Z</dcterms:created>
  <dcterms:modified xsi:type="dcterms:W3CDTF">2021-08-07T15:21:41Z</dcterms:modified>
</cp:coreProperties>
</file>