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Facul\PROJETO PI DREAM HOUSE\Documentação do projeto\Documentos\SPRINT2\"/>
    </mc:Choice>
  </mc:AlternateContent>
  <xr:revisionPtr revIDLastSave="0" documentId="13_ncr:1_{722AED14-D136-4801-A899-12405F8AED9D}" xr6:coauthVersionLast="47" xr6:coauthVersionMax="47" xr10:uidLastSave="{00000000-0000-0000-0000-000000000000}"/>
  <bookViews>
    <workbookView xWindow="-108" yWindow="-108" windowWidth="23256" windowHeight="12576" tabRatio="461" activeTab="1" xr2:uid="{00000000-000D-0000-FFFF-FFFF00000000}"/>
  </bookViews>
  <sheets>
    <sheet name="MODELO" sheetId="1" r:id="rId1"/>
    <sheet name="COM FÓRMULAS" sheetId="3" r:id="rId2"/>
    <sheet name="CÁLCULO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3" l="1"/>
  <c r="F16" i="3"/>
  <c r="F17" i="3"/>
  <c r="F18" i="3"/>
  <c r="F19" i="3"/>
  <c r="F10" i="3"/>
  <c r="F11" i="3"/>
  <c r="F12" i="3"/>
  <c r="F13" i="3"/>
  <c r="F14" i="3"/>
  <c r="F15" i="3"/>
  <c r="F9" i="3"/>
  <c r="F5" i="3"/>
  <c r="H7" i="3" l="1"/>
  <c r="A4" i="4"/>
  <c r="B4" i="4" s="1"/>
  <c r="A5" i="4"/>
  <c r="B5" i="4" s="1"/>
  <c r="A6" i="4"/>
  <c r="B6" i="4" s="1"/>
  <c r="A7" i="4"/>
  <c r="B7" i="4" s="1"/>
  <c r="A8" i="4"/>
  <c r="B8" i="4" s="1"/>
  <c r="A9" i="4"/>
  <c r="B9" i="4" s="1"/>
  <c r="A10" i="4"/>
  <c r="B10" i="4" s="1"/>
  <c r="A11" i="4"/>
  <c r="B11" i="4" s="1"/>
  <c r="A12" i="4"/>
  <c r="B12" i="4" s="1"/>
  <c r="A13" i="4"/>
  <c r="B13" i="4" s="1"/>
  <c r="A14" i="4"/>
  <c r="B14" i="4" s="1"/>
  <c r="A15" i="4"/>
  <c r="B15" i="4" s="1"/>
  <c r="A16" i="4"/>
  <c r="B16" i="4" s="1"/>
  <c r="A17" i="4"/>
  <c r="B17" i="4" s="1"/>
  <c r="A18" i="4"/>
  <c r="B18" i="4" s="1"/>
  <c r="A19" i="4"/>
  <c r="B19" i="4" s="1"/>
  <c r="A20" i="4"/>
  <c r="B20" i="4" s="1"/>
  <c r="A21" i="4"/>
  <c r="B21" i="4" s="1"/>
  <c r="A22" i="4"/>
  <c r="B22" i="4" s="1"/>
  <c r="A3" i="4"/>
  <c r="B3" i="4" l="1"/>
  <c r="C6" i="3"/>
  <c r="H8" i="3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AG8" i="3" s="1"/>
  <c r="AH8" i="3" s="1"/>
  <c r="AI8" i="3" s="1"/>
  <c r="AJ8" i="3" s="1"/>
  <c r="AK8" i="3" s="1"/>
  <c r="AL8" i="3" s="1"/>
  <c r="AM8" i="3" s="1"/>
  <c r="AN8" i="3" s="1"/>
  <c r="AO8" i="3" s="1"/>
  <c r="AP8" i="3" s="1"/>
  <c r="AQ8" i="3" s="1"/>
  <c r="AR8" i="3" s="1"/>
  <c r="AS8" i="3" s="1"/>
  <c r="AT8" i="3" s="1"/>
  <c r="AU8" i="3" s="1"/>
  <c r="AV8" i="3" s="1"/>
  <c r="AW8" i="3" s="1"/>
  <c r="AX8" i="3" s="1"/>
  <c r="AY8" i="3" s="1"/>
  <c r="AZ8" i="3" s="1"/>
  <c r="BA8" i="3" s="1"/>
  <c r="BB8" i="3" s="1"/>
  <c r="BC8" i="3" s="1"/>
  <c r="BD8" i="3" s="1"/>
  <c r="BE8" i="3" s="1"/>
  <c r="BF8" i="3" s="1"/>
  <c r="BG8" i="3" s="1"/>
  <c r="BH8" i="3" s="1"/>
  <c r="BI8" i="3" s="1"/>
  <c r="BJ8" i="3" s="1"/>
  <c r="BK8" i="3" s="1"/>
  <c r="BL8" i="3" s="1"/>
  <c r="BM8" i="3" s="1"/>
  <c r="BN8" i="3" s="1"/>
  <c r="BO8" i="3" s="1"/>
  <c r="BP8" i="3" s="1"/>
  <c r="BQ8" i="3" s="1"/>
  <c r="BR8" i="3" s="1"/>
  <c r="BS8" i="3" s="1"/>
  <c r="BT8" i="3" s="1"/>
  <c r="BU8" i="3" s="1"/>
  <c r="BV8" i="3" s="1"/>
  <c r="BW8" i="3" s="1"/>
  <c r="BX8" i="3" s="1"/>
  <c r="BY8" i="3" s="1"/>
  <c r="BZ8" i="3" s="1"/>
  <c r="CA8" i="3" s="1"/>
  <c r="CB8" i="3" s="1"/>
  <c r="CC8" i="3" s="1"/>
  <c r="CD8" i="3" s="1"/>
  <c r="CE8" i="3" s="1"/>
  <c r="CF8" i="3" s="1"/>
  <c r="CG8" i="3" s="1"/>
  <c r="CH8" i="3" s="1"/>
  <c r="CI8" i="3" s="1"/>
  <c r="CJ8" i="3" s="1"/>
  <c r="CK8" i="3" s="1"/>
  <c r="CL8" i="3" s="1"/>
  <c r="CM8" i="3" s="1"/>
  <c r="CN8" i="3" s="1"/>
  <c r="CO8" i="3" s="1"/>
  <c r="CP8" i="3" s="1"/>
  <c r="CQ8" i="3" s="1"/>
  <c r="CR8" i="3" s="1"/>
  <c r="CS8" i="3" s="1"/>
  <c r="CT8" i="3" s="1"/>
  <c r="CU8" i="3" s="1"/>
  <c r="CV8" i="3" s="1"/>
  <c r="CW8" i="3" s="1"/>
  <c r="CX8" i="3" s="1"/>
  <c r="CY8" i="3" s="1"/>
  <c r="CZ8" i="3" s="1"/>
  <c r="DA8" i="3" s="1"/>
  <c r="DB8" i="3" s="1"/>
  <c r="DC8" i="3" s="1"/>
  <c r="DD8" i="3" s="1"/>
  <c r="DE8" i="3" s="1"/>
  <c r="DF8" i="3" s="1"/>
  <c r="DG8" i="3" s="1"/>
  <c r="DH8" i="3" s="1"/>
  <c r="DI8" i="3" s="1"/>
  <c r="DJ8" i="3" s="1"/>
  <c r="DK8" i="3" s="1"/>
  <c r="DL8" i="3" s="1"/>
  <c r="DM8" i="3" s="1"/>
  <c r="DN8" i="3" s="1"/>
  <c r="DO8" i="3" s="1"/>
  <c r="DP8" i="3" s="1"/>
  <c r="DQ8" i="3" s="1"/>
  <c r="DR8" i="3" s="1"/>
  <c r="DS8" i="3" s="1"/>
  <c r="DT8" i="3" s="1"/>
  <c r="DU8" i="3" s="1"/>
  <c r="DV8" i="3" s="1"/>
  <c r="DW8" i="3" s="1"/>
  <c r="DX8" i="3" s="1"/>
  <c r="DY8" i="3" s="1"/>
  <c r="DZ8" i="3" s="1"/>
  <c r="EA8" i="3" s="1"/>
  <c r="EB8" i="3" s="1"/>
  <c r="EC8" i="3" s="1"/>
  <c r="ED8" i="3" s="1"/>
  <c r="EE8" i="3" s="1"/>
  <c r="EF8" i="3" s="1"/>
  <c r="EG8" i="3" s="1"/>
  <c r="EH8" i="3" s="1"/>
  <c r="EI8" i="3" s="1"/>
  <c r="EJ8" i="3" s="1"/>
  <c r="EK8" i="3" s="1"/>
  <c r="EL8" i="3" s="1"/>
  <c r="EM8" i="3" s="1"/>
  <c r="EN8" i="3" s="1"/>
  <c r="EO8" i="3" s="1"/>
  <c r="EP8" i="3" s="1"/>
  <c r="EQ8" i="3" s="1"/>
  <c r="O7" i="3"/>
  <c r="V7" i="3" s="1"/>
  <c r="AC7" i="3" s="1"/>
  <c r="AJ7" i="3" s="1"/>
  <c r="AQ7" i="3" s="1"/>
  <c r="AX7" i="3" s="1"/>
  <c r="BE7" i="3" s="1"/>
  <c r="BL7" i="3" s="1"/>
  <c r="BS7" i="3" s="1"/>
  <c r="BZ7" i="3" s="1"/>
  <c r="CG7" i="3" s="1"/>
  <c r="CN7" i="3" s="1"/>
  <c r="CU7" i="3" s="1"/>
  <c r="DB7" i="3" s="1"/>
  <c r="DI7" i="3" s="1"/>
  <c r="DP7" i="3" s="1"/>
  <c r="DW7" i="3" s="1"/>
  <c r="ED7" i="3" s="1"/>
  <c r="EK7" i="3" s="1"/>
  <c r="F9" i="1"/>
  <c r="F8" i="1"/>
  <c r="F7" i="1"/>
  <c r="F6" i="1"/>
  <c r="F5" i="1"/>
  <c r="F4" i="1"/>
  <c r="F3" i="1"/>
  <c r="H2" i="1" l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H1" i="1"/>
  <c r="O1" i="1" s="1"/>
  <c r="V1" i="1" s="1"/>
  <c r="AC1" i="1" s="1"/>
  <c r="AJ1" i="1" s="1"/>
  <c r="AQ1" i="1" s="1"/>
  <c r="AX1" i="1" s="1"/>
  <c r="BE1" i="1" s="1"/>
</calcChain>
</file>

<file path=xl/sharedStrings.xml><?xml version="1.0" encoding="utf-8"?>
<sst xmlns="http://schemas.openxmlformats.org/spreadsheetml/2006/main" count="36" uniqueCount="28">
  <si>
    <t>#</t>
  </si>
  <si>
    <t>Nome da tarefa</t>
  </si>
  <si>
    <t>Duração</t>
  </si>
  <si>
    <t>Data de Início</t>
  </si>
  <si>
    <t>Data de Término</t>
  </si>
  <si>
    <t>%</t>
  </si>
  <si>
    <t>Reunião com o cliente</t>
  </si>
  <si>
    <t>Definição do escopo</t>
  </si>
  <si>
    <t>Aprovação do cliente</t>
  </si>
  <si>
    <t>Aprovação na prefeitura</t>
  </si>
  <si>
    <t>Finalização do projeto executivo</t>
  </si>
  <si>
    <t>Entrega para o cliente</t>
  </si>
  <si>
    <t>Elaboração dos projetos</t>
  </si>
  <si>
    <t>Data Atual</t>
  </si>
  <si>
    <t>Duração do Projeto</t>
  </si>
  <si>
    <t>PERCENTUAL CONCLUÍDO DO PROJETO</t>
  </si>
  <si>
    <t>Gráfico de GANTT</t>
  </si>
  <si>
    <t>Product/Sprint Backlog</t>
  </si>
  <si>
    <t>Modelagem de Dados​</t>
  </si>
  <si>
    <t>Planilha de Arquitetura</t>
  </si>
  <si>
    <t>Diagrama de Solução de Software</t>
  </si>
  <si>
    <t>Interface WEB com regras de usabilidade</t>
  </si>
  <si>
    <t>2 CRUDs (SpringBoot + ORM)</t>
  </si>
  <si>
    <t>Login/LogOff com ORM</t>
  </si>
  <si>
    <t>Funcionalidade de exportação de arquivos</t>
  </si>
  <si>
    <t>Documento de Layout (Entrada e Saída)</t>
  </si>
  <si>
    <t>Padrão de projeto (2 tipos)​</t>
  </si>
  <si>
    <t>Implementação de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</si>
</sst>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dd"/>
    <numFmt numFmtId="166" formatCode="0\ &quot;dias&quot;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6100"/>
      <name val="Calibri Light"/>
      <family val="2"/>
      <scheme val="major"/>
    </font>
    <font>
      <sz val="12"/>
      <color rgb="FF9C6500"/>
      <name val="Calibri Light"/>
      <family val="2"/>
      <scheme val="major"/>
    </font>
    <font>
      <sz val="12"/>
      <color rgb="FF9C0006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rgb="FF7F7F7F"/>
      </right>
      <top style="thin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thin">
        <color rgb="FF7F7F7F"/>
      </top>
      <bottom style="hair">
        <color rgb="FF7F7F7F"/>
      </bottom>
      <diagonal/>
    </border>
    <border>
      <left/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2" applyNumberFormat="0" applyAlignment="0" applyProtection="0"/>
    <xf numFmtId="0" fontId="6" fillId="5" borderId="1" applyNumberFormat="0" applyAlignment="0" applyProtection="0"/>
    <xf numFmtId="0" fontId="1" fillId="6" borderId="3" applyNumberFormat="0" applyFont="0" applyAlignment="0" applyProtection="0"/>
    <xf numFmtId="0" fontId="11" fillId="0" borderId="0" applyNumberFormat="0" applyFill="0" applyBorder="0" applyAlignment="0" applyProtection="0"/>
  </cellStyleXfs>
  <cellXfs count="39">
    <xf numFmtId="0" fontId="0" fillId="0" borderId="0" xfId="0"/>
    <xf numFmtId="16" fontId="0" fillId="0" borderId="0" xfId="0" applyNumberFormat="1"/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165" fontId="6" fillId="5" borderId="1" xfId="6" applyNumberFormat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4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9" fontId="12" fillId="5" borderId="2" xfId="5" applyNumberFormat="1" applyFont="1" applyAlignment="1">
      <alignment horizontal="center" vertical="center"/>
    </xf>
    <xf numFmtId="14" fontId="7" fillId="6" borderId="3" xfId="7" applyNumberFormat="1" applyFont="1" applyAlignment="1">
      <alignment horizontal="left" vertical="center" indent="1"/>
    </xf>
    <xf numFmtId="0" fontId="7" fillId="6" borderId="3" xfId="7" applyFont="1" applyAlignment="1">
      <alignment horizontal="left" vertical="center" indent="1"/>
    </xf>
    <xf numFmtId="0" fontId="14" fillId="7" borderId="0" xfId="8" applyFont="1" applyFill="1" applyAlignment="1">
      <alignment horizontal="center" vertical="center"/>
    </xf>
    <xf numFmtId="0" fontId="13" fillId="7" borderId="0" xfId="8" applyFont="1" applyFill="1" applyAlignment="1">
      <alignment horizontal="center" vertical="center"/>
    </xf>
    <xf numFmtId="14" fontId="8" fillId="2" borderId="4" xfId="2" applyNumberFormat="1" applyFont="1" applyBorder="1" applyAlignment="1">
      <alignment horizontal="left" vertical="center" indent="3"/>
    </xf>
    <xf numFmtId="14" fontId="9" fillId="4" borderId="5" xfId="4" applyNumberFormat="1" applyFont="1" applyBorder="1" applyAlignment="1">
      <alignment horizontal="left" vertical="center" indent="3"/>
    </xf>
    <xf numFmtId="166" fontId="10" fillId="3" borderId="5" xfId="3" applyNumberFormat="1" applyFont="1" applyBorder="1" applyAlignment="1">
      <alignment horizontal="left" vertical="center" indent="3"/>
    </xf>
    <xf numFmtId="14" fontId="8" fillId="8" borderId="4" xfId="2" applyNumberFormat="1" applyFont="1" applyFill="1" applyBorder="1" applyAlignment="1">
      <alignment horizontal="center" vertical="center"/>
    </xf>
    <xf numFmtId="14" fontId="9" fillId="8" borderId="5" xfId="4" applyNumberFormat="1" applyFont="1" applyFill="1" applyBorder="1" applyAlignment="1">
      <alignment horizontal="center" vertical="center"/>
    </xf>
    <xf numFmtId="0" fontId="15" fillId="8" borderId="5" xfId="4" applyNumberFormat="1" applyFont="1" applyFill="1" applyBorder="1" applyAlignment="1">
      <alignment horizontal="center" vertical="center"/>
    </xf>
    <xf numFmtId="0" fontId="0" fillId="6" borderId="3" xfId="7" applyFont="1" applyAlignment="1">
      <alignment horizontal="center" vertical="center" wrapText="1"/>
    </xf>
  </cellXfs>
  <cellStyles count="9">
    <cellStyle name="Bom" xfId="2" builtinId="26"/>
    <cellStyle name="Cálculo" xfId="6" builtinId="22"/>
    <cellStyle name="Hiperlink" xfId="8" builtinId="8"/>
    <cellStyle name="Neutro" xfId="4" builtinId="28"/>
    <cellStyle name="Normal" xfId="0" builtinId="0"/>
    <cellStyle name="Nota" xfId="7" builtinId="10"/>
    <cellStyle name="Porcentagem" xfId="1" builtinId="5"/>
    <cellStyle name="Ruim" xfId="3" builtinId="27"/>
    <cellStyle name="Saída" xfId="5" builtinId="21"/>
  </cellStyles>
  <dxfs count="22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 b="1">
                <a:solidFill>
                  <a:schemeClr val="tx1"/>
                </a:solidFill>
              </a:rPr>
              <a:t>Percentual Concluído</a:t>
            </a:r>
            <a:r>
              <a:rPr lang="pt-BR" b="1" baseline="0">
                <a:solidFill>
                  <a:schemeClr val="tx1"/>
                </a:solidFill>
              </a:rPr>
              <a:t> do Projeto</a:t>
            </a:r>
            <a:endParaRPr lang="pt-BR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53520079901516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 FÓRMULAS'!$C$4:$C$5</c:f>
              <c:strCache>
                <c:ptCount val="2"/>
                <c:pt idx="0">
                  <c:v>PERCENTUAL CONCLUÍDO DO PROJETO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'COM FÓRMULAS'!$C$6</c:f>
              <c:numCache>
                <c:formatCode>0%</c:formatCode>
                <c:ptCount val="1"/>
                <c:pt idx="0">
                  <c:v>5.2631578947368418E-2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5-4C71-A0B8-0CA2EE1F1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8"/>
        <c:axId val="225426704"/>
        <c:axId val="225428944"/>
      </c:barChart>
      <c:catAx>
        <c:axId val="225426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25428944"/>
        <c:crosses val="autoZero"/>
        <c:auto val="1"/>
        <c:lblAlgn val="ctr"/>
        <c:lblOffset val="100"/>
        <c:noMultiLvlLbl val="0"/>
      </c:catAx>
      <c:valAx>
        <c:axId val="2254289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5426704"/>
        <c:crosses val="autoZero"/>
        <c:crossBetween val="between"/>
        <c:majorUnit val="0.1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0</xdr:row>
      <xdr:rowOff>171450</xdr:rowOff>
    </xdr:from>
    <xdr:to>
      <xdr:col>31</xdr:col>
      <xdr:colOff>68580</xdr:colOff>
      <xdr:row>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5"/>
  <sheetViews>
    <sheetView showGridLines="0"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9" sqref="D9"/>
    </sheetView>
  </sheetViews>
  <sheetFormatPr defaultRowHeight="14.4" x14ac:dyDescent="0.3"/>
  <cols>
    <col min="1" max="1" width="3.33203125" customWidth="1"/>
    <col min="2" max="2" width="3.6640625" customWidth="1"/>
    <col min="3" max="3" width="32.44140625" customWidth="1"/>
    <col min="5" max="6" width="16.33203125" customWidth="1"/>
    <col min="7" max="7" width="5.6640625" customWidth="1"/>
    <col min="8" max="66" width="4.6640625" customWidth="1"/>
  </cols>
  <sheetData>
    <row r="1" spans="1:63" s="2" customFormat="1" ht="20.100000000000001" customHeight="1" x14ac:dyDescent="0.3">
      <c r="H1" s="28">
        <f>E3</f>
        <v>42492</v>
      </c>
      <c r="I1" s="28"/>
      <c r="J1" s="28"/>
      <c r="K1" s="28"/>
      <c r="L1" s="28"/>
      <c r="M1" s="28"/>
      <c r="N1" s="28"/>
      <c r="O1" s="28">
        <f>H1+7</f>
        <v>42499</v>
      </c>
      <c r="P1" s="28"/>
      <c r="Q1" s="28"/>
      <c r="R1" s="28"/>
      <c r="S1" s="28"/>
      <c r="T1" s="28"/>
      <c r="U1" s="28"/>
      <c r="V1" s="28">
        <f>O1+7</f>
        <v>42506</v>
      </c>
      <c r="W1" s="28"/>
      <c r="X1" s="28"/>
      <c r="Y1" s="28"/>
      <c r="Z1" s="28"/>
      <c r="AA1" s="28"/>
      <c r="AB1" s="28"/>
      <c r="AC1" s="28">
        <f>V1+7</f>
        <v>42513</v>
      </c>
      <c r="AD1" s="28"/>
      <c r="AE1" s="28"/>
      <c r="AF1" s="28"/>
      <c r="AG1" s="28"/>
      <c r="AH1" s="28"/>
      <c r="AI1" s="28"/>
      <c r="AJ1" s="28">
        <f>AC1+7</f>
        <v>42520</v>
      </c>
      <c r="AK1" s="28"/>
      <c r="AL1" s="28"/>
      <c r="AM1" s="28"/>
      <c r="AN1" s="28"/>
      <c r="AO1" s="28"/>
      <c r="AP1" s="28"/>
      <c r="AQ1" s="28">
        <f>AJ1+7</f>
        <v>42527</v>
      </c>
      <c r="AR1" s="28"/>
      <c r="AS1" s="28"/>
      <c r="AT1" s="28"/>
      <c r="AU1" s="28"/>
      <c r="AV1" s="28"/>
      <c r="AW1" s="28"/>
      <c r="AX1" s="28">
        <f>AQ1+7</f>
        <v>42534</v>
      </c>
      <c r="AY1" s="29"/>
      <c r="AZ1" s="29"/>
      <c r="BA1" s="29"/>
      <c r="BB1" s="29"/>
      <c r="BC1" s="29"/>
      <c r="BD1" s="29"/>
      <c r="BE1" s="28">
        <f>AX1+7</f>
        <v>42541</v>
      </c>
      <c r="BF1" s="29"/>
      <c r="BG1" s="29"/>
      <c r="BH1" s="29"/>
      <c r="BI1" s="29"/>
      <c r="BJ1" s="29"/>
      <c r="BK1" s="29"/>
    </row>
    <row r="2" spans="1:63" s="3" customFormat="1" ht="20.100000000000001" customHeight="1" x14ac:dyDescent="0.3">
      <c r="A2" s="2"/>
      <c r="B2" s="15" t="s">
        <v>0</v>
      </c>
      <c r="C2" s="16" t="s">
        <v>1</v>
      </c>
      <c r="D2" s="15" t="s">
        <v>2</v>
      </c>
      <c r="E2" s="15" t="s">
        <v>3</v>
      </c>
      <c r="F2" s="15" t="s">
        <v>4</v>
      </c>
      <c r="G2" s="17" t="s">
        <v>5</v>
      </c>
      <c r="H2" s="18">
        <f>E3</f>
        <v>42492</v>
      </c>
      <c r="I2" s="18">
        <f>H2+1</f>
        <v>42493</v>
      </c>
      <c r="J2" s="18">
        <f t="shared" ref="J2:BK2" si="0">I2+1</f>
        <v>42494</v>
      </c>
      <c r="K2" s="18">
        <f t="shared" si="0"/>
        <v>42495</v>
      </c>
      <c r="L2" s="18">
        <f t="shared" si="0"/>
        <v>42496</v>
      </c>
      <c r="M2" s="18">
        <f t="shared" si="0"/>
        <v>42497</v>
      </c>
      <c r="N2" s="18">
        <f t="shared" si="0"/>
        <v>42498</v>
      </c>
      <c r="O2" s="18">
        <f t="shared" si="0"/>
        <v>42499</v>
      </c>
      <c r="P2" s="18">
        <f t="shared" si="0"/>
        <v>42500</v>
      </c>
      <c r="Q2" s="18">
        <f t="shared" si="0"/>
        <v>42501</v>
      </c>
      <c r="R2" s="18">
        <f t="shared" si="0"/>
        <v>42502</v>
      </c>
      <c r="S2" s="18">
        <f t="shared" si="0"/>
        <v>42503</v>
      </c>
      <c r="T2" s="18">
        <f t="shared" si="0"/>
        <v>42504</v>
      </c>
      <c r="U2" s="18">
        <f t="shared" si="0"/>
        <v>42505</v>
      </c>
      <c r="V2" s="18">
        <f t="shared" si="0"/>
        <v>42506</v>
      </c>
      <c r="W2" s="18">
        <f t="shared" si="0"/>
        <v>42507</v>
      </c>
      <c r="X2" s="18">
        <f t="shared" si="0"/>
        <v>42508</v>
      </c>
      <c r="Y2" s="18">
        <f t="shared" si="0"/>
        <v>42509</v>
      </c>
      <c r="Z2" s="18">
        <f t="shared" si="0"/>
        <v>42510</v>
      </c>
      <c r="AA2" s="18">
        <f t="shared" si="0"/>
        <v>42511</v>
      </c>
      <c r="AB2" s="18">
        <f t="shared" si="0"/>
        <v>42512</v>
      </c>
      <c r="AC2" s="18">
        <f t="shared" si="0"/>
        <v>42513</v>
      </c>
      <c r="AD2" s="18">
        <f t="shared" si="0"/>
        <v>42514</v>
      </c>
      <c r="AE2" s="18">
        <f t="shared" si="0"/>
        <v>42515</v>
      </c>
      <c r="AF2" s="18">
        <f t="shared" si="0"/>
        <v>42516</v>
      </c>
      <c r="AG2" s="18">
        <f t="shared" si="0"/>
        <v>42517</v>
      </c>
      <c r="AH2" s="18">
        <f t="shared" si="0"/>
        <v>42518</v>
      </c>
      <c r="AI2" s="18">
        <f t="shared" si="0"/>
        <v>42519</v>
      </c>
      <c r="AJ2" s="18">
        <f t="shared" si="0"/>
        <v>42520</v>
      </c>
      <c r="AK2" s="18">
        <f t="shared" si="0"/>
        <v>42521</v>
      </c>
      <c r="AL2" s="18">
        <f t="shared" si="0"/>
        <v>42522</v>
      </c>
      <c r="AM2" s="18">
        <f t="shared" si="0"/>
        <v>42523</v>
      </c>
      <c r="AN2" s="18">
        <f t="shared" si="0"/>
        <v>42524</v>
      </c>
      <c r="AO2" s="18">
        <f t="shared" si="0"/>
        <v>42525</v>
      </c>
      <c r="AP2" s="18">
        <f t="shared" si="0"/>
        <v>42526</v>
      </c>
      <c r="AQ2" s="18">
        <f t="shared" si="0"/>
        <v>42527</v>
      </c>
      <c r="AR2" s="18">
        <f t="shared" si="0"/>
        <v>42528</v>
      </c>
      <c r="AS2" s="18">
        <f t="shared" si="0"/>
        <v>42529</v>
      </c>
      <c r="AT2" s="18">
        <f t="shared" si="0"/>
        <v>42530</v>
      </c>
      <c r="AU2" s="18">
        <f t="shared" si="0"/>
        <v>42531</v>
      </c>
      <c r="AV2" s="18">
        <f t="shared" si="0"/>
        <v>42532</v>
      </c>
      <c r="AW2" s="18">
        <f t="shared" si="0"/>
        <v>42533</v>
      </c>
      <c r="AX2" s="18">
        <f t="shared" si="0"/>
        <v>42534</v>
      </c>
      <c r="AY2" s="18">
        <f t="shared" si="0"/>
        <v>42535</v>
      </c>
      <c r="AZ2" s="18">
        <f t="shared" si="0"/>
        <v>42536</v>
      </c>
      <c r="BA2" s="18">
        <f t="shared" si="0"/>
        <v>42537</v>
      </c>
      <c r="BB2" s="18">
        <f t="shared" si="0"/>
        <v>42538</v>
      </c>
      <c r="BC2" s="18">
        <f t="shared" si="0"/>
        <v>42539</v>
      </c>
      <c r="BD2" s="18">
        <f t="shared" si="0"/>
        <v>42540</v>
      </c>
      <c r="BE2" s="18">
        <f t="shared" si="0"/>
        <v>42541</v>
      </c>
      <c r="BF2" s="18">
        <f t="shared" si="0"/>
        <v>42542</v>
      </c>
      <c r="BG2" s="18">
        <f t="shared" si="0"/>
        <v>42543</v>
      </c>
      <c r="BH2" s="18">
        <f t="shared" si="0"/>
        <v>42544</v>
      </c>
      <c r="BI2" s="18">
        <f t="shared" si="0"/>
        <v>42545</v>
      </c>
      <c r="BJ2" s="18">
        <f t="shared" si="0"/>
        <v>42546</v>
      </c>
      <c r="BK2" s="18">
        <f t="shared" si="0"/>
        <v>42547</v>
      </c>
    </row>
    <row r="3" spans="1:63" s="2" customFormat="1" ht="20.100000000000001" customHeight="1" x14ac:dyDescent="0.3">
      <c r="B3" s="11">
        <v>1</v>
      </c>
      <c r="C3" s="5" t="s">
        <v>6</v>
      </c>
      <c r="D3" s="11">
        <v>1</v>
      </c>
      <c r="E3" s="12">
        <v>42492</v>
      </c>
      <c r="F3" s="13">
        <f>WORKDAY(E3,(D3-1))</f>
        <v>42492</v>
      </c>
      <c r="G3" s="14">
        <v>1</v>
      </c>
      <c r="H3" s="19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</row>
    <row r="4" spans="1:63" s="2" customFormat="1" ht="20.100000000000001" customHeight="1" x14ac:dyDescent="0.3">
      <c r="B4" s="7">
        <v>2</v>
      </c>
      <c r="C4" s="6" t="s">
        <v>7</v>
      </c>
      <c r="D4" s="7">
        <v>2</v>
      </c>
      <c r="E4" s="8">
        <v>42493</v>
      </c>
      <c r="F4" s="9">
        <f t="shared" ref="F4:F9" si="1">WORKDAY(E4,(D4-1))</f>
        <v>42494</v>
      </c>
      <c r="G4" s="10">
        <v>1</v>
      </c>
      <c r="H4" s="21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</row>
    <row r="5" spans="1:63" s="2" customFormat="1" ht="20.100000000000001" customHeight="1" x14ac:dyDescent="0.3">
      <c r="B5" s="7">
        <v>3</v>
      </c>
      <c r="C5" s="6" t="s">
        <v>12</v>
      </c>
      <c r="D5" s="7">
        <v>15</v>
      </c>
      <c r="E5" s="8">
        <v>42495</v>
      </c>
      <c r="F5" s="9">
        <f t="shared" si="1"/>
        <v>42515</v>
      </c>
      <c r="G5" s="10">
        <v>0</v>
      </c>
      <c r="H5" s="21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</row>
    <row r="6" spans="1:63" s="2" customFormat="1" ht="20.100000000000001" customHeight="1" x14ac:dyDescent="0.3">
      <c r="B6" s="7">
        <v>4</v>
      </c>
      <c r="C6" s="6" t="s">
        <v>8</v>
      </c>
      <c r="D6" s="7">
        <v>1</v>
      </c>
      <c r="E6" s="8">
        <v>42516</v>
      </c>
      <c r="F6" s="9">
        <f t="shared" si="1"/>
        <v>42516</v>
      </c>
      <c r="G6" s="10">
        <v>0</v>
      </c>
      <c r="H6" s="21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</row>
    <row r="7" spans="1:63" s="2" customFormat="1" ht="20.100000000000001" customHeight="1" x14ac:dyDescent="0.3">
      <c r="B7" s="7">
        <v>5</v>
      </c>
      <c r="C7" s="6" t="s">
        <v>9</v>
      </c>
      <c r="D7" s="7">
        <v>30</v>
      </c>
      <c r="E7" s="8">
        <v>42520</v>
      </c>
      <c r="F7" s="9">
        <f t="shared" si="1"/>
        <v>42559</v>
      </c>
      <c r="G7" s="10">
        <v>0</v>
      </c>
      <c r="H7" s="21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</row>
    <row r="8" spans="1:63" s="2" customFormat="1" ht="20.100000000000001" customHeight="1" x14ac:dyDescent="0.3">
      <c r="B8" s="7">
        <v>6</v>
      </c>
      <c r="C8" s="6" t="s">
        <v>10</v>
      </c>
      <c r="D8" s="7">
        <v>10</v>
      </c>
      <c r="E8" s="8">
        <v>42526</v>
      </c>
      <c r="F8" s="9">
        <f t="shared" si="1"/>
        <v>42537</v>
      </c>
      <c r="G8" s="10">
        <v>0</v>
      </c>
      <c r="H8" s="21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</row>
    <row r="9" spans="1:63" s="2" customFormat="1" ht="20.100000000000001" customHeight="1" x14ac:dyDescent="0.3">
      <c r="B9" s="7">
        <v>7</v>
      </c>
      <c r="C9" s="6" t="s">
        <v>11</v>
      </c>
      <c r="D9" s="7">
        <v>1</v>
      </c>
      <c r="E9" s="8">
        <v>42556</v>
      </c>
      <c r="F9" s="9">
        <f t="shared" si="1"/>
        <v>42556</v>
      </c>
      <c r="G9" s="10">
        <v>0</v>
      </c>
      <c r="H9" s="21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</row>
    <row r="10" spans="1:63" s="2" customFormat="1" ht="20.100000000000001" customHeight="1" x14ac:dyDescent="0.3">
      <c r="B10" s="7">
        <v>8</v>
      </c>
      <c r="C10" s="6"/>
      <c r="D10" s="7"/>
      <c r="E10" s="8"/>
      <c r="F10" s="9"/>
      <c r="G10" s="10"/>
      <c r="H10" s="21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</row>
    <row r="11" spans="1:63" s="2" customFormat="1" ht="20.100000000000001" customHeight="1" x14ac:dyDescent="0.3">
      <c r="B11" s="4"/>
    </row>
    <row r="14" spans="1:63" x14ac:dyDescent="0.3">
      <c r="C14" s="1"/>
    </row>
    <row r="15" spans="1:63" x14ac:dyDescent="0.3">
      <c r="C15" s="1"/>
    </row>
  </sheetData>
  <mergeCells count="8">
    <mergeCell ref="AQ1:AW1"/>
    <mergeCell ref="AX1:BD1"/>
    <mergeCell ref="BE1:BK1"/>
    <mergeCell ref="H1:N1"/>
    <mergeCell ref="O1:U1"/>
    <mergeCell ref="V1:AB1"/>
    <mergeCell ref="AC1:AI1"/>
    <mergeCell ref="AJ1:AP1"/>
  </mergeCells>
  <conditionalFormatting sqref="B3:G10">
    <cfRule type="expression" dxfId="21" priority="2">
      <formula>MOD(ROW(),2)=0</formula>
    </cfRule>
  </conditionalFormatting>
  <conditionalFormatting sqref="H3:BK10">
    <cfRule type="expression" dxfId="20" priority="1">
      <formula>MOD(ROW(),2)=0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Q24"/>
  <sheetViews>
    <sheetView showGridLines="0" tabSelected="1" zoomScaleNormal="100" workbookViewId="0">
      <pane xSplit="7" ySplit="8" topLeftCell="H9" activePane="bottomRight" state="frozen"/>
      <selection pane="topRight" activeCell="H1" sqref="H1"/>
      <selection pane="bottomLeft" activeCell="A3" sqref="A3"/>
      <selection pane="bottomRight" activeCell="D4" sqref="D4:E4"/>
    </sheetView>
  </sheetViews>
  <sheetFormatPr defaultColWidth="4.6640625" defaultRowHeight="14.4" x14ac:dyDescent="0.3"/>
  <cols>
    <col min="1" max="1" width="3.33203125" customWidth="1"/>
    <col min="2" max="2" width="3.6640625" customWidth="1"/>
    <col min="3" max="3" width="34.88671875" bestFit="1" customWidth="1"/>
    <col min="4" max="4" width="9.109375" customWidth="1"/>
    <col min="5" max="6" width="16.33203125" customWidth="1"/>
    <col min="7" max="7" width="5.6640625" customWidth="1"/>
    <col min="8" max="77" width="4.6640625" customWidth="1"/>
  </cols>
  <sheetData>
    <row r="1" spans="1:147" x14ac:dyDescent="0.3">
      <c r="A1" s="30" t="s">
        <v>16</v>
      </c>
      <c r="B1" s="31"/>
      <c r="C1" s="31"/>
      <c r="D1" s="31"/>
      <c r="E1" s="31"/>
      <c r="F1" s="31"/>
      <c r="G1" s="31"/>
    </row>
    <row r="2" spans="1:147" x14ac:dyDescent="0.3">
      <c r="A2" s="31"/>
      <c r="B2" s="31"/>
      <c r="C2" s="31"/>
      <c r="D2" s="31"/>
      <c r="E2" s="31"/>
      <c r="F2" s="31"/>
      <c r="G2" s="31"/>
    </row>
    <row r="4" spans="1:147" s="2" customFormat="1" ht="24.9" customHeight="1" x14ac:dyDescent="0.3">
      <c r="C4" s="38" t="s">
        <v>15</v>
      </c>
      <c r="D4" s="32" t="s">
        <v>3</v>
      </c>
      <c r="E4" s="32"/>
      <c r="F4" s="35">
        <v>44641</v>
      </c>
      <c r="G4" s="35"/>
    </row>
    <row r="5" spans="1:147" s="2" customFormat="1" ht="24.9" customHeight="1" x14ac:dyDescent="0.3">
      <c r="C5" s="38"/>
      <c r="D5" s="33" t="s">
        <v>13</v>
      </c>
      <c r="E5" s="33"/>
      <c r="F5" s="36">
        <f ca="1">TODAY()</f>
        <v>44648</v>
      </c>
      <c r="G5" s="36"/>
    </row>
    <row r="6" spans="1:147" s="2" customFormat="1" ht="24.9" customHeight="1" x14ac:dyDescent="0.3">
      <c r="C6" s="27">
        <f>(SUM(CÁLCULOS!A3:A22)/SUM('COM FÓRMULAS'!D9:D20))</f>
        <v>5.2631578947368418E-2</v>
      </c>
      <c r="D6" s="34" t="s">
        <v>14</v>
      </c>
      <c r="E6" s="34"/>
      <c r="F6" s="37">
        <f>(F20-E9)+1</f>
        <v>25</v>
      </c>
      <c r="G6" s="37"/>
    </row>
    <row r="7" spans="1:147" s="2" customFormat="1" ht="20.100000000000001" customHeight="1" x14ac:dyDescent="0.3">
      <c r="H7" s="28">
        <f>E9</f>
        <v>44645</v>
      </c>
      <c r="I7" s="28"/>
      <c r="J7" s="28"/>
      <c r="K7" s="28"/>
      <c r="L7" s="28"/>
      <c r="M7" s="28"/>
      <c r="N7" s="28"/>
      <c r="O7" s="28">
        <f>H7+7</f>
        <v>44652</v>
      </c>
      <c r="P7" s="28"/>
      <c r="Q7" s="28"/>
      <c r="R7" s="28"/>
      <c r="S7" s="28"/>
      <c r="T7" s="28"/>
      <c r="U7" s="28"/>
      <c r="V7" s="28">
        <f>O7+7</f>
        <v>44659</v>
      </c>
      <c r="W7" s="28"/>
      <c r="X7" s="28"/>
      <c r="Y7" s="28"/>
      <c r="Z7" s="28"/>
      <c r="AA7" s="28"/>
      <c r="AB7" s="28"/>
      <c r="AC7" s="28">
        <f>V7+7</f>
        <v>44666</v>
      </c>
      <c r="AD7" s="28"/>
      <c r="AE7" s="28"/>
      <c r="AF7" s="28"/>
      <c r="AG7" s="28"/>
      <c r="AH7" s="28"/>
      <c r="AI7" s="28"/>
      <c r="AJ7" s="28">
        <f>AC7+7</f>
        <v>44673</v>
      </c>
      <c r="AK7" s="28"/>
      <c r="AL7" s="28"/>
      <c r="AM7" s="28"/>
      <c r="AN7" s="28"/>
      <c r="AO7" s="28"/>
      <c r="AP7" s="28"/>
      <c r="AQ7" s="28">
        <f>AJ7+7</f>
        <v>44680</v>
      </c>
      <c r="AR7" s="28"/>
      <c r="AS7" s="28"/>
      <c r="AT7" s="28"/>
      <c r="AU7" s="28"/>
      <c r="AV7" s="28"/>
      <c r="AW7" s="28"/>
      <c r="AX7" s="28">
        <f>AQ7+7</f>
        <v>44687</v>
      </c>
      <c r="AY7" s="29"/>
      <c r="AZ7" s="29"/>
      <c r="BA7" s="29"/>
      <c r="BB7" s="29"/>
      <c r="BC7" s="29"/>
      <c r="BD7" s="29"/>
      <c r="BE7" s="28">
        <f>AX7+7</f>
        <v>44694</v>
      </c>
      <c r="BF7" s="29"/>
      <c r="BG7" s="29"/>
      <c r="BH7" s="29"/>
      <c r="BI7" s="29"/>
      <c r="BJ7" s="29"/>
      <c r="BK7" s="29"/>
      <c r="BL7" s="28">
        <f>BE7+7</f>
        <v>44701</v>
      </c>
      <c r="BM7" s="29"/>
      <c r="BN7" s="29"/>
      <c r="BO7" s="29"/>
      <c r="BP7" s="29"/>
      <c r="BQ7" s="29"/>
      <c r="BR7" s="29"/>
      <c r="BS7" s="28">
        <f>BL7+7</f>
        <v>44708</v>
      </c>
      <c r="BT7" s="29"/>
      <c r="BU7" s="29"/>
      <c r="BV7" s="29"/>
      <c r="BW7" s="29"/>
      <c r="BX7" s="29"/>
      <c r="BY7" s="29"/>
      <c r="BZ7" s="28">
        <f t="shared" ref="BZ7" si="0">BS7+7</f>
        <v>44715</v>
      </c>
      <c r="CA7" s="29"/>
      <c r="CB7" s="29"/>
      <c r="CC7" s="29"/>
      <c r="CD7" s="29"/>
      <c r="CE7" s="29"/>
      <c r="CF7" s="29"/>
      <c r="CG7" s="28">
        <f t="shared" ref="CG7" si="1">BZ7+7</f>
        <v>44722</v>
      </c>
      <c r="CH7" s="29"/>
      <c r="CI7" s="29"/>
      <c r="CJ7" s="29"/>
      <c r="CK7" s="29"/>
      <c r="CL7" s="29"/>
      <c r="CM7" s="29"/>
      <c r="CN7" s="28">
        <f t="shared" ref="CN7" si="2">CG7+7</f>
        <v>44729</v>
      </c>
      <c r="CO7" s="29"/>
      <c r="CP7" s="29"/>
      <c r="CQ7" s="29"/>
      <c r="CR7" s="29"/>
      <c r="CS7" s="29"/>
      <c r="CT7" s="29"/>
      <c r="CU7" s="28">
        <f t="shared" ref="CU7" si="3">CN7+7</f>
        <v>44736</v>
      </c>
      <c r="CV7" s="29"/>
      <c r="CW7" s="29"/>
      <c r="CX7" s="29"/>
      <c r="CY7" s="29"/>
      <c r="CZ7" s="29"/>
      <c r="DA7" s="29"/>
      <c r="DB7" s="28">
        <f t="shared" ref="DB7" si="4">CU7+7</f>
        <v>44743</v>
      </c>
      <c r="DC7" s="29"/>
      <c r="DD7" s="29"/>
      <c r="DE7" s="29"/>
      <c r="DF7" s="29"/>
      <c r="DG7" s="29"/>
      <c r="DH7" s="29"/>
      <c r="DI7" s="28">
        <f t="shared" ref="DI7" si="5">DB7+7</f>
        <v>44750</v>
      </c>
      <c r="DJ7" s="29"/>
      <c r="DK7" s="29"/>
      <c r="DL7" s="29"/>
      <c r="DM7" s="29"/>
      <c r="DN7" s="29"/>
      <c r="DO7" s="29"/>
      <c r="DP7" s="28">
        <f t="shared" ref="DP7" si="6">DI7+7</f>
        <v>44757</v>
      </c>
      <c r="DQ7" s="29"/>
      <c r="DR7" s="29"/>
      <c r="DS7" s="29"/>
      <c r="DT7" s="29"/>
      <c r="DU7" s="29"/>
      <c r="DV7" s="29"/>
      <c r="DW7" s="28">
        <f t="shared" ref="DW7" si="7">DP7+7</f>
        <v>44764</v>
      </c>
      <c r="DX7" s="29"/>
      <c r="DY7" s="29"/>
      <c r="DZ7" s="29"/>
      <c r="EA7" s="29"/>
      <c r="EB7" s="29"/>
      <c r="EC7" s="29"/>
      <c r="ED7" s="28">
        <f t="shared" ref="ED7" si="8">DW7+7</f>
        <v>44771</v>
      </c>
      <c r="EE7" s="29"/>
      <c r="EF7" s="29"/>
      <c r="EG7" s="29"/>
      <c r="EH7" s="29"/>
      <c r="EI7" s="29"/>
      <c r="EJ7" s="29"/>
      <c r="EK7" s="28">
        <f t="shared" ref="EK7" si="9">ED7+7</f>
        <v>44778</v>
      </c>
      <c r="EL7" s="29"/>
      <c r="EM7" s="29"/>
      <c r="EN7" s="29"/>
      <c r="EO7" s="29"/>
      <c r="EP7" s="29"/>
      <c r="EQ7" s="29"/>
    </row>
    <row r="8" spans="1:147" s="3" customFormat="1" ht="20.100000000000001" customHeight="1" x14ac:dyDescent="0.3">
      <c r="A8" s="2"/>
      <c r="B8" s="15" t="s">
        <v>0</v>
      </c>
      <c r="C8" s="16" t="s">
        <v>1</v>
      </c>
      <c r="D8" s="15" t="s">
        <v>2</v>
      </c>
      <c r="E8" s="15" t="s">
        <v>3</v>
      </c>
      <c r="F8" s="15" t="s">
        <v>4</v>
      </c>
      <c r="G8" s="17" t="s">
        <v>5</v>
      </c>
      <c r="H8" s="18">
        <f>E9</f>
        <v>44645</v>
      </c>
      <c r="I8" s="18">
        <f>H8+1</f>
        <v>44646</v>
      </c>
      <c r="J8" s="18">
        <f t="shared" ref="J8:BD8" si="10">I8+1</f>
        <v>44647</v>
      </c>
      <c r="K8" s="18">
        <f t="shared" si="10"/>
        <v>44648</v>
      </c>
      <c r="L8" s="18">
        <f t="shared" si="10"/>
        <v>44649</v>
      </c>
      <c r="M8" s="18">
        <f t="shared" si="10"/>
        <v>44650</v>
      </c>
      <c r="N8" s="18">
        <f t="shared" si="10"/>
        <v>44651</v>
      </c>
      <c r="O8" s="18">
        <f t="shared" si="10"/>
        <v>44652</v>
      </c>
      <c r="P8" s="18">
        <f t="shared" si="10"/>
        <v>44653</v>
      </c>
      <c r="Q8" s="18">
        <f t="shared" si="10"/>
        <v>44654</v>
      </c>
      <c r="R8" s="18">
        <f t="shared" si="10"/>
        <v>44655</v>
      </c>
      <c r="S8" s="18">
        <f t="shared" si="10"/>
        <v>44656</v>
      </c>
      <c r="T8" s="18">
        <f t="shared" si="10"/>
        <v>44657</v>
      </c>
      <c r="U8" s="18">
        <f t="shared" si="10"/>
        <v>44658</v>
      </c>
      <c r="V8" s="18">
        <f t="shared" si="10"/>
        <v>44659</v>
      </c>
      <c r="W8" s="18">
        <f t="shared" si="10"/>
        <v>44660</v>
      </c>
      <c r="X8" s="18">
        <f t="shared" si="10"/>
        <v>44661</v>
      </c>
      <c r="Y8" s="18">
        <f t="shared" si="10"/>
        <v>44662</v>
      </c>
      <c r="Z8" s="18">
        <f t="shared" si="10"/>
        <v>44663</v>
      </c>
      <c r="AA8" s="18">
        <f t="shared" si="10"/>
        <v>44664</v>
      </c>
      <c r="AB8" s="18">
        <f t="shared" si="10"/>
        <v>44665</v>
      </c>
      <c r="AC8" s="18">
        <f t="shared" si="10"/>
        <v>44666</v>
      </c>
      <c r="AD8" s="18">
        <f t="shared" si="10"/>
        <v>44667</v>
      </c>
      <c r="AE8" s="18">
        <f t="shared" si="10"/>
        <v>44668</v>
      </c>
      <c r="AF8" s="18">
        <f t="shared" si="10"/>
        <v>44669</v>
      </c>
      <c r="AG8" s="18">
        <f t="shared" si="10"/>
        <v>44670</v>
      </c>
      <c r="AH8" s="18">
        <f t="shared" si="10"/>
        <v>44671</v>
      </c>
      <c r="AI8" s="18">
        <f t="shared" si="10"/>
        <v>44672</v>
      </c>
      <c r="AJ8" s="18">
        <f t="shared" si="10"/>
        <v>44673</v>
      </c>
      <c r="AK8" s="18">
        <f t="shared" si="10"/>
        <v>44674</v>
      </c>
      <c r="AL8" s="18">
        <f t="shared" si="10"/>
        <v>44675</v>
      </c>
      <c r="AM8" s="18">
        <f t="shared" si="10"/>
        <v>44676</v>
      </c>
      <c r="AN8" s="18">
        <f t="shared" si="10"/>
        <v>44677</v>
      </c>
      <c r="AO8" s="18">
        <f t="shared" si="10"/>
        <v>44678</v>
      </c>
      <c r="AP8" s="18">
        <f t="shared" si="10"/>
        <v>44679</v>
      </c>
      <c r="AQ8" s="18">
        <f t="shared" si="10"/>
        <v>44680</v>
      </c>
      <c r="AR8" s="18">
        <f t="shared" si="10"/>
        <v>44681</v>
      </c>
      <c r="AS8" s="18">
        <f t="shared" si="10"/>
        <v>44682</v>
      </c>
      <c r="AT8" s="18">
        <f t="shared" si="10"/>
        <v>44683</v>
      </c>
      <c r="AU8" s="18">
        <f t="shared" si="10"/>
        <v>44684</v>
      </c>
      <c r="AV8" s="18">
        <f t="shared" si="10"/>
        <v>44685</v>
      </c>
      <c r="AW8" s="18">
        <f t="shared" si="10"/>
        <v>44686</v>
      </c>
      <c r="AX8" s="18">
        <f t="shared" si="10"/>
        <v>44687</v>
      </c>
      <c r="AY8" s="18">
        <f t="shared" si="10"/>
        <v>44688</v>
      </c>
      <c r="AZ8" s="18">
        <f t="shared" si="10"/>
        <v>44689</v>
      </c>
      <c r="BA8" s="18">
        <f t="shared" si="10"/>
        <v>44690</v>
      </c>
      <c r="BB8" s="18">
        <f t="shared" si="10"/>
        <v>44691</v>
      </c>
      <c r="BC8" s="18">
        <f t="shared" si="10"/>
        <v>44692</v>
      </c>
      <c r="BD8" s="18">
        <f t="shared" si="10"/>
        <v>44693</v>
      </c>
      <c r="BE8" s="18">
        <f t="shared" ref="BE8" si="11">BD8+1</f>
        <v>44694</v>
      </c>
      <c r="BF8" s="18">
        <f t="shared" ref="BF8" si="12">BE8+1</f>
        <v>44695</v>
      </c>
      <c r="BG8" s="18">
        <f t="shared" ref="BG8" si="13">BF8+1</f>
        <v>44696</v>
      </c>
      <c r="BH8" s="18">
        <f t="shared" ref="BH8" si="14">BG8+1</f>
        <v>44697</v>
      </c>
      <c r="BI8" s="18">
        <f t="shared" ref="BI8" si="15">BH8+1</f>
        <v>44698</v>
      </c>
      <c r="BJ8" s="18">
        <f t="shared" ref="BJ8" si="16">BI8+1</f>
        <v>44699</v>
      </c>
      <c r="BK8" s="18">
        <f t="shared" ref="BK8" si="17">BJ8+1</f>
        <v>44700</v>
      </c>
      <c r="BL8" s="18">
        <f t="shared" ref="BL8" si="18">BK8+1</f>
        <v>44701</v>
      </c>
      <c r="BM8" s="18">
        <f t="shared" ref="BM8" si="19">BL8+1</f>
        <v>44702</v>
      </c>
      <c r="BN8" s="18">
        <f t="shared" ref="BN8" si="20">BM8+1</f>
        <v>44703</v>
      </c>
      <c r="BO8" s="18">
        <f t="shared" ref="BO8" si="21">BN8+1</f>
        <v>44704</v>
      </c>
      <c r="BP8" s="18">
        <f t="shared" ref="BP8" si="22">BO8+1</f>
        <v>44705</v>
      </c>
      <c r="BQ8" s="18">
        <f t="shared" ref="BQ8" si="23">BP8+1</f>
        <v>44706</v>
      </c>
      <c r="BR8" s="18">
        <f t="shared" ref="BR8" si="24">BQ8+1</f>
        <v>44707</v>
      </c>
      <c r="BS8" s="18">
        <f t="shared" ref="BS8" si="25">BR8+1</f>
        <v>44708</v>
      </c>
      <c r="BT8" s="18">
        <f t="shared" ref="BT8" si="26">BS8+1</f>
        <v>44709</v>
      </c>
      <c r="BU8" s="18">
        <f t="shared" ref="BU8" si="27">BT8+1</f>
        <v>44710</v>
      </c>
      <c r="BV8" s="18">
        <f t="shared" ref="BV8" si="28">BU8+1</f>
        <v>44711</v>
      </c>
      <c r="BW8" s="18">
        <f t="shared" ref="BW8" si="29">BV8+1</f>
        <v>44712</v>
      </c>
      <c r="BX8" s="18">
        <f t="shared" ref="BX8" si="30">BW8+1</f>
        <v>44713</v>
      </c>
      <c r="BY8" s="18">
        <f t="shared" ref="BY8" si="31">BX8+1</f>
        <v>44714</v>
      </c>
      <c r="BZ8" s="18">
        <f t="shared" ref="BZ8" si="32">BY8+1</f>
        <v>44715</v>
      </c>
      <c r="CA8" s="18">
        <f t="shared" ref="CA8" si="33">BZ8+1</f>
        <v>44716</v>
      </c>
      <c r="CB8" s="18">
        <f t="shared" ref="CB8" si="34">CA8+1</f>
        <v>44717</v>
      </c>
      <c r="CC8" s="18">
        <f t="shared" ref="CC8" si="35">CB8+1</f>
        <v>44718</v>
      </c>
      <c r="CD8" s="18">
        <f t="shared" ref="CD8" si="36">CC8+1</f>
        <v>44719</v>
      </c>
      <c r="CE8" s="18">
        <f t="shared" ref="CE8" si="37">CD8+1</f>
        <v>44720</v>
      </c>
      <c r="CF8" s="18">
        <f t="shared" ref="CF8" si="38">CE8+1</f>
        <v>44721</v>
      </c>
      <c r="CG8" s="18">
        <f t="shared" ref="CG8" si="39">CF8+1</f>
        <v>44722</v>
      </c>
      <c r="CH8" s="18">
        <f t="shared" ref="CH8" si="40">CG8+1</f>
        <v>44723</v>
      </c>
      <c r="CI8" s="18">
        <f t="shared" ref="CI8" si="41">CH8+1</f>
        <v>44724</v>
      </c>
      <c r="CJ8" s="18">
        <f t="shared" ref="CJ8" si="42">CI8+1</f>
        <v>44725</v>
      </c>
      <c r="CK8" s="18">
        <f t="shared" ref="CK8" si="43">CJ8+1</f>
        <v>44726</v>
      </c>
      <c r="CL8" s="18">
        <f t="shared" ref="CL8" si="44">CK8+1</f>
        <v>44727</v>
      </c>
      <c r="CM8" s="18">
        <f t="shared" ref="CM8" si="45">CL8+1</f>
        <v>44728</v>
      </c>
      <c r="CN8" s="18">
        <f t="shared" ref="CN8" si="46">CM8+1</f>
        <v>44729</v>
      </c>
      <c r="CO8" s="18">
        <f t="shared" ref="CO8" si="47">CN8+1</f>
        <v>44730</v>
      </c>
      <c r="CP8" s="18">
        <f t="shared" ref="CP8" si="48">CO8+1</f>
        <v>44731</v>
      </c>
      <c r="CQ8" s="18">
        <f t="shared" ref="CQ8" si="49">CP8+1</f>
        <v>44732</v>
      </c>
      <c r="CR8" s="18">
        <f t="shared" ref="CR8" si="50">CQ8+1</f>
        <v>44733</v>
      </c>
      <c r="CS8" s="18">
        <f t="shared" ref="CS8" si="51">CR8+1</f>
        <v>44734</v>
      </c>
      <c r="CT8" s="18">
        <f t="shared" ref="CT8" si="52">CS8+1</f>
        <v>44735</v>
      </c>
      <c r="CU8" s="18">
        <f t="shared" ref="CU8" si="53">CT8+1</f>
        <v>44736</v>
      </c>
      <c r="CV8" s="18">
        <f t="shared" ref="CV8" si="54">CU8+1</f>
        <v>44737</v>
      </c>
      <c r="CW8" s="18">
        <f t="shared" ref="CW8" si="55">CV8+1</f>
        <v>44738</v>
      </c>
      <c r="CX8" s="18">
        <f t="shared" ref="CX8" si="56">CW8+1</f>
        <v>44739</v>
      </c>
      <c r="CY8" s="18">
        <f t="shared" ref="CY8" si="57">CX8+1</f>
        <v>44740</v>
      </c>
      <c r="CZ8" s="18">
        <f t="shared" ref="CZ8" si="58">CY8+1</f>
        <v>44741</v>
      </c>
      <c r="DA8" s="18">
        <f t="shared" ref="DA8" si="59">CZ8+1</f>
        <v>44742</v>
      </c>
      <c r="DB8" s="18">
        <f t="shared" ref="DB8" si="60">DA8+1</f>
        <v>44743</v>
      </c>
      <c r="DC8" s="18">
        <f t="shared" ref="DC8" si="61">DB8+1</f>
        <v>44744</v>
      </c>
      <c r="DD8" s="18">
        <f t="shared" ref="DD8" si="62">DC8+1</f>
        <v>44745</v>
      </c>
      <c r="DE8" s="18">
        <f t="shared" ref="DE8" si="63">DD8+1</f>
        <v>44746</v>
      </c>
      <c r="DF8" s="18">
        <f t="shared" ref="DF8" si="64">DE8+1</f>
        <v>44747</v>
      </c>
      <c r="DG8" s="18">
        <f t="shared" ref="DG8" si="65">DF8+1</f>
        <v>44748</v>
      </c>
      <c r="DH8" s="18">
        <f t="shared" ref="DH8" si="66">DG8+1</f>
        <v>44749</v>
      </c>
      <c r="DI8" s="18">
        <f t="shared" ref="DI8" si="67">DH8+1</f>
        <v>44750</v>
      </c>
      <c r="DJ8" s="18">
        <f t="shared" ref="DJ8" si="68">DI8+1</f>
        <v>44751</v>
      </c>
      <c r="DK8" s="18">
        <f t="shared" ref="DK8" si="69">DJ8+1</f>
        <v>44752</v>
      </c>
      <c r="DL8" s="18">
        <f t="shared" ref="DL8" si="70">DK8+1</f>
        <v>44753</v>
      </c>
      <c r="DM8" s="18">
        <f t="shared" ref="DM8" si="71">DL8+1</f>
        <v>44754</v>
      </c>
      <c r="DN8" s="18">
        <f t="shared" ref="DN8" si="72">DM8+1</f>
        <v>44755</v>
      </c>
      <c r="DO8" s="18">
        <f t="shared" ref="DO8" si="73">DN8+1</f>
        <v>44756</v>
      </c>
      <c r="DP8" s="18">
        <f t="shared" ref="DP8" si="74">DO8+1</f>
        <v>44757</v>
      </c>
      <c r="DQ8" s="18">
        <f t="shared" ref="DQ8" si="75">DP8+1</f>
        <v>44758</v>
      </c>
      <c r="DR8" s="18">
        <f t="shared" ref="DR8" si="76">DQ8+1</f>
        <v>44759</v>
      </c>
      <c r="DS8" s="18">
        <f t="shared" ref="DS8" si="77">DR8+1</f>
        <v>44760</v>
      </c>
      <c r="DT8" s="18">
        <f t="shared" ref="DT8" si="78">DS8+1</f>
        <v>44761</v>
      </c>
      <c r="DU8" s="18">
        <f t="shared" ref="DU8" si="79">DT8+1</f>
        <v>44762</v>
      </c>
      <c r="DV8" s="18">
        <f t="shared" ref="DV8" si="80">DU8+1</f>
        <v>44763</v>
      </c>
      <c r="DW8" s="18">
        <f t="shared" ref="DW8" si="81">DV8+1</f>
        <v>44764</v>
      </c>
      <c r="DX8" s="18">
        <f t="shared" ref="DX8" si="82">DW8+1</f>
        <v>44765</v>
      </c>
      <c r="DY8" s="18">
        <f t="shared" ref="DY8" si="83">DX8+1</f>
        <v>44766</v>
      </c>
      <c r="DZ8" s="18">
        <f t="shared" ref="DZ8" si="84">DY8+1</f>
        <v>44767</v>
      </c>
      <c r="EA8" s="18">
        <f t="shared" ref="EA8" si="85">DZ8+1</f>
        <v>44768</v>
      </c>
      <c r="EB8" s="18">
        <f t="shared" ref="EB8" si="86">EA8+1</f>
        <v>44769</v>
      </c>
      <c r="EC8" s="18">
        <f t="shared" ref="EC8" si="87">EB8+1</f>
        <v>44770</v>
      </c>
      <c r="ED8" s="18">
        <f t="shared" ref="ED8" si="88">EC8+1</f>
        <v>44771</v>
      </c>
      <c r="EE8" s="18">
        <f t="shared" ref="EE8" si="89">ED8+1</f>
        <v>44772</v>
      </c>
      <c r="EF8" s="18">
        <f t="shared" ref="EF8" si="90">EE8+1</f>
        <v>44773</v>
      </c>
      <c r="EG8" s="18">
        <f t="shared" ref="EG8" si="91">EF8+1</f>
        <v>44774</v>
      </c>
      <c r="EH8" s="18">
        <f t="shared" ref="EH8" si="92">EG8+1</f>
        <v>44775</v>
      </c>
      <c r="EI8" s="18">
        <f t="shared" ref="EI8" si="93">EH8+1</f>
        <v>44776</v>
      </c>
      <c r="EJ8" s="18">
        <f t="shared" ref="EJ8" si="94">EI8+1</f>
        <v>44777</v>
      </c>
      <c r="EK8" s="18">
        <f t="shared" ref="EK8" si="95">EJ8+1</f>
        <v>44778</v>
      </c>
      <c r="EL8" s="18">
        <f t="shared" ref="EL8" si="96">EK8+1</f>
        <v>44779</v>
      </c>
      <c r="EM8" s="18">
        <f t="shared" ref="EM8" si="97">EL8+1</f>
        <v>44780</v>
      </c>
      <c r="EN8" s="18">
        <f t="shared" ref="EN8" si="98">EM8+1</f>
        <v>44781</v>
      </c>
      <c r="EO8" s="18">
        <f t="shared" ref="EO8" si="99">EN8+1</f>
        <v>44782</v>
      </c>
      <c r="EP8" s="18">
        <f t="shared" ref="EP8" si="100">EO8+1</f>
        <v>44783</v>
      </c>
      <c r="EQ8" s="18">
        <f t="shared" ref="EQ8" si="101">EP8+1</f>
        <v>44784</v>
      </c>
    </row>
    <row r="9" spans="1:147" s="2" customFormat="1" ht="20.100000000000001" customHeight="1" x14ac:dyDescent="0.3">
      <c r="B9" s="11">
        <v>1</v>
      </c>
      <c r="C9" s="5" t="s">
        <v>16</v>
      </c>
      <c r="D9" s="25">
        <v>1</v>
      </c>
      <c r="E9" s="13">
        <v>44645</v>
      </c>
      <c r="F9" s="13">
        <f>WORKDAY(E9,(D9-1))</f>
        <v>44645</v>
      </c>
      <c r="G9" s="14">
        <v>1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</row>
    <row r="10" spans="1:147" s="2" customFormat="1" ht="20.100000000000001" customHeight="1" x14ac:dyDescent="0.3">
      <c r="B10" s="7">
        <v>2</v>
      </c>
      <c r="C10" s="6" t="s">
        <v>17</v>
      </c>
      <c r="D10" s="26">
        <v>1</v>
      </c>
      <c r="E10" s="9">
        <v>44648</v>
      </c>
      <c r="F10" s="13">
        <f t="shared" ref="F10:F19" si="102">WORKDAY(E10,(D10-1))</f>
        <v>44648</v>
      </c>
      <c r="G10" s="10">
        <v>0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</row>
    <row r="11" spans="1:147" s="2" customFormat="1" ht="20.100000000000001" customHeight="1" x14ac:dyDescent="0.3">
      <c r="B11" s="7">
        <v>3</v>
      </c>
      <c r="C11" s="6" t="s">
        <v>18</v>
      </c>
      <c r="D11" s="26">
        <v>2</v>
      </c>
      <c r="E11" s="9">
        <v>44651</v>
      </c>
      <c r="F11" s="13">
        <f t="shared" si="102"/>
        <v>44652</v>
      </c>
      <c r="G11" s="10">
        <v>0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</row>
    <row r="12" spans="1:147" s="2" customFormat="1" ht="20.100000000000001" customHeight="1" x14ac:dyDescent="0.3">
      <c r="B12" s="7">
        <v>4</v>
      </c>
      <c r="C12" s="6" t="s">
        <v>19</v>
      </c>
      <c r="D12" s="26">
        <v>1</v>
      </c>
      <c r="E12" s="9">
        <v>44655</v>
      </c>
      <c r="F12" s="13">
        <f t="shared" si="102"/>
        <v>44655</v>
      </c>
      <c r="G12" s="10">
        <v>0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</row>
    <row r="13" spans="1:147" s="2" customFormat="1" ht="20.100000000000001" customHeight="1" x14ac:dyDescent="0.3">
      <c r="B13" s="7">
        <v>5</v>
      </c>
      <c r="C13" s="6" t="s">
        <v>20</v>
      </c>
      <c r="D13" s="26">
        <v>2</v>
      </c>
      <c r="E13" s="9">
        <v>44658</v>
      </c>
      <c r="F13" s="13">
        <f t="shared" si="102"/>
        <v>44659</v>
      </c>
      <c r="G13" s="10">
        <v>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</row>
    <row r="14" spans="1:147" s="2" customFormat="1" ht="20.100000000000001" customHeight="1" x14ac:dyDescent="0.3">
      <c r="B14" s="7">
        <v>6</v>
      </c>
      <c r="C14" s="6" t="s">
        <v>21</v>
      </c>
      <c r="D14" s="26">
        <v>2</v>
      </c>
      <c r="E14" s="9">
        <v>44662</v>
      </c>
      <c r="F14" s="13">
        <f t="shared" si="102"/>
        <v>44663</v>
      </c>
      <c r="G14" s="10">
        <v>0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</row>
    <row r="15" spans="1:147" s="2" customFormat="1" ht="20.100000000000001" customHeight="1" x14ac:dyDescent="0.3">
      <c r="B15" s="7">
        <v>7</v>
      </c>
      <c r="C15" s="6" t="s">
        <v>22</v>
      </c>
      <c r="D15" s="26">
        <v>2</v>
      </c>
      <c r="E15" s="9">
        <v>44662</v>
      </c>
      <c r="F15" s="13">
        <f t="shared" si="102"/>
        <v>44663</v>
      </c>
      <c r="G15" s="10">
        <v>0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</row>
    <row r="16" spans="1:147" s="2" customFormat="1" ht="20.100000000000001" customHeight="1" x14ac:dyDescent="0.3">
      <c r="B16" s="7">
        <v>8</v>
      </c>
      <c r="C16" s="6" t="s">
        <v>23</v>
      </c>
      <c r="D16" s="26">
        <v>2</v>
      </c>
      <c r="E16" s="9">
        <v>44663</v>
      </c>
      <c r="F16" s="13">
        <f t="shared" si="102"/>
        <v>44664</v>
      </c>
      <c r="G16" s="10">
        <v>0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</row>
    <row r="17" spans="2:147" s="2" customFormat="1" ht="20.100000000000001" customHeight="1" x14ac:dyDescent="0.3">
      <c r="B17" s="7">
        <v>9</v>
      </c>
      <c r="C17" s="6" t="s">
        <v>24</v>
      </c>
      <c r="D17" s="26">
        <v>2</v>
      </c>
      <c r="E17" s="9">
        <v>44664</v>
      </c>
      <c r="F17" s="13">
        <f t="shared" si="102"/>
        <v>44665</v>
      </c>
      <c r="G17" s="10">
        <v>0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</row>
    <row r="18" spans="2:147" s="2" customFormat="1" ht="20.100000000000001" customHeight="1" x14ac:dyDescent="0.3">
      <c r="B18" s="7">
        <v>10</v>
      </c>
      <c r="C18" s="6" t="s">
        <v>25</v>
      </c>
      <c r="D18" s="26">
        <v>1</v>
      </c>
      <c r="E18" s="9">
        <v>44665</v>
      </c>
      <c r="F18" s="13">
        <f t="shared" si="102"/>
        <v>44665</v>
      </c>
      <c r="G18" s="10">
        <v>0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</row>
    <row r="19" spans="2:147" s="2" customFormat="1" ht="20.100000000000001" customHeight="1" x14ac:dyDescent="0.3">
      <c r="B19" s="7">
        <v>11</v>
      </c>
      <c r="C19" s="6" t="s">
        <v>27</v>
      </c>
      <c r="D19" s="26">
        <v>1</v>
      </c>
      <c r="E19" s="9">
        <v>44666</v>
      </c>
      <c r="F19" s="13">
        <f t="shared" si="102"/>
        <v>44666</v>
      </c>
      <c r="G19" s="10">
        <v>0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</row>
    <row r="20" spans="2:147" s="2" customFormat="1" ht="20.100000000000001" customHeight="1" x14ac:dyDescent="0.3">
      <c r="B20" s="7">
        <v>12</v>
      </c>
      <c r="C20" s="6" t="s">
        <v>26</v>
      </c>
      <c r="D20" s="26">
        <v>2</v>
      </c>
      <c r="E20" s="9">
        <v>44669</v>
      </c>
      <c r="F20" s="13">
        <v>44669</v>
      </c>
      <c r="G20" s="10">
        <v>0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</row>
    <row r="23" spans="2:147" x14ac:dyDescent="0.3">
      <c r="C23" s="1"/>
    </row>
    <row r="24" spans="2:147" x14ac:dyDescent="0.3">
      <c r="C24" s="1"/>
    </row>
  </sheetData>
  <mergeCells count="28">
    <mergeCell ref="AX7:BD7"/>
    <mergeCell ref="BL7:BR7"/>
    <mergeCell ref="A1:G2"/>
    <mergeCell ref="D4:E4"/>
    <mergeCell ref="D5:E5"/>
    <mergeCell ref="D6:E6"/>
    <mergeCell ref="F4:G4"/>
    <mergeCell ref="F5:G5"/>
    <mergeCell ref="F6:G6"/>
    <mergeCell ref="C4:C5"/>
    <mergeCell ref="H7:N7"/>
    <mergeCell ref="O7:U7"/>
    <mergeCell ref="V7:AB7"/>
    <mergeCell ref="AC7:AI7"/>
    <mergeCell ref="AJ7:AP7"/>
    <mergeCell ref="AQ7:AW7"/>
    <mergeCell ref="EK7:EQ7"/>
    <mergeCell ref="BE7:BK7"/>
    <mergeCell ref="BS7:BY7"/>
    <mergeCell ref="BZ7:CF7"/>
    <mergeCell ref="CG7:CM7"/>
    <mergeCell ref="CN7:CT7"/>
    <mergeCell ref="CU7:DA7"/>
    <mergeCell ref="DB7:DH7"/>
    <mergeCell ref="DI7:DO7"/>
    <mergeCell ref="DP7:DV7"/>
    <mergeCell ref="DW7:EC7"/>
    <mergeCell ref="ED7:EJ7"/>
  </mergeCells>
  <conditionalFormatting sqref="B18:D19 B17 D17 B9:G10 B16:D16 E16:F20 B11:F15 G11:G20">
    <cfRule type="expression" dxfId="19" priority="20">
      <formula>MOD(ROW(),2)=0</formula>
    </cfRule>
  </conditionalFormatting>
  <conditionalFormatting sqref="H9:BD19 BL9:EQ19">
    <cfRule type="expression" dxfId="18" priority="19">
      <formula>MOD(ROW(),2)=0</formula>
    </cfRule>
  </conditionalFormatting>
  <conditionalFormatting sqref="H9:BD19 BL9:EQ19">
    <cfRule type="expression" dxfId="17" priority="17">
      <formula>AND(H$8&gt;=$E9,H$8&lt;=$F9)</formula>
    </cfRule>
  </conditionalFormatting>
  <conditionalFormatting sqref="H9:BD19 BL9:EQ19">
    <cfRule type="expression" dxfId="16" priority="18">
      <formula>OR(WEEKDAY(H$8,2)=6,WEEKDAY(H$8,2)=7)</formula>
    </cfRule>
  </conditionalFormatting>
  <conditionalFormatting sqref="BE9:BK19">
    <cfRule type="expression" dxfId="15" priority="15">
      <formula>MOD(ROW(),2)=0</formula>
    </cfRule>
  </conditionalFormatting>
  <conditionalFormatting sqref="BE9:BK19">
    <cfRule type="expression" dxfId="14" priority="13">
      <formula>AND(BE$8&gt;=$E9,BE$8&lt;=$F9)</formula>
    </cfRule>
  </conditionalFormatting>
  <conditionalFormatting sqref="BE9:BK19">
    <cfRule type="expression" dxfId="13" priority="14">
      <formula>OR(WEEKDAY(BE$8,2)=6,WEEKDAY(BE$8,2)=7)</formula>
    </cfRule>
  </conditionalFormatting>
  <conditionalFormatting sqref="C6">
    <cfRule type="dataBar" priority="1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{6A7D2015-79D6-4433-B6DB-8E5EA193A6FF}</x14:id>
        </ext>
      </extLst>
    </cfRule>
  </conditionalFormatting>
  <conditionalFormatting sqref="B20:D20">
    <cfRule type="expression" dxfId="12" priority="10">
      <formula>MOD(ROW(),2)=0</formula>
    </cfRule>
  </conditionalFormatting>
  <conditionalFormatting sqref="H20:BD20 BL20:EQ20">
    <cfRule type="expression" dxfId="11" priority="9">
      <formula>MOD(ROW(),2)=0</formula>
    </cfRule>
  </conditionalFormatting>
  <conditionalFormatting sqref="H20:BD20 BL20:EQ20">
    <cfRule type="expression" dxfId="10" priority="7">
      <formula>AND(H$8&gt;=$E20,H$8&lt;=$F20)</formula>
    </cfRule>
  </conditionalFormatting>
  <conditionalFormatting sqref="H20:BD20 BL20:EQ20">
    <cfRule type="expression" dxfId="9" priority="8">
      <formula>OR(WEEKDAY(H$8,2)=6,WEEKDAY(H$8,2)=7)</formula>
    </cfRule>
  </conditionalFormatting>
  <conditionalFormatting sqref="BE20:BK20">
    <cfRule type="expression" dxfId="8" priority="5">
      <formula>MOD(ROW(),2)=0</formula>
    </cfRule>
  </conditionalFormatting>
  <conditionalFormatting sqref="BE20:BK20">
    <cfRule type="expression" dxfId="7" priority="3">
      <formula>AND(BE$8&gt;=$E20,BE$8&lt;=$F20)</formula>
    </cfRule>
  </conditionalFormatting>
  <conditionalFormatting sqref="BE20:BK20">
    <cfRule type="expression" dxfId="6" priority="4">
      <formula>OR(WEEKDAY(BE$8,2)=6,WEEKDAY(BE$8,2)=7)</formula>
    </cfRule>
  </conditionalFormatting>
  <conditionalFormatting sqref="C17">
    <cfRule type="expression" dxfId="5" priority="1">
      <formula>MOD(ROW(),2)=0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7D2015-79D6-4433-B6DB-8E5EA193A6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C6</xm:sqref>
        </x14:conditionalFormatting>
        <x14:conditionalFormatting xmlns:xm="http://schemas.microsoft.com/office/excel/2006/main">
          <x14:cfRule type="expression" priority="16" id="{A4E1E301-260B-439C-8FA5-07AD136299B7}">
            <xm:f>AND(H$8&lt;=CÁLCULOS!$B3,H$8&gt;=$E9,CÁLCULOS!$A3&gt;=1)</xm:f>
            <x14:dxf>
              <fill>
                <patternFill>
                  <bgColor rgb="FF00B050"/>
                </patternFill>
              </fill>
            </x14:dxf>
          </x14:cfRule>
          <xm:sqref>H9:EQ16</xm:sqref>
        </x14:conditionalFormatting>
        <x14:conditionalFormatting xmlns:xm="http://schemas.microsoft.com/office/excel/2006/main">
          <x14:cfRule type="expression" priority="6" id="{26BB7447-3313-4134-A3BE-8E2C5A638A34}">
            <xm:f>AND(H$8&lt;=CÁLCULOS!$B11,H$8&gt;=$E20,CÁLCULOS!$A11&gt;=1)</xm:f>
            <x14:dxf>
              <fill>
                <patternFill>
                  <bgColor rgb="FF00B050"/>
                </patternFill>
              </fill>
            </x14:dxf>
          </x14:cfRule>
          <xm:sqref>H20:BD20 BL20:EQ20</xm:sqref>
        </x14:conditionalFormatting>
        <x14:conditionalFormatting xmlns:xm="http://schemas.microsoft.com/office/excel/2006/main">
          <x14:cfRule type="expression" priority="2" id="{4896A4C4-8F9E-4217-962B-723F1989E39D}">
            <xm:f>AND(BE$8&lt;=CÁLCULOS!$B11,BE$8&gt;=$E20,CÁLCULOS!$A11&gt;=1)</xm:f>
            <x14:dxf>
              <fill>
                <patternFill>
                  <bgColor rgb="FF00B050"/>
                </patternFill>
              </fill>
            </x14:dxf>
          </x14:cfRule>
          <xm:sqref>BE20:BK20</xm:sqref>
        </x14:conditionalFormatting>
        <x14:conditionalFormatting xmlns:xm="http://schemas.microsoft.com/office/excel/2006/main">
          <x14:cfRule type="expression" priority="22" id="{A4E1E301-260B-439C-8FA5-07AD136299B7}">
            <xm:f>AND(H$8&lt;=CÁLCULOS!$B10,H$8&gt;=$E17,CÁLCULOS!$A10&gt;=1)</xm:f>
            <x14:dxf>
              <fill>
                <patternFill>
                  <bgColor rgb="FF00B050"/>
                </patternFill>
              </fill>
            </x14:dxf>
          </x14:cfRule>
          <xm:sqref>H17:EQ17</xm:sqref>
        </x14:conditionalFormatting>
        <x14:conditionalFormatting xmlns:xm="http://schemas.microsoft.com/office/excel/2006/main">
          <x14:cfRule type="expression" priority="24" id="{26BB7447-3313-4134-A3BE-8E2C5A638A34}">
            <xm:f>AND(H$8&lt;=CÁLCULOS!$B10,H$8&gt;=$E18,CÁLCULOS!$A10&gt;=1)</xm:f>
            <x14:dxf>
              <fill>
                <patternFill>
                  <bgColor rgb="FF00B050"/>
                </patternFill>
              </fill>
            </x14:dxf>
          </x14:cfRule>
          <xm:sqref>H18:EQ19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22"/>
  <sheetViews>
    <sheetView workbookViewId="0">
      <selection activeCell="C11" sqref="C11"/>
    </sheetView>
  </sheetViews>
  <sheetFormatPr defaultRowHeight="14.4" x14ac:dyDescent="0.3"/>
  <cols>
    <col min="2" max="2" width="10.6640625" style="24" bestFit="1" customWidth="1"/>
  </cols>
  <sheetData>
    <row r="3" spans="1:2" x14ac:dyDescent="0.3">
      <c r="A3">
        <f>'COM FÓRMULAS'!D9*'COM FÓRMULAS'!G9</f>
        <v>1</v>
      </c>
      <c r="B3" s="23">
        <f>IFERROR(WORKDAY('COM FÓRMULAS'!E9,CÁLCULOS!A3-1),"-")</f>
        <v>44645</v>
      </c>
    </row>
    <row r="4" spans="1:2" x14ac:dyDescent="0.3">
      <c r="A4">
        <f>'COM FÓRMULAS'!D10*'COM FÓRMULAS'!G10</f>
        <v>0</v>
      </c>
      <c r="B4" s="23">
        <f>IFERROR(WORKDAY('COM FÓRMULAS'!E10,CÁLCULOS!A4-1),"-")</f>
        <v>44645</v>
      </c>
    </row>
    <row r="5" spans="1:2" x14ac:dyDescent="0.3">
      <c r="A5">
        <f>'COM FÓRMULAS'!D11*'COM FÓRMULAS'!G11</f>
        <v>0</v>
      </c>
      <c r="B5" s="23">
        <f>IFERROR(WORKDAY('COM FÓRMULAS'!E11,CÁLCULOS!A5-1),"-")</f>
        <v>44650</v>
      </c>
    </row>
    <row r="6" spans="1:2" x14ac:dyDescent="0.3">
      <c r="A6">
        <f>'COM FÓRMULAS'!D12*'COM FÓRMULAS'!G12</f>
        <v>0</v>
      </c>
      <c r="B6" s="23">
        <f>IFERROR(WORKDAY('COM FÓRMULAS'!E12,CÁLCULOS!A6-1),"-")</f>
        <v>44652</v>
      </c>
    </row>
    <row r="7" spans="1:2" x14ac:dyDescent="0.3">
      <c r="A7">
        <f>'COM FÓRMULAS'!D13*'COM FÓRMULAS'!G13</f>
        <v>0</v>
      </c>
      <c r="B7" s="23">
        <f>IFERROR(WORKDAY('COM FÓRMULAS'!E13,CÁLCULOS!A7-1),"-")</f>
        <v>44657</v>
      </c>
    </row>
    <row r="8" spans="1:2" x14ac:dyDescent="0.3">
      <c r="A8">
        <f>'COM FÓRMULAS'!D14*'COM FÓRMULAS'!G14</f>
        <v>0</v>
      </c>
      <c r="B8" s="23">
        <f>IFERROR(WORKDAY('COM FÓRMULAS'!E14,CÁLCULOS!A8-1),"-")</f>
        <v>44659</v>
      </c>
    </row>
    <row r="9" spans="1:2" x14ac:dyDescent="0.3">
      <c r="A9">
        <f>'COM FÓRMULAS'!D15*'COM FÓRMULAS'!G15</f>
        <v>0</v>
      </c>
      <c r="B9" s="23">
        <f>IFERROR(WORKDAY('COM FÓRMULAS'!E15,CÁLCULOS!A9-1),"-")</f>
        <v>44659</v>
      </c>
    </row>
    <row r="10" spans="1:2" x14ac:dyDescent="0.3">
      <c r="A10">
        <f>'COM FÓRMULAS'!D18*'COM FÓRMULAS'!G18</f>
        <v>0</v>
      </c>
      <c r="B10" s="23">
        <f>IFERROR(WORKDAY('COM FÓRMULAS'!E18,CÁLCULOS!A10-1),"-")</f>
        <v>44664</v>
      </c>
    </row>
    <row r="11" spans="1:2" x14ac:dyDescent="0.3">
      <c r="A11">
        <f>'COM FÓRMULAS'!D20*'COM FÓRMULAS'!G20</f>
        <v>0</v>
      </c>
      <c r="B11" s="23">
        <f>IFERROR(WORKDAY('COM FÓRMULAS'!E20,CÁLCULOS!A11-1),"-")</f>
        <v>44666</v>
      </c>
    </row>
    <row r="12" spans="1:2" x14ac:dyDescent="0.3">
      <c r="A12">
        <f>'COM FÓRMULAS'!D21*'COM FÓRMULAS'!G21</f>
        <v>0</v>
      </c>
      <c r="B12" s="23" t="str">
        <f>IFERROR(WORKDAY('COM FÓRMULAS'!E21,CÁLCULOS!A12-1),"-")</f>
        <v>-</v>
      </c>
    </row>
    <row r="13" spans="1:2" x14ac:dyDescent="0.3">
      <c r="A13">
        <f>'COM FÓRMULAS'!D22*'COM FÓRMULAS'!G22</f>
        <v>0</v>
      </c>
      <c r="B13" s="23" t="str">
        <f>IFERROR(WORKDAY('COM FÓRMULAS'!E22,CÁLCULOS!A13-1),"-")</f>
        <v>-</v>
      </c>
    </row>
    <row r="14" spans="1:2" x14ac:dyDescent="0.3">
      <c r="A14">
        <f>'COM FÓRMULAS'!D23*'COM FÓRMULAS'!G23</f>
        <v>0</v>
      </c>
      <c r="B14" s="23" t="str">
        <f>IFERROR(WORKDAY('COM FÓRMULAS'!E23,CÁLCULOS!A14-1),"-")</f>
        <v>-</v>
      </c>
    </row>
    <row r="15" spans="1:2" x14ac:dyDescent="0.3">
      <c r="A15">
        <f>'COM FÓRMULAS'!D24*'COM FÓRMULAS'!G24</f>
        <v>0</v>
      </c>
      <c r="B15" s="23" t="str">
        <f>IFERROR(WORKDAY('COM FÓRMULAS'!E24,CÁLCULOS!A15-1),"-")</f>
        <v>-</v>
      </c>
    </row>
    <row r="16" spans="1:2" x14ac:dyDescent="0.3">
      <c r="A16">
        <f>'COM FÓRMULAS'!D25*'COM FÓRMULAS'!G25</f>
        <v>0</v>
      </c>
      <c r="B16" s="23" t="str">
        <f>IFERROR(WORKDAY('COM FÓRMULAS'!E25,CÁLCULOS!A16-1),"-")</f>
        <v>-</v>
      </c>
    </row>
    <row r="17" spans="1:2" x14ac:dyDescent="0.3">
      <c r="A17">
        <f>'COM FÓRMULAS'!D26*'COM FÓRMULAS'!G26</f>
        <v>0</v>
      </c>
      <c r="B17" s="23" t="str">
        <f>IFERROR(WORKDAY('COM FÓRMULAS'!E26,CÁLCULOS!A17-1),"-")</f>
        <v>-</v>
      </c>
    </row>
    <row r="18" spans="1:2" x14ac:dyDescent="0.3">
      <c r="A18">
        <f>'COM FÓRMULAS'!D27*'COM FÓRMULAS'!G27</f>
        <v>0</v>
      </c>
      <c r="B18" s="23" t="str">
        <f>IFERROR(WORKDAY('COM FÓRMULAS'!E27,CÁLCULOS!A18-1),"-")</f>
        <v>-</v>
      </c>
    </row>
    <row r="19" spans="1:2" x14ac:dyDescent="0.3">
      <c r="A19">
        <f>'COM FÓRMULAS'!D28*'COM FÓRMULAS'!G28</f>
        <v>0</v>
      </c>
      <c r="B19" s="23" t="str">
        <f>IFERROR(WORKDAY('COM FÓRMULAS'!E28,CÁLCULOS!A19-1),"-")</f>
        <v>-</v>
      </c>
    </row>
    <row r="20" spans="1:2" x14ac:dyDescent="0.3">
      <c r="A20">
        <f>'COM FÓRMULAS'!D29*'COM FÓRMULAS'!G29</f>
        <v>0</v>
      </c>
      <c r="B20" s="23" t="str">
        <f>IFERROR(WORKDAY('COM FÓRMULAS'!E29,CÁLCULOS!A20-1),"-")</f>
        <v>-</v>
      </c>
    </row>
    <row r="21" spans="1:2" x14ac:dyDescent="0.3">
      <c r="A21">
        <f>'COM FÓRMULAS'!D30*'COM FÓRMULAS'!G30</f>
        <v>0</v>
      </c>
      <c r="B21" s="23" t="str">
        <f>IFERROR(WORKDAY('COM FÓRMULAS'!E30,CÁLCULOS!A21-1),"-")</f>
        <v>-</v>
      </c>
    </row>
    <row r="22" spans="1:2" x14ac:dyDescent="0.3">
      <c r="A22">
        <f>'COM FÓRMULAS'!D31*'COM FÓRMULAS'!G31</f>
        <v>0</v>
      </c>
      <c r="B22" s="23" t="str">
        <f>IFERROR(WORKDAY('COM FÓRMULAS'!E31,CÁLCULOS!A22-1),"-")</f>
        <v>-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MODELO</vt:lpstr>
      <vt:lpstr>COM FÓRMULAS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</dc:creator>
  <cp:lastModifiedBy>Henri Cauã Primo Silva</cp:lastModifiedBy>
  <dcterms:created xsi:type="dcterms:W3CDTF">2016-05-02T00:18:21Z</dcterms:created>
  <dcterms:modified xsi:type="dcterms:W3CDTF">2022-03-28T20:07:25Z</dcterms:modified>
</cp:coreProperties>
</file>