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课题资料\课题组建设\测试加工费结算账单\"/>
    </mc:Choice>
  </mc:AlternateContent>
  <xr:revisionPtr revIDLastSave="0" documentId="12_ncr:500000_{3F5C3B9A-03AC-4D84-B572-2B15715A656A}" xr6:coauthVersionLast="31" xr6:coauthVersionMax="31" xr10:uidLastSave="{00000000-0000-0000-0000-000000000000}"/>
  <bookViews>
    <workbookView xWindow="0" yWindow="0" windowWidth="20490" windowHeight="7770" activeTab="3" xr2:uid="{00000000-000D-0000-FFFF-FFFF00000000}"/>
  </bookViews>
  <sheets>
    <sheet name="Sheet1" sheetId="2" r:id="rId1"/>
    <sheet name="扫描电镜测试明细" sheetId="3" r:id="rId2"/>
    <sheet name="光镜测试明细" sheetId="4" r:id="rId3"/>
    <sheet name="加工房明细" sheetId="5" r:id="rId4"/>
    <sheet name="Sheet2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  <c r="G27" i="3"/>
  <c r="E27" i="3"/>
  <c r="G26" i="3"/>
  <c r="G25" i="3"/>
  <c r="G24" i="3"/>
  <c r="G23" i="3"/>
  <c r="G22" i="3"/>
  <c r="G21" i="3"/>
  <c r="G20" i="3"/>
  <c r="G19" i="3"/>
  <c r="G18" i="3"/>
  <c r="G17" i="3"/>
  <c r="G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G8" i="3"/>
  <c r="G7" i="3"/>
  <c r="G6" i="3"/>
  <c r="G5" i="3"/>
  <c r="G4" i="3"/>
  <c r="G3" i="3"/>
  <c r="E3" i="3"/>
  <c r="G2" i="3"/>
  <c r="E2" i="3"/>
  <c r="E38" i="2" l="1"/>
  <c r="G35" i="2"/>
  <c r="H33" i="2"/>
  <c r="H32" i="2"/>
  <c r="G33" i="2"/>
  <c r="C38" i="2"/>
  <c r="G28" i="2"/>
  <c r="E27" i="2"/>
  <c r="G27" i="2" s="1"/>
  <c r="G26" i="2"/>
  <c r="G25" i="2"/>
  <c r="G24" i="2"/>
  <c r="G23" i="2"/>
  <c r="G22" i="2"/>
  <c r="G21" i="2"/>
  <c r="G20" i="2"/>
  <c r="G19" i="2"/>
  <c r="G18" i="2"/>
  <c r="G17" i="2"/>
  <c r="G16" i="2"/>
  <c r="G15" i="2"/>
  <c r="E15" i="2"/>
  <c r="E14" i="2"/>
  <c r="G14" i="2" s="1"/>
  <c r="G13" i="2"/>
  <c r="E13" i="2"/>
  <c r="E12" i="2"/>
  <c r="G12" i="2" s="1"/>
  <c r="G11" i="2"/>
  <c r="E11" i="2"/>
  <c r="E10" i="2"/>
  <c r="G10" i="2" s="1"/>
  <c r="G9" i="2"/>
  <c r="G8" i="2"/>
  <c r="G7" i="2"/>
  <c r="G6" i="2"/>
  <c r="G5" i="2"/>
  <c r="G4" i="2"/>
  <c r="E3" i="2"/>
  <c r="G3" i="2" s="1"/>
  <c r="G2" i="2"/>
  <c r="E2" i="2"/>
  <c r="G29" i="2" l="1"/>
  <c r="G3" i="1"/>
  <c r="E3" i="1"/>
  <c r="G15" i="1"/>
  <c r="G16" i="1"/>
  <c r="G17" i="1"/>
  <c r="G18" i="1"/>
  <c r="G19" i="1"/>
  <c r="G20" i="1"/>
  <c r="I51" i="1"/>
  <c r="E51" i="1"/>
  <c r="E49" i="1"/>
  <c r="E48" i="1"/>
  <c r="E46" i="1"/>
  <c r="E45" i="1"/>
  <c r="E43" i="1"/>
  <c r="G23" i="1"/>
  <c r="G24" i="1"/>
  <c r="G25" i="1"/>
  <c r="G26" i="1"/>
  <c r="G27" i="1"/>
  <c r="G28" i="1"/>
  <c r="G29" i="1"/>
  <c r="G30" i="1"/>
  <c r="G31" i="1"/>
  <c r="G32" i="1"/>
  <c r="G33" i="1"/>
  <c r="G34" i="1"/>
  <c r="E33" i="1"/>
  <c r="G22" i="1"/>
  <c r="E21" i="1"/>
  <c r="G21" i="1" s="1"/>
  <c r="E14" i="1" l="1"/>
  <c r="G14" i="1" s="1"/>
  <c r="E13" i="1"/>
  <c r="G13" i="1" s="1"/>
  <c r="E12" i="1"/>
  <c r="G12" i="1" s="1"/>
  <c r="E11" i="1"/>
  <c r="G11" i="1" s="1"/>
  <c r="E10" i="1"/>
  <c r="G10" i="1" s="1"/>
  <c r="G9" i="1"/>
  <c r="G8" i="1"/>
  <c r="G7" i="1"/>
  <c r="G6" i="1"/>
  <c r="G5" i="1"/>
  <c r="G4" i="1"/>
  <c r="G35" i="1"/>
  <c r="E2" i="1"/>
  <c r="G2" i="1" s="1"/>
</calcChain>
</file>

<file path=xl/sharedStrings.xml><?xml version="1.0" encoding="utf-8"?>
<sst xmlns="http://schemas.openxmlformats.org/spreadsheetml/2006/main" count="451" uniqueCount="88">
  <si>
    <t>SEM</t>
    <phoneticPr fontId="3" type="noConversion"/>
  </si>
  <si>
    <t>黄菲菲</t>
    <phoneticPr fontId="3" type="noConversion"/>
  </si>
  <si>
    <t>辛龙</t>
    <phoneticPr fontId="3" type="noConversion"/>
  </si>
  <si>
    <t>赖召贵</t>
    <phoneticPr fontId="3" type="noConversion"/>
  </si>
  <si>
    <t>葛庚午</t>
    <phoneticPr fontId="3" type="noConversion"/>
  </si>
  <si>
    <t>郭雪刚</t>
    <phoneticPr fontId="3" type="noConversion"/>
  </si>
  <si>
    <t>EBSD</t>
    <phoneticPr fontId="3" type="noConversion"/>
  </si>
  <si>
    <t>kebe</t>
    <phoneticPr fontId="3" type="noConversion"/>
  </si>
  <si>
    <t>2016.12.1</t>
    <phoneticPr fontId="3" type="noConversion"/>
  </si>
  <si>
    <t>2016.12.9</t>
    <phoneticPr fontId="3" type="noConversion"/>
  </si>
  <si>
    <t>罗文博</t>
    <phoneticPr fontId="3" type="noConversion"/>
  </si>
  <si>
    <t>2016.12.16</t>
    <phoneticPr fontId="3" type="noConversion"/>
  </si>
  <si>
    <t>2016.12.23</t>
    <phoneticPr fontId="3" type="noConversion"/>
  </si>
  <si>
    <t>王永超、赖召贵、毕鹏</t>
    <phoneticPr fontId="3" type="noConversion"/>
  </si>
  <si>
    <t>2017.1.12</t>
    <phoneticPr fontId="3" type="noConversion"/>
  </si>
  <si>
    <t>2017.1.20</t>
    <phoneticPr fontId="3" type="noConversion"/>
  </si>
  <si>
    <t>2017.2.23</t>
    <phoneticPr fontId="3" type="noConversion"/>
  </si>
  <si>
    <t>2017.3.2</t>
    <phoneticPr fontId="3" type="noConversion"/>
  </si>
  <si>
    <t>2017.03.10</t>
    <phoneticPr fontId="3" type="noConversion"/>
  </si>
  <si>
    <t>2017.03.24</t>
    <phoneticPr fontId="3" type="noConversion"/>
  </si>
  <si>
    <t>潘士伟</t>
    <phoneticPr fontId="3" type="noConversion"/>
  </si>
  <si>
    <t>2017.06.07</t>
    <phoneticPr fontId="3" type="noConversion"/>
  </si>
  <si>
    <t>2017.05.19</t>
    <phoneticPr fontId="3" type="noConversion"/>
  </si>
  <si>
    <t>2017.06.01</t>
    <phoneticPr fontId="3" type="noConversion"/>
  </si>
  <si>
    <t>测试人</t>
  </si>
  <si>
    <t>日期</t>
  </si>
  <si>
    <t>测试项目</t>
  </si>
  <si>
    <t>单价
（元/小时）</t>
  </si>
  <si>
    <t>时间</t>
  </si>
  <si>
    <t>照片</t>
  </si>
  <si>
    <t>合计</t>
  </si>
  <si>
    <t>操作人</t>
  </si>
  <si>
    <t>常婷茹</t>
    <phoneticPr fontId="2" type="noConversion"/>
  </si>
  <si>
    <t>2017.11.10</t>
    <phoneticPr fontId="2" type="noConversion"/>
  </si>
  <si>
    <t>2017.11.3</t>
    <phoneticPr fontId="2" type="noConversion"/>
  </si>
  <si>
    <t>辛龙</t>
    <phoneticPr fontId="2" type="noConversion"/>
  </si>
  <si>
    <t>薛彦鹏</t>
    <phoneticPr fontId="2" type="noConversion"/>
  </si>
  <si>
    <t>2017.12.8</t>
    <phoneticPr fontId="2" type="noConversion"/>
  </si>
  <si>
    <t>keba</t>
    <phoneticPr fontId="2" type="noConversion"/>
  </si>
  <si>
    <t>keba</t>
    <phoneticPr fontId="3" type="noConversion"/>
  </si>
  <si>
    <t>2017.12.29</t>
    <phoneticPr fontId="2" type="noConversion"/>
  </si>
  <si>
    <t>2018.1.5</t>
    <phoneticPr fontId="2" type="noConversion"/>
  </si>
  <si>
    <t>毕鹏</t>
    <phoneticPr fontId="2" type="noConversion"/>
  </si>
  <si>
    <t>2018.1.19</t>
    <phoneticPr fontId="2" type="noConversion"/>
  </si>
  <si>
    <t>2018.1.26</t>
    <phoneticPr fontId="2" type="noConversion"/>
  </si>
  <si>
    <t>2018.3.10</t>
    <phoneticPr fontId="2" type="noConversion"/>
  </si>
  <si>
    <t>2018.3.17</t>
    <phoneticPr fontId="2" type="noConversion"/>
  </si>
  <si>
    <t>2018.3.24</t>
    <phoneticPr fontId="2" type="noConversion"/>
  </si>
  <si>
    <t>2018.3.29</t>
    <phoneticPr fontId="2" type="noConversion"/>
  </si>
  <si>
    <t>2018.3.31</t>
    <phoneticPr fontId="2" type="noConversion"/>
  </si>
  <si>
    <t>2018.4.6</t>
    <phoneticPr fontId="2" type="noConversion"/>
  </si>
  <si>
    <t>2018.4.7</t>
    <phoneticPr fontId="2" type="noConversion"/>
  </si>
  <si>
    <t>赖召贵/毕鹏</t>
    <phoneticPr fontId="3" type="noConversion"/>
  </si>
  <si>
    <t>余额</t>
    <phoneticPr fontId="2" type="noConversion"/>
  </si>
  <si>
    <t xml:space="preserve">花销 </t>
    <phoneticPr fontId="2" type="noConversion"/>
  </si>
  <si>
    <t>存款</t>
    <phoneticPr fontId="2" type="noConversion"/>
  </si>
  <si>
    <t>2017.10.20</t>
    <phoneticPr fontId="2" type="noConversion"/>
  </si>
  <si>
    <t>2017.10.27</t>
    <phoneticPr fontId="2" type="noConversion"/>
  </si>
  <si>
    <t>2017.10.13</t>
    <phoneticPr fontId="2" type="noConversion"/>
  </si>
  <si>
    <t>2017.10.06</t>
    <phoneticPr fontId="2" type="noConversion"/>
  </si>
  <si>
    <t>2017.09.29</t>
    <phoneticPr fontId="2" type="noConversion"/>
  </si>
  <si>
    <t>2017.09.22</t>
    <phoneticPr fontId="2" type="noConversion"/>
  </si>
  <si>
    <t>Keba</t>
    <phoneticPr fontId="3" type="noConversion"/>
  </si>
  <si>
    <t>总存款</t>
    <phoneticPr fontId="2" type="noConversion"/>
  </si>
  <si>
    <t>扫描</t>
    <phoneticPr fontId="2" type="noConversion"/>
  </si>
  <si>
    <t>加工房</t>
    <phoneticPr fontId="2" type="noConversion"/>
  </si>
  <si>
    <t>花销</t>
    <phoneticPr fontId="2" type="noConversion"/>
  </si>
  <si>
    <t>20180412余额</t>
    <phoneticPr fontId="2" type="noConversion"/>
  </si>
  <si>
    <t>前期余额（2017年底）</t>
    <phoneticPr fontId="2" type="noConversion"/>
  </si>
  <si>
    <t>赖召贵 、毕鹏</t>
    <phoneticPr fontId="2" type="noConversion"/>
  </si>
  <si>
    <t>金相观察</t>
    <phoneticPr fontId="2" type="noConversion"/>
  </si>
  <si>
    <t>赖召贵</t>
    <phoneticPr fontId="2" type="noConversion"/>
  </si>
  <si>
    <t>时间（小时）</t>
    <phoneticPr fontId="2" type="noConversion"/>
  </si>
  <si>
    <t>送样人</t>
    <phoneticPr fontId="2" type="noConversion"/>
  </si>
  <si>
    <t>日期</t>
    <phoneticPr fontId="2" type="noConversion"/>
  </si>
  <si>
    <t>样品材料</t>
    <phoneticPr fontId="2" type="noConversion"/>
  </si>
  <si>
    <t>加工方法</t>
    <phoneticPr fontId="2" type="noConversion"/>
  </si>
  <si>
    <t>加工数量</t>
    <phoneticPr fontId="2" type="noConversion"/>
  </si>
  <si>
    <t>北京健源科兴机械加工有限公司加工明细清单</t>
    <phoneticPr fontId="2" type="noConversion"/>
  </si>
  <si>
    <t>tirp钢</t>
    <phoneticPr fontId="2" type="noConversion"/>
  </si>
  <si>
    <t>线切割金相试样</t>
    <phoneticPr fontId="2" type="noConversion"/>
  </si>
  <si>
    <t>钢</t>
    <phoneticPr fontId="2" type="noConversion"/>
  </si>
  <si>
    <t>压缩试样</t>
    <phoneticPr fontId="2" type="noConversion"/>
  </si>
  <si>
    <t>板状拉伸试样</t>
    <phoneticPr fontId="2" type="noConversion"/>
  </si>
  <si>
    <t>钛</t>
    <phoneticPr fontId="2" type="noConversion"/>
  </si>
  <si>
    <t>刘二举</t>
    <phoneticPr fontId="2" type="noConversion"/>
  </si>
  <si>
    <t>王树强</t>
    <phoneticPr fontId="2" type="noConversion"/>
  </si>
  <si>
    <t>张有康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</si>
</sst>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"/>
    <numFmt numFmtId="178" formatCode="0.0"/>
    <numFmt numFmtId="179" formatCode="0.0000_ "/>
  </numFmts>
  <fonts count="10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179" fontId="9" fillId="0" borderId="0" xfId="0" applyNumberFormat="1" applyFont="1" applyBorder="1" applyAlignment="1">
      <alignment horizontal="center" vertical="center"/>
    </xf>
    <xf numFmtId="178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5085-F5D7-4EE7-BA28-428008E23675}">
  <dimension ref="A1:H40"/>
  <sheetViews>
    <sheetView topLeftCell="A7" workbookViewId="0">
      <selection sqref="A1:H28"/>
    </sheetView>
  </sheetViews>
  <sheetFormatPr defaultRowHeight="14" x14ac:dyDescent="0.25"/>
  <cols>
    <col min="1" max="1" width="10" customWidth="1"/>
    <col min="2" max="2" width="20.1796875" customWidth="1"/>
    <col min="8" max="8" width="13.81640625" customWidth="1"/>
    <col min="9" max="9" width="10.26953125" bestFit="1" customWidth="1"/>
    <col min="10" max="10" width="13.90625" customWidth="1"/>
  </cols>
  <sheetData>
    <row r="1" spans="1:8" ht="39" x14ac:dyDescent="0.25">
      <c r="A1" s="1" t="s">
        <v>24</v>
      </c>
      <c r="B1" s="1" t="s">
        <v>25</v>
      </c>
      <c r="C1" s="1" t="s">
        <v>26</v>
      </c>
      <c r="D1" s="2" t="s">
        <v>27</v>
      </c>
      <c r="E1" s="3" t="s">
        <v>28</v>
      </c>
      <c r="F1" s="3" t="s">
        <v>29</v>
      </c>
      <c r="G1" s="3" t="s">
        <v>30</v>
      </c>
      <c r="H1" s="3" t="s">
        <v>31</v>
      </c>
    </row>
    <row r="2" spans="1:8" x14ac:dyDescent="0.25">
      <c r="A2" s="1" t="s">
        <v>7</v>
      </c>
      <c r="B2" s="1" t="s">
        <v>8</v>
      </c>
      <c r="C2" s="1" t="s">
        <v>0</v>
      </c>
      <c r="D2" s="1">
        <v>350</v>
      </c>
      <c r="E2" s="1">
        <f>30/60</f>
        <v>0.5</v>
      </c>
      <c r="F2" s="1"/>
      <c r="G2" s="1">
        <f t="shared" ref="G2:G9" si="0">D2*E2+F2</f>
        <v>175</v>
      </c>
      <c r="H2" s="1" t="s">
        <v>2</v>
      </c>
    </row>
    <row r="3" spans="1:8" x14ac:dyDescent="0.25">
      <c r="A3" s="1" t="s">
        <v>1</v>
      </c>
      <c r="B3" s="1" t="s">
        <v>9</v>
      </c>
      <c r="C3" s="1" t="s">
        <v>0</v>
      </c>
      <c r="D3" s="1">
        <v>350</v>
      </c>
      <c r="E3" s="1">
        <f>1+40/60</f>
        <v>1.6666666666666665</v>
      </c>
      <c r="F3" s="1"/>
      <c r="G3" s="1">
        <f t="shared" si="0"/>
        <v>583.33333333333326</v>
      </c>
      <c r="H3" s="1" t="s">
        <v>10</v>
      </c>
    </row>
    <row r="4" spans="1:8" x14ac:dyDescent="0.25">
      <c r="A4" s="1" t="s">
        <v>5</v>
      </c>
      <c r="B4" s="1" t="s">
        <v>11</v>
      </c>
      <c r="C4" s="1" t="s">
        <v>0</v>
      </c>
      <c r="D4" s="1">
        <v>350</v>
      </c>
      <c r="E4" s="1">
        <v>2</v>
      </c>
      <c r="F4" s="1">
        <v>30</v>
      </c>
      <c r="G4" s="1">
        <f t="shared" si="0"/>
        <v>730</v>
      </c>
      <c r="H4" s="1" t="s">
        <v>5</v>
      </c>
    </row>
    <row r="5" spans="1:8" x14ac:dyDescent="0.25">
      <c r="A5" s="1" t="s">
        <v>39</v>
      </c>
      <c r="B5" s="1" t="s">
        <v>12</v>
      </c>
      <c r="C5" s="1" t="s">
        <v>0</v>
      </c>
      <c r="D5" s="1">
        <v>350</v>
      </c>
      <c r="E5" s="1">
        <v>2</v>
      </c>
      <c r="F5" s="1"/>
      <c r="G5" s="1">
        <f t="shared" si="0"/>
        <v>700</v>
      </c>
      <c r="H5" s="1" t="s">
        <v>4</v>
      </c>
    </row>
    <row r="6" spans="1:8" x14ac:dyDescent="0.25">
      <c r="A6" s="1" t="s">
        <v>13</v>
      </c>
      <c r="B6" s="1" t="s">
        <v>14</v>
      </c>
      <c r="C6" s="1" t="s">
        <v>0</v>
      </c>
      <c r="D6" s="1">
        <v>350</v>
      </c>
      <c r="E6" s="1">
        <v>4</v>
      </c>
      <c r="F6" s="1"/>
      <c r="G6" s="1">
        <f t="shared" si="0"/>
        <v>1400</v>
      </c>
      <c r="H6" s="1" t="s">
        <v>5</v>
      </c>
    </row>
    <row r="7" spans="1:8" x14ac:dyDescent="0.25">
      <c r="A7" s="1" t="s">
        <v>3</v>
      </c>
      <c r="B7" s="1" t="s">
        <v>15</v>
      </c>
      <c r="C7" s="1" t="s">
        <v>0</v>
      </c>
      <c r="D7" s="1">
        <v>350</v>
      </c>
      <c r="E7" s="1">
        <v>4</v>
      </c>
      <c r="F7" s="1"/>
      <c r="G7" s="1">
        <f t="shared" si="0"/>
        <v>1400</v>
      </c>
      <c r="H7" s="1" t="s">
        <v>3</v>
      </c>
    </row>
    <row r="8" spans="1:8" x14ac:dyDescent="0.25">
      <c r="A8" s="1" t="s">
        <v>3</v>
      </c>
      <c r="B8" s="1" t="s">
        <v>16</v>
      </c>
      <c r="C8" s="1" t="s">
        <v>0</v>
      </c>
      <c r="D8" s="1">
        <v>350</v>
      </c>
      <c r="E8" s="1">
        <v>5</v>
      </c>
      <c r="F8" s="1"/>
      <c r="G8" s="1">
        <f t="shared" si="0"/>
        <v>1750</v>
      </c>
      <c r="H8" s="1" t="s">
        <v>3</v>
      </c>
    </row>
    <row r="9" spans="1:8" x14ac:dyDescent="0.25">
      <c r="A9" s="1" t="s">
        <v>3</v>
      </c>
      <c r="B9" s="1" t="s">
        <v>17</v>
      </c>
      <c r="C9" s="1" t="s">
        <v>0</v>
      </c>
      <c r="D9" s="1">
        <v>350</v>
      </c>
      <c r="E9" s="1">
        <v>2</v>
      </c>
      <c r="F9" s="1"/>
      <c r="G9" s="1">
        <f t="shared" si="0"/>
        <v>700</v>
      </c>
      <c r="H9" s="1" t="s">
        <v>3</v>
      </c>
    </row>
    <row r="10" spans="1:8" x14ac:dyDescent="0.25">
      <c r="A10" s="1" t="s">
        <v>3</v>
      </c>
      <c r="B10" s="1" t="s">
        <v>18</v>
      </c>
      <c r="C10" s="1" t="s">
        <v>0</v>
      </c>
      <c r="D10" s="1">
        <v>350</v>
      </c>
      <c r="E10" s="1">
        <f>1</f>
        <v>1</v>
      </c>
      <c r="F10" s="1"/>
      <c r="G10" s="1">
        <f>D10*E10+F10</f>
        <v>350</v>
      </c>
      <c r="H10" s="1" t="s">
        <v>3</v>
      </c>
    </row>
    <row r="11" spans="1:8" x14ac:dyDescent="0.25">
      <c r="A11" s="5" t="s">
        <v>38</v>
      </c>
      <c r="B11" s="1" t="s">
        <v>19</v>
      </c>
      <c r="C11" s="1" t="s">
        <v>0</v>
      </c>
      <c r="D11" s="1">
        <v>350</v>
      </c>
      <c r="E11" s="1">
        <f>2</f>
        <v>2</v>
      </c>
      <c r="F11" s="1"/>
      <c r="G11" s="1">
        <f>D11*E11+F11</f>
        <v>700</v>
      </c>
      <c r="H11" s="1" t="s">
        <v>20</v>
      </c>
    </row>
    <row r="12" spans="1:8" x14ac:dyDescent="0.25">
      <c r="A12" s="5" t="s">
        <v>38</v>
      </c>
      <c r="B12" s="1" t="s">
        <v>21</v>
      </c>
      <c r="C12" s="1" t="s">
        <v>0</v>
      </c>
      <c r="D12" s="1">
        <v>350</v>
      </c>
      <c r="E12" s="1">
        <f>2</f>
        <v>2</v>
      </c>
      <c r="F12" s="1"/>
      <c r="G12" s="1">
        <f>D12*E12+F12</f>
        <v>700</v>
      </c>
      <c r="H12" s="1" t="s">
        <v>4</v>
      </c>
    </row>
    <row r="13" spans="1:8" x14ac:dyDescent="0.25">
      <c r="A13" s="5" t="s">
        <v>38</v>
      </c>
      <c r="B13" s="1" t="s">
        <v>22</v>
      </c>
      <c r="C13" s="1" t="s">
        <v>0</v>
      </c>
      <c r="D13" s="1">
        <v>350</v>
      </c>
      <c r="E13" s="1">
        <f>2</f>
        <v>2</v>
      </c>
      <c r="F13" s="1"/>
      <c r="G13" s="1">
        <f>D13*E13+F13</f>
        <v>700</v>
      </c>
      <c r="H13" s="1" t="s">
        <v>62</v>
      </c>
    </row>
    <row r="14" spans="1:8" x14ac:dyDescent="0.25">
      <c r="A14" s="5" t="s">
        <v>38</v>
      </c>
      <c r="B14" s="1" t="s">
        <v>23</v>
      </c>
      <c r="C14" s="1" t="s">
        <v>0</v>
      </c>
      <c r="D14" s="1">
        <v>350</v>
      </c>
      <c r="E14" s="1">
        <f>20/60</f>
        <v>0.33333333333333331</v>
      </c>
      <c r="F14" s="1"/>
      <c r="G14" s="4">
        <f>D14*E14+F14</f>
        <v>116.66666666666666</v>
      </c>
      <c r="H14" s="1" t="s">
        <v>4</v>
      </c>
    </row>
    <row r="15" spans="1:8" x14ac:dyDescent="0.25">
      <c r="A15" s="5" t="s">
        <v>32</v>
      </c>
      <c r="B15" s="7" t="s">
        <v>34</v>
      </c>
      <c r="C15" s="1" t="s">
        <v>6</v>
      </c>
      <c r="D15" s="1">
        <v>420</v>
      </c>
      <c r="E15" s="8">
        <f>2+10/60</f>
        <v>2.1666666666666665</v>
      </c>
      <c r="F15" s="16">
        <v>10</v>
      </c>
      <c r="G15" s="4">
        <f t="shared" ref="G15:G28" si="1">D15*E15+F15</f>
        <v>919.99999999999989</v>
      </c>
      <c r="H15" s="5" t="s">
        <v>35</v>
      </c>
    </row>
    <row r="16" spans="1:8" x14ac:dyDescent="0.25">
      <c r="A16" s="5" t="s">
        <v>32</v>
      </c>
      <c r="B16" s="6" t="s">
        <v>33</v>
      </c>
      <c r="C16" s="1" t="s">
        <v>6</v>
      </c>
      <c r="D16" s="1">
        <v>420</v>
      </c>
      <c r="E16" s="8">
        <v>2</v>
      </c>
      <c r="F16" s="16">
        <v>10</v>
      </c>
      <c r="G16" s="4">
        <f t="shared" si="1"/>
        <v>850</v>
      </c>
      <c r="H16" s="5" t="s">
        <v>35</v>
      </c>
    </row>
    <row r="17" spans="1:8" x14ac:dyDescent="0.25">
      <c r="A17" s="5" t="s">
        <v>36</v>
      </c>
      <c r="B17" s="6" t="s">
        <v>37</v>
      </c>
      <c r="C17" s="1" t="s">
        <v>0</v>
      </c>
      <c r="D17" s="5">
        <v>350</v>
      </c>
      <c r="E17" s="8">
        <v>1.5</v>
      </c>
      <c r="F17" s="19">
        <v>20</v>
      </c>
      <c r="G17" s="4">
        <f t="shared" si="1"/>
        <v>545</v>
      </c>
      <c r="H17" s="1" t="s">
        <v>3</v>
      </c>
    </row>
    <row r="18" spans="1:8" x14ac:dyDescent="0.25">
      <c r="A18" s="5" t="s">
        <v>38</v>
      </c>
      <c r="B18" s="6" t="s">
        <v>40</v>
      </c>
      <c r="C18" s="1" t="s">
        <v>0</v>
      </c>
      <c r="D18" s="5">
        <v>350</v>
      </c>
      <c r="E18" s="8">
        <v>2</v>
      </c>
      <c r="F18" s="19">
        <v>20</v>
      </c>
      <c r="G18" s="4">
        <f t="shared" si="1"/>
        <v>720</v>
      </c>
      <c r="H18" s="1" t="s">
        <v>3</v>
      </c>
    </row>
    <row r="19" spans="1:8" x14ac:dyDescent="0.25">
      <c r="A19" s="5" t="s">
        <v>42</v>
      </c>
      <c r="B19" s="5" t="s">
        <v>41</v>
      </c>
      <c r="C19" s="1" t="s">
        <v>0</v>
      </c>
      <c r="D19" s="5">
        <v>350</v>
      </c>
      <c r="E19" s="8">
        <v>2</v>
      </c>
      <c r="F19" s="19">
        <v>20</v>
      </c>
      <c r="G19" s="4">
        <f t="shared" si="1"/>
        <v>720</v>
      </c>
      <c r="H19" s="1" t="s">
        <v>3</v>
      </c>
    </row>
    <row r="20" spans="1:8" x14ac:dyDescent="0.25">
      <c r="A20" s="1" t="s">
        <v>3</v>
      </c>
      <c r="B20" s="5" t="s">
        <v>43</v>
      </c>
      <c r="C20" s="1" t="s">
        <v>0</v>
      </c>
      <c r="D20" s="5">
        <v>350</v>
      </c>
      <c r="E20" s="8">
        <v>6</v>
      </c>
      <c r="F20" s="19">
        <v>132</v>
      </c>
      <c r="G20" s="4">
        <f t="shared" si="1"/>
        <v>2232</v>
      </c>
      <c r="H20" s="1" t="s">
        <v>3</v>
      </c>
    </row>
    <row r="21" spans="1:8" x14ac:dyDescent="0.25">
      <c r="A21" s="1" t="s">
        <v>3</v>
      </c>
      <c r="B21" s="5" t="s">
        <v>44</v>
      </c>
      <c r="C21" s="1" t="s">
        <v>0</v>
      </c>
      <c r="D21" s="5">
        <v>350</v>
      </c>
      <c r="E21" s="8">
        <v>6</v>
      </c>
      <c r="F21" s="19">
        <v>132</v>
      </c>
      <c r="G21" s="4">
        <f t="shared" si="1"/>
        <v>2232</v>
      </c>
      <c r="H21" s="1" t="s">
        <v>3</v>
      </c>
    </row>
    <row r="22" spans="1:8" x14ac:dyDescent="0.25">
      <c r="A22" s="1" t="s">
        <v>3</v>
      </c>
      <c r="B22" s="5" t="s">
        <v>45</v>
      </c>
      <c r="C22" s="1" t="s">
        <v>0</v>
      </c>
      <c r="D22" s="5">
        <v>350</v>
      </c>
      <c r="E22" s="8">
        <v>7.5</v>
      </c>
      <c r="F22" s="19">
        <v>132</v>
      </c>
      <c r="G22" s="4">
        <f t="shared" si="1"/>
        <v>2757</v>
      </c>
      <c r="H22" s="1" t="s">
        <v>3</v>
      </c>
    </row>
    <row r="23" spans="1:8" x14ac:dyDescent="0.25">
      <c r="A23" s="1" t="s">
        <v>52</v>
      </c>
      <c r="B23" s="5" t="s">
        <v>46</v>
      </c>
      <c r="C23" s="1" t="s">
        <v>0</v>
      </c>
      <c r="D23" s="5">
        <v>350</v>
      </c>
      <c r="E23" s="8">
        <v>6</v>
      </c>
      <c r="F23" s="19">
        <v>132</v>
      </c>
      <c r="G23" s="4">
        <f t="shared" si="1"/>
        <v>2232</v>
      </c>
      <c r="H23" s="1" t="s">
        <v>3</v>
      </c>
    </row>
    <row r="24" spans="1:8" x14ac:dyDescent="0.25">
      <c r="A24" s="5" t="s">
        <v>42</v>
      </c>
      <c r="B24" s="5" t="s">
        <v>47</v>
      </c>
      <c r="C24" s="1" t="s">
        <v>0</v>
      </c>
      <c r="D24" s="5">
        <v>350</v>
      </c>
      <c r="E24" s="8">
        <v>1</v>
      </c>
      <c r="F24" s="19">
        <v>20</v>
      </c>
      <c r="G24" s="4">
        <f t="shared" si="1"/>
        <v>370</v>
      </c>
      <c r="H24" s="1" t="s">
        <v>3</v>
      </c>
    </row>
    <row r="25" spans="1:8" x14ac:dyDescent="0.25">
      <c r="A25" s="5" t="s">
        <v>42</v>
      </c>
      <c r="B25" s="5" t="s">
        <v>48</v>
      </c>
      <c r="C25" s="1" t="s">
        <v>0</v>
      </c>
      <c r="D25" s="5">
        <v>350</v>
      </c>
      <c r="E25" s="8">
        <v>1</v>
      </c>
      <c r="F25" s="19">
        <v>20</v>
      </c>
      <c r="G25" s="4">
        <f t="shared" si="1"/>
        <v>370</v>
      </c>
      <c r="H25" s="1" t="s">
        <v>3</v>
      </c>
    </row>
    <row r="26" spans="1:8" x14ac:dyDescent="0.25">
      <c r="A26" s="1" t="s">
        <v>3</v>
      </c>
      <c r="B26" s="5" t="s">
        <v>49</v>
      </c>
      <c r="C26" s="1" t="s">
        <v>0</v>
      </c>
      <c r="D26" s="5">
        <v>350</v>
      </c>
      <c r="E26" s="8">
        <v>7</v>
      </c>
      <c r="F26" s="19">
        <v>132</v>
      </c>
      <c r="G26" s="4">
        <f t="shared" si="1"/>
        <v>2582</v>
      </c>
      <c r="H26" s="1" t="s">
        <v>3</v>
      </c>
    </row>
    <row r="27" spans="1:8" x14ac:dyDescent="0.25">
      <c r="A27" s="5" t="s">
        <v>42</v>
      </c>
      <c r="B27" s="5" t="s">
        <v>50</v>
      </c>
      <c r="C27" s="1" t="s">
        <v>0</v>
      </c>
      <c r="D27" s="5">
        <v>350</v>
      </c>
      <c r="E27" s="8">
        <f>2+10/60</f>
        <v>2.1666666666666665</v>
      </c>
      <c r="F27" s="19">
        <v>20</v>
      </c>
      <c r="G27" s="4">
        <f t="shared" si="1"/>
        <v>778.33333333333326</v>
      </c>
      <c r="H27" s="1" t="s">
        <v>3</v>
      </c>
    </row>
    <row r="28" spans="1:8" x14ac:dyDescent="0.25">
      <c r="A28" s="1" t="s">
        <v>3</v>
      </c>
      <c r="B28" s="5" t="s">
        <v>51</v>
      </c>
      <c r="C28" s="1" t="s">
        <v>0</v>
      </c>
      <c r="D28" s="5">
        <v>350</v>
      </c>
      <c r="E28" s="21">
        <v>5</v>
      </c>
      <c r="F28" s="19">
        <v>182</v>
      </c>
      <c r="G28" s="4">
        <f t="shared" si="1"/>
        <v>1932</v>
      </c>
      <c r="H28" s="1" t="s">
        <v>3</v>
      </c>
    </row>
    <row r="29" spans="1:8" x14ac:dyDescent="0.25">
      <c r="A29" s="9"/>
      <c r="B29" s="10"/>
      <c r="C29" s="9"/>
      <c r="D29" s="10"/>
      <c r="E29" s="11"/>
      <c r="F29" s="11"/>
      <c r="G29" s="13">
        <f>SUM(G2:G28)</f>
        <v>29245.333333333332</v>
      </c>
      <c r="H29" s="9"/>
    </row>
    <row r="30" spans="1:8" x14ac:dyDescent="0.25">
      <c r="A30" s="9"/>
      <c r="B30" s="10"/>
      <c r="C30" s="9"/>
      <c r="D30" s="10"/>
      <c r="E30" s="11"/>
      <c r="F30" s="11"/>
      <c r="G30" s="12"/>
      <c r="H30" s="9"/>
    </row>
    <row r="31" spans="1:8" x14ac:dyDescent="0.25">
      <c r="A31" s="9"/>
      <c r="B31" s="10"/>
      <c r="C31" s="9"/>
      <c r="D31" s="10"/>
      <c r="E31" s="11"/>
      <c r="F31" s="11"/>
      <c r="G31" s="22">
        <v>29245.333299999998</v>
      </c>
      <c r="H31" s="23"/>
    </row>
    <row r="32" spans="1:8" x14ac:dyDescent="0.25">
      <c r="A32" s="9"/>
      <c r="B32" s="10"/>
      <c r="C32" s="9"/>
      <c r="D32" s="10"/>
      <c r="E32" s="11"/>
      <c r="F32" s="11"/>
      <c r="G32" s="24">
        <v>27313.33</v>
      </c>
      <c r="H32" s="25">
        <f>G31-G32</f>
        <v>1932.0032999999967</v>
      </c>
    </row>
    <row r="33" spans="1:8" x14ac:dyDescent="0.25">
      <c r="A33" s="9"/>
      <c r="B33" s="10"/>
      <c r="C33" s="9"/>
      <c r="D33" s="10"/>
      <c r="E33" s="11"/>
      <c r="F33" s="11"/>
      <c r="G33" s="26">
        <f>350*5</f>
        <v>1750</v>
      </c>
      <c r="H33" s="25">
        <f>H32-G33</f>
        <v>182.00329999999667</v>
      </c>
    </row>
    <row r="34" spans="1:8" x14ac:dyDescent="0.25">
      <c r="A34" s="9"/>
      <c r="B34" s="10"/>
      <c r="C34" s="9"/>
      <c r="D34" s="10"/>
      <c r="E34" s="11"/>
      <c r="F34" s="11"/>
      <c r="G34" s="27"/>
      <c r="H34" s="23"/>
    </row>
    <row r="35" spans="1:8" x14ac:dyDescent="0.25">
      <c r="A35" s="9"/>
      <c r="B35" s="10"/>
      <c r="C35" s="9"/>
      <c r="D35" s="10"/>
      <c r="E35" s="11"/>
      <c r="F35" s="11"/>
      <c r="G35" s="24">
        <f>G31+8805</f>
        <v>38050.333299999998</v>
      </c>
      <c r="H35" s="23"/>
    </row>
    <row r="36" spans="1:8" x14ac:dyDescent="0.25">
      <c r="A36" s="32" t="s">
        <v>66</v>
      </c>
      <c r="B36" s="30" t="s">
        <v>68</v>
      </c>
      <c r="C36" s="30" t="s">
        <v>63</v>
      </c>
      <c r="D36" s="30"/>
      <c r="E36" s="30" t="s">
        <v>67</v>
      </c>
    </row>
    <row r="37" spans="1:8" x14ac:dyDescent="0.25">
      <c r="A37" s="32"/>
      <c r="B37" s="30"/>
      <c r="C37" s="31">
        <v>38050.333299999998</v>
      </c>
      <c r="D37" s="31"/>
      <c r="E37" s="30"/>
    </row>
    <row r="38" spans="1:8" x14ac:dyDescent="0.25">
      <c r="A38">
        <v>20308.333333333332</v>
      </c>
      <c r="B38" s="28">
        <v>9641</v>
      </c>
      <c r="C38">
        <f>C37-8805</f>
        <v>29245.333299999998</v>
      </c>
      <c r="D38">
        <v>8805</v>
      </c>
      <c r="E38">
        <f>C37+B38-A38</f>
        <v>27382.999966666666</v>
      </c>
    </row>
    <row r="39" spans="1:8" x14ac:dyDescent="0.25">
      <c r="C39" t="s">
        <v>64</v>
      </c>
      <c r="D39" t="s">
        <v>65</v>
      </c>
    </row>
    <row r="40" spans="1:8" x14ac:dyDescent="0.25">
      <c r="E40" s="8"/>
    </row>
  </sheetData>
  <mergeCells count="5">
    <mergeCell ref="C36:D36"/>
    <mergeCell ref="B36:B37"/>
    <mergeCell ref="C37:D37"/>
    <mergeCell ref="A36:A37"/>
    <mergeCell ref="E36:E3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3434-9610-468A-8FBC-7A151B21C69E}">
  <dimension ref="A1:H28"/>
  <sheetViews>
    <sheetView topLeftCell="A10" workbookViewId="0">
      <selection activeCell="D29" sqref="D29"/>
    </sheetView>
  </sheetViews>
  <sheetFormatPr defaultRowHeight="14" x14ac:dyDescent="0.25"/>
  <cols>
    <col min="4" max="4" width="10.26953125" customWidth="1"/>
  </cols>
  <sheetData>
    <row r="1" spans="1:8" ht="39" x14ac:dyDescent="0.25">
      <c r="A1" s="1" t="s">
        <v>24</v>
      </c>
      <c r="B1" s="1" t="s">
        <v>25</v>
      </c>
      <c r="C1" s="1" t="s">
        <v>26</v>
      </c>
      <c r="D1" s="2" t="s">
        <v>27</v>
      </c>
      <c r="E1" s="3" t="s">
        <v>28</v>
      </c>
      <c r="F1" s="3" t="s">
        <v>29</v>
      </c>
      <c r="G1" s="3" t="s">
        <v>30</v>
      </c>
      <c r="H1" s="3" t="s">
        <v>31</v>
      </c>
    </row>
    <row r="2" spans="1:8" x14ac:dyDescent="0.25">
      <c r="A2" s="1" t="s">
        <v>39</v>
      </c>
      <c r="B2" s="1" t="s">
        <v>8</v>
      </c>
      <c r="C2" s="1" t="s">
        <v>0</v>
      </c>
      <c r="D2" s="1">
        <v>350</v>
      </c>
      <c r="E2" s="1">
        <f>30/60</f>
        <v>0.5</v>
      </c>
      <c r="F2" s="1"/>
      <c r="G2" s="1">
        <f t="shared" ref="G2:G9" si="0">D2*E2+F2</f>
        <v>175</v>
      </c>
      <c r="H2" s="1" t="s">
        <v>2</v>
      </c>
    </row>
    <row r="3" spans="1:8" x14ac:dyDescent="0.25">
      <c r="A3" s="1" t="s">
        <v>1</v>
      </c>
      <c r="B3" s="1" t="s">
        <v>9</v>
      </c>
      <c r="C3" s="1" t="s">
        <v>0</v>
      </c>
      <c r="D3" s="1">
        <v>350</v>
      </c>
      <c r="E3" s="1">
        <f>1+40/60</f>
        <v>1.6666666666666665</v>
      </c>
      <c r="F3" s="1"/>
      <c r="G3" s="1">
        <f t="shared" si="0"/>
        <v>583.33333333333326</v>
      </c>
      <c r="H3" s="1" t="s">
        <v>10</v>
      </c>
    </row>
    <row r="4" spans="1:8" x14ac:dyDescent="0.25">
      <c r="A4" s="1" t="s">
        <v>5</v>
      </c>
      <c r="B4" s="1" t="s">
        <v>11</v>
      </c>
      <c r="C4" s="1" t="s">
        <v>0</v>
      </c>
      <c r="D4" s="1">
        <v>350</v>
      </c>
      <c r="E4" s="1">
        <v>2</v>
      </c>
      <c r="F4" s="1">
        <v>30</v>
      </c>
      <c r="G4" s="1">
        <f t="shared" si="0"/>
        <v>730</v>
      </c>
      <c r="H4" s="1" t="s">
        <v>5</v>
      </c>
    </row>
    <row r="5" spans="1:8" x14ac:dyDescent="0.25">
      <c r="A5" s="1" t="s">
        <v>39</v>
      </c>
      <c r="B5" s="1" t="s">
        <v>12</v>
      </c>
      <c r="C5" s="1" t="s">
        <v>0</v>
      </c>
      <c r="D5" s="1">
        <v>350</v>
      </c>
      <c r="E5" s="1">
        <v>2</v>
      </c>
      <c r="F5" s="1"/>
      <c r="G5" s="1">
        <f t="shared" si="0"/>
        <v>700</v>
      </c>
      <c r="H5" s="1" t="s">
        <v>4</v>
      </c>
    </row>
    <row r="6" spans="1:8" x14ac:dyDescent="0.25">
      <c r="A6" s="1" t="s">
        <v>13</v>
      </c>
      <c r="B6" s="1" t="s">
        <v>14</v>
      </c>
      <c r="C6" s="1" t="s">
        <v>0</v>
      </c>
      <c r="D6" s="1">
        <v>350</v>
      </c>
      <c r="E6" s="1">
        <v>4</v>
      </c>
      <c r="F6" s="1"/>
      <c r="G6" s="1">
        <f t="shared" si="0"/>
        <v>1400</v>
      </c>
      <c r="H6" s="1" t="s">
        <v>5</v>
      </c>
    </row>
    <row r="7" spans="1:8" x14ac:dyDescent="0.25">
      <c r="A7" s="1" t="s">
        <v>3</v>
      </c>
      <c r="B7" s="1" t="s">
        <v>15</v>
      </c>
      <c r="C7" s="1" t="s">
        <v>0</v>
      </c>
      <c r="D7" s="1">
        <v>350</v>
      </c>
      <c r="E7" s="1">
        <v>4</v>
      </c>
      <c r="F7" s="1"/>
      <c r="G7" s="1">
        <f t="shared" si="0"/>
        <v>1400</v>
      </c>
      <c r="H7" s="1" t="s">
        <v>3</v>
      </c>
    </row>
    <row r="8" spans="1:8" x14ac:dyDescent="0.25">
      <c r="A8" s="1" t="s">
        <v>3</v>
      </c>
      <c r="B8" s="1" t="s">
        <v>16</v>
      </c>
      <c r="C8" s="1" t="s">
        <v>0</v>
      </c>
      <c r="D8" s="1">
        <v>350</v>
      </c>
      <c r="E8" s="1">
        <v>5</v>
      </c>
      <c r="F8" s="1"/>
      <c r="G8" s="1">
        <f t="shared" si="0"/>
        <v>1750</v>
      </c>
      <c r="H8" s="1" t="s">
        <v>3</v>
      </c>
    </row>
    <row r="9" spans="1:8" x14ac:dyDescent="0.25">
      <c r="A9" s="1" t="s">
        <v>3</v>
      </c>
      <c r="B9" s="1" t="s">
        <v>17</v>
      </c>
      <c r="C9" s="1" t="s">
        <v>0</v>
      </c>
      <c r="D9" s="1">
        <v>350</v>
      </c>
      <c r="E9" s="1">
        <v>2</v>
      </c>
      <c r="F9" s="1"/>
      <c r="G9" s="1">
        <f t="shared" si="0"/>
        <v>700</v>
      </c>
      <c r="H9" s="1" t="s">
        <v>3</v>
      </c>
    </row>
    <row r="10" spans="1:8" x14ac:dyDescent="0.25">
      <c r="A10" s="1" t="s">
        <v>3</v>
      </c>
      <c r="B10" s="1" t="s">
        <v>18</v>
      </c>
      <c r="C10" s="1" t="s">
        <v>0</v>
      </c>
      <c r="D10" s="1">
        <v>350</v>
      </c>
      <c r="E10" s="1">
        <f>1</f>
        <v>1</v>
      </c>
      <c r="F10" s="1"/>
      <c r="G10" s="1">
        <f>D10*E10+F10</f>
        <v>350</v>
      </c>
      <c r="H10" s="1" t="s">
        <v>3</v>
      </c>
    </row>
    <row r="11" spans="1:8" x14ac:dyDescent="0.25">
      <c r="A11" s="5" t="s">
        <v>38</v>
      </c>
      <c r="B11" s="1" t="s">
        <v>19</v>
      </c>
      <c r="C11" s="1" t="s">
        <v>0</v>
      </c>
      <c r="D11" s="1">
        <v>350</v>
      </c>
      <c r="E11" s="1">
        <f>2</f>
        <v>2</v>
      </c>
      <c r="F11" s="1"/>
      <c r="G11" s="1">
        <f>D11*E11+F11</f>
        <v>700</v>
      </c>
      <c r="H11" s="1" t="s">
        <v>20</v>
      </c>
    </row>
    <row r="12" spans="1:8" x14ac:dyDescent="0.25">
      <c r="A12" s="5" t="s">
        <v>38</v>
      </c>
      <c r="B12" s="1" t="s">
        <v>21</v>
      </c>
      <c r="C12" s="1" t="s">
        <v>0</v>
      </c>
      <c r="D12" s="1">
        <v>350</v>
      </c>
      <c r="E12" s="1">
        <f>2</f>
        <v>2</v>
      </c>
      <c r="F12" s="1"/>
      <c r="G12" s="1">
        <f>D12*E12+F12</f>
        <v>700</v>
      </c>
      <c r="H12" s="1" t="s">
        <v>4</v>
      </c>
    </row>
    <row r="13" spans="1:8" x14ac:dyDescent="0.25">
      <c r="A13" s="5" t="s">
        <v>38</v>
      </c>
      <c r="B13" s="1" t="s">
        <v>22</v>
      </c>
      <c r="C13" s="1" t="s">
        <v>0</v>
      </c>
      <c r="D13" s="1">
        <v>350</v>
      </c>
      <c r="E13" s="1">
        <f>2</f>
        <v>2</v>
      </c>
      <c r="F13" s="1"/>
      <c r="G13" s="1">
        <f>D13*E13+F13</f>
        <v>700</v>
      </c>
      <c r="H13" s="1" t="s">
        <v>62</v>
      </c>
    </row>
    <row r="14" spans="1:8" x14ac:dyDescent="0.25">
      <c r="A14" s="5" t="s">
        <v>38</v>
      </c>
      <c r="B14" s="1" t="s">
        <v>23</v>
      </c>
      <c r="C14" s="1" t="s">
        <v>0</v>
      </c>
      <c r="D14" s="1">
        <v>350</v>
      </c>
      <c r="E14" s="1">
        <f>20/60</f>
        <v>0.33333333333333331</v>
      </c>
      <c r="F14" s="1"/>
      <c r="G14" s="4">
        <f>D14*E14+F14</f>
        <v>116.66666666666666</v>
      </c>
      <c r="H14" s="1" t="s">
        <v>4</v>
      </c>
    </row>
    <row r="15" spans="1:8" x14ac:dyDescent="0.25">
      <c r="A15" s="5" t="s">
        <v>32</v>
      </c>
      <c r="B15" s="7" t="s">
        <v>34</v>
      </c>
      <c r="C15" s="1" t="s">
        <v>6</v>
      </c>
      <c r="D15" s="1">
        <v>420</v>
      </c>
      <c r="E15" s="8">
        <f>2+10/60</f>
        <v>2.1666666666666665</v>
      </c>
      <c r="F15" s="16">
        <v>10</v>
      </c>
      <c r="G15" s="4">
        <f t="shared" ref="G15:G28" si="1">D15*E15+F15</f>
        <v>919.99999999999989</v>
      </c>
      <c r="H15" s="5" t="s">
        <v>35</v>
      </c>
    </row>
    <row r="16" spans="1:8" x14ac:dyDescent="0.25">
      <c r="A16" s="5" t="s">
        <v>32</v>
      </c>
      <c r="B16" s="6" t="s">
        <v>33</v>
      </c>
      <c r="C16" s="1" t="s">
        <v>6</v>
      </c>
      <c r="D16" s="1">
        <v>420</v>
      </c>
      <c r="E16" s="8">
        <v>2</v>
      </c>
      <c r="F16" s="16">
        <v>10</v>
      </c>
      <c r="G16" s="4">
        <f t="shared" si="1"/>
        <v>850</v>
      </c>
      <c r="H16" s="5" t="s">
        <v>35</v>
      </c>
    </row>
    <row r="17" spans="1:8" x14ac:dyDescent="0.25">
      <c r="A17" s="5" t="s">
        <v>36</v>
      </c>
      <c r="B17" s="6" t="s">
        <v>37</v>
      </c>
      <c r="C17" s="1" t="s">
        <v>0</v>
      </c>
      <c r="D17" s="5">
        <v>350</v>
      </c>
      <c r="E17" s="8">
        <v>1.5</v>
      </c>
      <c r="F17" s="19">
        <v>20</v>
      </c>
      <c r="G17" s="4">
        <f t="shared" si="1"/>
        <v>545</v>
      </c>
      <c r="H17" s="1" t="s">
        <v>3</v>
      </c>
    </row>
    <row r="18" spans="1:8" x14ac:dyDescent="0.25">
      <c r="A18" s="5" t="s">
        <v>38</v>
      </c>
      <c r="B18" s="6" t="s">
        <v>40</v>
      </c>
      <c r="C18" s="1" t="s">
        <v>0</v>
      </c>
      <c r="D18" s="5">
        <v>350</v>
      </c>
      <c r="E18" s="8">
        <v>2</v>
      </c>
      <c r="F18" s="19">
        <v>20</v>
      </c>
      <c r="G18" s="4">
        <f t="shared" si="1"/>
        <v>720</v>
      </c>
      <c r="H18" s="1" t="s">
        <v>3</v>
      </c>
    </row>
    <row r="19" spans="1:8" x14ac:dyDescent="0.25">
      <c r="A19" s="5" t="s">
        <v>42</v>
      </c>
      <c r="B19" s="5" t="s">
        <v>41</v>
      </c>
      <c r="C19" s="1" t="s">
        <v>0</v>
      </c>
      <c r="D19" s="5">
        <v>350</v>
      </c>
      <c r="E19" s="8">
        <v>2</v>
      </c>
      <c r="F19" s="19">
        <v>20</v>
      </c>
      <c r="G19" s="4">
        <f t="shared" si="1"/>
        <v>720</v>
      </c>
      <c r="H19" s="1" t="s">
        <v>3</v>
      </c>
    </row>
    <row r="20" spans="1:8" x14ac:dyDescent="0.25">
      <c r="A20" s="1" t="s">
        <v>3</v>
      </c>
      <c r="B20" s="5" t="s">
        <v>43</v>
      </c>
      <c r="C20" s="1" t="s">
        <v>0</v>
      </c>
      <c r="D20" s="5">
        <v>350</v>
      </c>
      <c r="E20" s="8">
        <v>6</v>
      </c>
      <c r="F20" s="19">
        <v>132</v>
      </c>
      <c r="G20" s="4">
        <f t="shared" si="1"/>
        <v>2232</v>
      </c>
      <c r="H20" s="1" t="s">
        <v>3</v>
      </c>
    </row>
    <row r="21" spans="1:8" x14ac:dyDescent="0.25">
      <c r="A21" s="1" t="s">
        <v>3</v>
      </c>
      <c r="B21" s="5" t="s">
        <v>44</v>
      </c>
      <c r="C21" s="1" t="s">
        <v>0</v>
      </c>
      <c r="D21" s="5">
        <v>350</v>
      </c>
      <c r="E21" s="8">
        <v>6</v>
      </c>
      <c r="F21" s="19">
        <v>132</v>
      </c>
      <c r="G21" s="4">
        <f t="shared" si="1"/>
        <v>2232</v>
      </c>
      <c r="H21" s="1" t="s">
        <v>3</v>
      </c>
    </row>
    <row r="22" spans="1:8" x14ac:dyDescent="0.25">
      <c r="A22" s="1" t="s">
        <v>3</v>
      </c>
      <c r="B22" s="5" t="s">
        <v>45</v>
      </c>
      <c r="C22" s="1" t="s">
        <v>0</v>
      </c>
      <c r="D22" s="5">
        <v>350</v>
      </c>
      <c r="E22" s="8">
        <v>7.5</v>
      </c>
      <c r="F22" s="19">
        <v>132</v>
      </c>
      <c r="G22" s="4">
        <f t="shared" si="1"/>
        <v>2757</v>
      </c>
      <c r="H22" s="1" t="s">
        <v>3</v>
      </c>
    </row>
    <row r="23" spans="1:8" x14ac:dyDescent="0.25">
      <c r="A23" s="1" t="s">
        <v>52</v>
      </c>
      <c r="B23" s="5" t="s">
        <v>46</v>
      </c>
      <c r="C23" s="1" t="s">
        <v>0</v>
      </c>
      <c r="D23" s="5">
        <v>350</v>
      </c>
      <c r="E23" s="8">
        <v>6</v>
      </c>
      <c r="F23" s="19">
        <v>132</v>
      </c>
      <c r="G23" s="4">
        <f t="shared" si="1"/>
        <v>2232</v>
      </c>
      <c r="H23" s="1" t="s">
        <v>3</v>
      </c>
    </row>
    <row r="24" spans="1:8" x14ac:dyDescent="0.25">
      <c r="A24" s="5" t="s">
        <v>42</v>
      </c>
      <c r="B24" s="5" t="s">
        <v>47</v>
      </c>
      <c r="C24" s="1" t="s">
        <v>0</v>
      </c>
      <c r="D24" s="5">
        <v>350</v>
      </c>
      <c r="E24" s="8">
        <v>1</v>
      </c>
      <c r="F24" s="19">
        <v>20</v>
      </c>
      <c r="G24" s="4">
        <f t="shared" si="1"/>
        <v>370</v>
      </c>
      <c r="H24" s="1" t="s">
        <v>3</v>
      </c>
    </row>
    <row r="25" spans="1:8" x14ac:dyDescent="0.25">
      <c r="A25" s="5" t="s">
        <v>42</v>
      </c>
      <c r="B25" s="5" t="s">
        <v>48</v>
      </c>
      <c r="C25" s="1" t="s">
        <v>0</v>
      </c>
      <c r="D25" s="5">
        <v>350</v>
      </c>
      <c r="E25" s="8">
        <v>1</v>
      </c>
      <c r="F25" s="19">
        <v>20</v>
      </c>
      <c r="G25" s="4">
        <f t="shared" si="1"/>
        <v>370</v>
      </c>
      <c r="H25" s="1" t="s">
        <v>3</v>
      </c>
    </row>
    <row r="26" spans="1:8" x14ac:dyDescent="0.25">
      <c r="A26" s="1" t="s">
        <v>3</v>
      </c>
      <c r="B26" s="5" t="s">
        <v>49</v>
      </c>
      <c r="C26" s="1" t="s">
        <v>0</v>
      </c>
      <c r="D26" s="5">
        <v>350</v>
      </c>
      <c r="E26" s="8">
        <v>7</v>
      </c>
      <c r="F26" s="19">
        <v>132</v>
      </c>
      <c r="G26" s="4">
        <f t="shared" si="1"/>
        <v>2582</v>
      </c>
      <c r="H26" s="1" t="s">
        <v>3</v>
      </c>
    </row>
    <row r="27" spans="1:8" x14ac:dyDescent="0.25">
      <c r="A27" s="5" t="s">
        <v>42</v>
      </c>
      <c r="B27" s="5" t="s">
        <v>50</v>
      </c>
      <c r="C27" s="33" t="s">
        <v>0</v>
      </c>
      <c r="D27" s="5">
        <v>350</v>
      </c>
      <c r="E27" s="8">
        <f>2+10/60</f>
        <v>2.1666666666666665</v>
      </c>
      <c r="F27" s="19">
        <v>20</v>
      </c>
      <c r="G27" s="4">
        <f t="shared" si="1"/>
        <v>778.33333333333326</v>
      </c>
      <c r="H27" s="1" t="s">
        <v>3</v>
      </c>
    </row>
    <row r="28" spans="1:8" x14ac:dyDescent="0.25">
      <c r="A28" s="1" t="s">
        <v>3</v>
      </c>
      <c r="B28" s="34" t="s">
        <v>51</v>
      </c>
      <c r="C28" s="1" t="s">
        <v>0</v>
      </c>
      <c r="D28" s="34">
        <v>350</v>
      </c>
      <c r="E28" s="21">
        <v>5</v>
      </c>
      <c r="F28" s="19">
        <v>182</v>
      </c>
      <c r="G28" s="4">
        <f t="shared" si="1"/>
        <v>1932</v>
      </c>
      <c r="H28" s="1" t="s">
        <v>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35B0-2A88-45A8-A2E4-355CC87962EC}">
  <dimension ref="A1:G2"/>
  <sheetViews>
    <sheetView workbookViewId="0">
      <selection activeCell="D10" sqref="D10"/>
    </sheetView>
  </sheetViews>
  <sheetFormatPr defaultRowHeight="14" x14ac:dyDescent="0.25"/>
  <cols>
    <col min="1" max="1" width="13.36328125" customWidth="1"/>
    <col min="2" max="2" width="10.26953125" bestFit="1" customWidth="1"/>
    <col min="4" max="4" width="11.36328125" customWidth="1"/>
    <col min="5" max="5" width="14.7265625" style="29" customWidth="1"/>
    <col min="6" max="6" width="8.7265625" style="29"/>
  </cols>
  <sheetData>
    <row r="1" spans="1:7" ht="39" x14ac:dyDescent="0.25">
      <c r="A1" s="1" t="s">
        <v>24</v>
      </c>
      <c r="B1" s="1" t="s">
        <v>25</v>
      </c>
      <c r="C1" s="1" t="s">
        <v>26</v>
      </c>
      <c r="D1" s="2" t="s">
        <v>27</v>
      </c>
      <c r="E1" s="3" t="s">
        <v>72</v>
      </c>
      <c r="F1" s="3" t="s">
        <v>30</v>
      </c>
      <c r="G1" s="3" t="s">
        <v>31</v>
      </c>
    </row>
    <row r="2" spans="1:7" x14ac:dyDescent="0.25">
      <c r="A2" s="8" t="s">
        <v>69</v>
      </c>
      <c r="B2" s="35">
        <v>42817</v>
      </c>
      <c r="C2" s="8" t="s">
        <v>70</v>
      </c>
      <c r="D2" s="8">
        <v>60</v>
      </c>
      <c r="E2" s="36">
        <v>10</v>
      </c>
      <c r="F2" s="36">
        <v>600</v>
      </c>
      <c r="G2" s="8" t="s">
        <v>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9482-8C81-4F6D-9DEC-F16EE6D31185}">
  <dimension ref="A1:E20"/>
  <sheetViews>
    <sheetView tabSelected="1" workbookViewId="0">
      <selection activeCell="G5" sqref="G5"/>
    </sheetView>
  </sheetViews>
  <sheetFormatPr defaultRowHeight="14" x14ac:dyDescent="0.25"/>
  <cols>
    <col min="1" max="1" width="11" style="40" customWidth="1"/>
    <col min="3" max="3" width="15.08984375" customWidth="1"/>
    <col min="4" max="4" width="10.54296875" customWidth="1"/>
    <col min="5" max="5" width="8.54296875" customWidth="1"/>
  </cols>
  <sheetData>
    <row r="1" spans="1:5" x14ac:dyDescent="0.25">
      <c r="A1" s="37" t="s">
        <v>78</v>
      </c>
      <c r="B1" s="37"/>
      <c r="C1" s="37"/>
      <c r="D1" s="37"/>
      <c r="E1" s="37"/>
    </row>
    <row r="2" spans="1:5" x14ac:dyDescent="0.25">
      <c r="A2" s="38" t="s">
        <v>74</v>
      </c>
      <c r="B2" s="8" t="s">
        <v>75</v>
      </c>
      <c r="C2" s="8" t="s">
        <v>76</v>
      </c>
      <c r="D2" s="8" t="s">
        <v>77</v>
      </c>
      <c r="E2" s="8" t="s">
        <v>73</v>
      </c>
    </row>
    <row r="3" spans="1:5" x14ac:dyDescent="0.25">
      <c r="A3" s="39">
        <v>42816</v>
      </c>
      <c r="B3" s="8" t="s">
        <v>79</v>
      </c>
      <c r="C3" s="8" t="s">
        <v>80</v>
      </c>
      <c r="D3" s="36">
        <v>20</v>
      </c>
      <c r="E3" s="8" t="s">
        <v>71</v>
      </c>
    </row>
    <row r="4" spans="1:5" x14ac:dyDescent="0.25">
      <c r="A4" s="39">
        <v>42816</v>
      </c>
      <c r="B4" s="8" t="s">
        <v>79</v>
      </c>
      <c r="C4" s="8" t="s">
        <v>82</v>
      </c>
      <c r="D4" s="36">
        <v>20</v>
      </c>
      <c r="E4" s="8" t="s">
        <v>71</v>
      </c>
    </row>
    <row r="5" spans="1:5" x14ac:dyDescent="0.25">
      <c r="A5" s="39">
        <v>42816</v>
      </c>
      <c r="B5" s="8" t="s">
        <v>79</v>
      </c>
      <c r="C5" s="8" t="s">
        <v>83</v>
      </c>
      <c r="D5" s="36">
        <v>20</v>
      </c>
      <c r="E5" s="8" t="s">
        <v>71</v>
      </c>
    </row>
    <row r="6" spans="1:5" x14ac:dyDescent="0.25">
      <c r="A6" s="39">
        <v>42836</v>
      </c>
      <c r="B6" s="8" t="s">
        <v>81</v>
      </c>
      <c r="C6" s="8" t="s">
        <v>80</v>
      </c>
      <c r="D6" s="36">
        <v>16</v>
      </c>
      <c r="E6" s="8" t="s">
        <v>42</v>
      </c>
    </row>
    <row r="7" spans="1:5" x14ac:dyDescent="0.25">
      <c r="A7" s="39">
        <v>42836</v>
      </c>
      <c r="B7" s="8" t="s">
        <v>81</v>
      </c>
      <c r="C7" s="8" t="s">
        <v>82</v>
      </c>
      <c r="D7" s="36">
        <v>16</v>
      </c>
      <c r="E7" s="8" t="s">
        <v>42</v>
      </c>
    </row>
    <row r="8" spans="1:5" x14ac:dyDescent="0.25">
      <c r="A8" s="39">
        <v>42836</v>
      </c>
      <c r="B8" s="8" t="s">
        <v>81</v>
      </c>
      <c r="C8" s="8" t="s">
        <v>83</v>
      </c>
      <c r="D8" s="36">
        <v>16</v>
      </c>
      <c r="E8" s="8" t="s">
        <v>42</v>
      </c>
    </row>
    <row r="9" spans="1:5" x14ac:dyDescent="0.25">
      <c r="A9" s="39">
        <v>42893</v>
      </c>
      <c r="B9" s="8" t="s">
        <v>79</v>
      </c>
      <c r="C9" s="8" t="s">
        <v>80</v>
      </c>
      <c r="D9" s="36">
        <v>10</v>
      </c>
      <c r="E9" s="8" t="s">
        <v>71</v>
      </c>
    </row>
    <row r="10" spans="1:5" x14ac:dyDescent="0.25">
      <c r="A10" s="39">
        <v>42893</v>
      </c>
      <c r="B10" s="8" t="s">
        <v>79</v>
      </c>
      <c r="C10" s="8" t="s">
        <v>82</v>
      </c>
      <c r="D10" s="36">
        <v>20</v>
      </c>
      <c r="E10" s="8" t="s">
        <v>71</v>
      </c>
    </row>
    <row r="11" spans="1:5" x14ac:dyDescent="0.25">
      <c r="A11" s="39">
        <v>42893</v>
      </c>
      <c r="B11" s="8" t="s">
        <v>79</v>
      </c>
      <c r="C11" s="8" t="s">
        <v>83</v>
      </c>
      <c r="D11" s="36">
        <v>20</v>
      </c>
      <c r="E11" s="8" t="s">
        <v>71</v>
      </c>
    </row>
    <row r="12" spans="1:5" x14ac:dyDescent="0.25">
      <c r="A12" s="39">
        <v>42920</v>
      </c>
      <c r="B12" s="8" t="s">
        <v>81</v>
      </c>
      <c r="C12" s="8" t="s">
        <v>80</v>
      </c>
      <c r="D12" s="36">
        <v>20</v>
      </c>
      <c r="E12" s="8" t="s">
        <v>42</v>
      </c>
    </row>
    <row r="13" spans="1:5" x14ac:dyDescent="0.25">
      <c r="A13" s="39">
        <v>42920</v>
      </c>
      <c r="B13" s="8" t="s">
        <v>81</v>
      </c>
      <c r="C13" s="8" t="s">
        <v>82</v>
      </c>
      <c r="D13" s="36">
        <v>26</v>
      </c>
      <c r="E13" s="8" t="s">
        <v>42</v>
      </c>
    </row>
    <row r="14" spans="1:5" x14ac:dyDescent="0.25">
      <c r="A14" s="39">
        <v>42920</v>
      </c>
      <c r="B14" s="8" t="s">
        <v>81</v>
      </c>
      <c r="C14" s="8" t="s">
        <v>83</v>
      </c>
      <c r="D14" s="36">
        <v>26</v>
      </c>
      <c r="E14" s="8" t="s">
        <v>42</v>
      </c>
    </row>
    <row r="15" spans="1:5" x14ac:dyDescent="0.25">
      <c r="A15" s="39">
        <v>42989</v>
      </c>
      <c r="B15" s="8" t="s">
        <v>79</v>
      </c>
      <c r="C15" s="8" t="s">
        <v>82</v>
      </c>
      <c r="D15" s="36">
        <v>12</v>
      </c>
      <c r="E15" s="8" t="s">
        <v>71</v>
      </c>
    </row>
    <row r="16" spans="1:5" x14ac:dyDescent="0.25">
      <c r="A16" s="39">
        <v>42999</v>
      </c>
      <c r="B16" s="8" t="s">
        <v>81</v>
      </c>
      <c r="C16" s="8" t="s">
        <v>82</v>
      </c>
      <c r="D16" s="36">
        <v>18</v>
      </c>
      <c r="E16" s="8" t="s">
        <v>42</v>
      </c>
    </row>
    <row r="17" spans="1:5" x14ac:dyDescent="0.25">
      <c r="A17" s="39">
        <v>43051</v>
      </c>
      <c r="B17" s="8" t="s">
        <v>79</v>
      </c>
      <c r="C17" s="8" t="s">
        <v>82</v>
      </c>
      <c r="D17" s="36">
        <v>13</v>
      </c>
      <c r="E17" s="8" t="s">
        <v>71</v>
      </c>
    </row>
    <row r="18" spans="1:5" x14ac:dyDescent="0.25">
      <c r="A18" s="39">
        <v>43161</v>
      </c>
      <c r="B18" s="8" t="s">
        <v>84</v>
      </c>
      <c r="C18" s="8" t="s">
        <v>80</v>
      </c>
      <c r="D18" s="36">
        <v>14</v>
      </c>
      <c r="E18" s="8" t="s">
        <v>85</v>
      </c>
    </row>
    <row r="19" spans="1:5" x14ac:dyDescent="0.25">
      <c r="A19" s="39">
        <v>43185</v>
      </c>
      <c r="B19" s="8" t="s">
        <v>81</v>
      </c>
      <c r="C19" s="8" t="s">
        <v>80</v>
      </c>
      <c r="D19" s="36">
        <v>20</v>
      </c>
      <c r="E19" s="8" t="s">
        <v>86</v>
      </c>
    </row>
    <row r="20" spans="1:5" x14ac:dyDescent="0.25">
      <c r="A20" s="39">
        <v>43195</v>
      </c>
      <c r="B20" s="8" t="s">
        <v>81</v>
      </c>
      <c r="C20" s="8" t="s">
        <v>80</v>
      </c>
      <c r="D20" s="36">
        <v>20</v>
      </c>
      <c r="E20" s="8" t="s">
        <v>87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opLeftCell="A28" workbookViewId="0">
      <selection activeCell="J6" sqref="J6"/>
    </sheetView>
  </sheetViews>
  <sheetFormatPr defaultRowHeight="14" x14ac:dyDescent="0.25"/>
  <cols>
    <col min="1" max="1" width="10" customWidth="1"/>
    <col min="2" max="2" width="12.81640625" customWidth="1"/>
    <col min="8" max="8" width="13.81640625" customWidth="1"/>
    <col min="9" max="9" width="10.26953125" bestFit="1" customWidth="1"/>
  </cols>
  <sheetData>
    <row r="1" spans="1:8" ht="39" x14ac:dyDescent="0.25">
      <c r="A1" s="1" t="s">
        <v>24</v>
      </c>
      <c r="B1" s="1" t="s">
        <v>25</v>
      </c>
      <c r="C1" s="1" t="s">
        <v>26</v>
      </c>
      <c r="D1" s="2" t="s">
        <v>27</v>
      </c>
      <c r="E1" s="3" t="s">
        <v>28</v>
      </c>
      <c r="F1" s="3" t="s">
        <v>29</v>
      </c>
      <c r="G1" s="3" t="s">
        <v>30</v>
      </c>
      <c r="H1" s="3" t="s">
        <v>31</v>
      </c>
    </row>
    <row r="2" spans="1:8" x14ac:dyDescent="0.25">
      <c r="A2" s="1" t="s">
        <v>7</v>
      </c>
      <c r="B2" s="1" t="s">
        <v>8</v>
      </c>
      <c r="C2" s="1" t="s">
        <v>0</v>
      </c>
      <c r="D2" s="1">
        <v>350</v>
      </c>
      <c r="E2" s="1">
        <f>30/60</f>
        <v>0.5</v>
      </c>
      <c r="F2" s="1"/>
      <c r="G2" s="1">
        <f t="shared" ref="G2:G9" si="0">D2*E2+F2</f>
        <v>175</v>
      </c>
      <c r="H2" s="1" t="s">
        <v>2</v>
      </c>
    </row>
    <row r="3" spans="1:8" x14ac:dyDescent="0.25">
      <c r="A3" s="1" t="s">
        <v>1</v>
      </c>
      <c r="B3" s="1" t="s">
        <v>9</v>
      </c>
      <c r="C3" s="1" t="s">
        <v>0</v>
      </c>
      <c r="D3" s="1">
        <v>350</v>
      </c>
      <c r="E3" s="1">
        <f>1+40/60</f>
        <v>1.6666666666666665</v>
      </c>
      <c r="F3" s="1"/>
      <c r="G3" s="1">
        <f t="shared" si="0"/>
        <v>583.33333333333326</v>
      </c>
      <c r="H3" s="1" t="s">
        <v>10</v>
      </c>
    </row>
    <row r="4" spans="1:8" x14ac:dyDescent="0.25">
      <c r="A4" s="1" t="s">
        <v>5</v>
      </c>
      <c r="B4" s="1" t="s">
        <v>11</v>
      </c>
      <c r="C4" s="1" t="s">
        <v>0</v>
      </c>
      <c r="D4" s="1">
        <v>350</v>
      </c>
      <c r="E4" s="1">
        <v>2</v>
      </c>
      <c r="F4" s="1">
        <v>30</v>
      </c>
      <c r="G4" s="1">
        <f t="shared" si="0"/>
        <v>730</v>
      </c>
      <c r="H4" s="1" t="s">
        <v>5</v>
      </c>
    </row>
    <row r="5" spans="1:8" x14ac:dyDescent="0.25">
      <c r="A5" s="1" t="s">
        <v>39</v>
      </c>
      <c r="B5" s="1" t="s">
        <v>12</v>
      </c>
      <c r="C5" s="1" t="s">
        <v>0</v>
      </c>
      <c r="D5" s="1">
        <v>350</v>
      </c>
      <c r="E5" s="1">
        <v>2</v>
      </c>
      <c r="F5" s="1"/>
      <c r="G5" s="1">
        <f t="shared" si="0"/>
        <v>700</v>
      </c>
      <c r="H5" s="1" t="s">
        <v>4</v>
      </c>
    </row>
    <row r="6" spans="1:8" x14ac:dyDescent="0.25">
      <c r="A6" s="1" t="s">
        <v>13</v>
      </c>
      <c r="B6" s="1" t="s">
        <v>14</v>
      </c>
      <c r="C6" s="1" t="s">
        <v>0</v>
      </c>
      <c r="D6" s="1">
        <v>350</v>
      </c>
      <c r="E6" s="1">
        <v>4</v>
      </c>
      <c r="F6" s="1"/>
      <c r="G6" s="1">
        <f t="shared" si="0"/>
        <v>1400</v>
      </c>
      <c r="H6" s="1" t="s">
        <v>5</v>
      </c>
    </row>
    <row r="7" spans="1:8" x14ac:dyDescent="0.25">
      <c r="A7" s="1" t="s">
        <v>3</v>
      </c>
      <c r="B7" s="1" t="s">
        <v>15</v>
      </c>
      <c r="C7" s="1" t="s">
        <v>0</v>
      </c>
      <c r="D7" s="1">
        <v>350</v>
      </c>
      <c r="E7" s="1">
        <v>4</v>
      </c>
      <c r="F7" s="1"/>
      <c r="G7" s="1">
        <f t="shared" si="0"/>
        <v>1400</v>
      </c>
      <c r="H7" s="1" t="s">
        <v>3</v>
      </c>
    </row>
    <row r="8" spans="1:8" x14ac:dyDescent="0.25">
      <c r="A8" s="1" t="s">
        <v>3</v>
      </c>
      <c r="B8" s="1" t="s">
        <v>16</v>
      </c>
      <c r="C8" s="1" t="s">
        <v>0</v>
      </c>
      <c r="D8" s="1">
        <v>350</v>
      </c>
      <c r="E8" s="1">
        <v>5</v>
      </c>
      <c r="F8" s="1"/>
      <c r="G8" s="1">
        <f t="shared" si="0"/>
        <v>1750</v>
      </c>
      <c r="H8" s="1" t="s">
        <v>3</v>
      </c>
    </row>
    <row r="9" spans="1:8" x14ac:dyDescent="0.25">
      <c r="A9" s="1" t="s">
        <v>3</v>
      </c>
      <c r="B9" s="1" t="s">
        <v>17</v>
      </c>
      <c r="C9" s="1" t="s">
        <v>0</v>
      </c>
      <c r="D9" s="1">
        <v>350</v>
      </c>
      <c r="E9" s="1">
        <v>2</v>
      </c>
      <c r="F9" s="1"/>
      <c r="G9" s="1">
        <f t="shared" si="0"/>
        <v>700</v>
      </c>
      <c r="H9" s="1" t="s">
        <v>3</v>
      </c>
    </row>
    <row r="10" spans="1:8" x14ac:dyDescent="0.25">
      <c r="A10" s="1" t="s">
        <v>3</v>
      </c>
      <c r="B10" s="1" t="s">
        <v>18</v>
      </c>
      <c r="C10" s="1" t="s">
        <v>0</v>
      </c>
      <c r="D10" s="1">
        <v>350</v>
      </c>
      <c r="E10" s="1">
        <f>1</f>
        <v>1</v>
      </c>
      <c r="F10" s="1"/>
      <c r="G10" s="1">
        <f>D10*E10+F10</f>
        <v>350</v>
      </c>
      <c r="H10" s="1" t="s">
        <v>3</v>
      </c>
    </row>
    <row r="11" spans="1:8" x14ac:dyDescent="0.25">
      <c r="A11" s="5" t="s">
        <v>38</v>
      </c>
      <c r="B11" s="1" t="s">
        <v>19</v>
      </c>
      <c r="C11" s="1" t="s">
        <v>0</v>
      </c>
      <c r="D11" s="1">
        <v>350</v>
      </c>
      <c r="E11" s="1">
        <f>2</f>
        <v>2</v>
      </c>
      <c r="F11" s="1"/>
      <c r="G11" s="1">
        <f>D11*E11+F11</f>
        <v>700</v>
      </c>
      <c r="H11" s="1" t="s">
        <v>20</v>
      </c>
    </row>
    <row r="12" spans="1:8" x14ac:dyDescent="0.25">
      <c r="A12" s="5" t="s">
        <v>38</v>
      </c>
      <c r="B12" s="1" t="s">
        <v>21</v>
      </c>
      <c r="C12" s="1" t="s">
        <v>0</v>
      </c>
      <c r="D12" s="1">
        <v>350</v>
      </c>
      <c r="E12" s="1">
        <f>2</f>
        <v>2</v>
      </c>
      <c r="F12" s="1"/>
      <c r="G12" s="1">
        <f>D12*E12+F12</f>
        <v>700</v>
      </c>
      <c r="H12" s="1" t="s">
        <v>4</v>
      </c>
    </row>
    <row r="13" spans="1:8" x14ac:dyDescent="0.25">
      <c r="A13" s="5" t="s">
        <v>38</v>
      </c>
      <c r="B13" s="1" t="s">
        <v>22</v>
      </c>
      <c r="C13" s="1" t="s">
        <v>0</v>
      </c>
      <c r="D13" s="1">
        <v>350</v>
      </c>
      <c r="E13" s="1">
        <f>2</f>
        <v>2</v>
      </c>
      <c r="F13" s="1"/>
      <c r="G13" s="1">
        <f>D13*E13+F13</f>
        <v>700</v>
      </c>
      <c r="H13" s="1" t="s">
        <v>62</v>
      </c>
    </row>
    <row r="14" spans="1:8" x14ac:dyDescent="0.25">
      <c r="A14" s="5" t="s">
        <v>38</v>
      </c>
      <c r="B14" s="1" t="s">
        <v>23</v>
      </c>
      <c r="C14" s="1" t="s">
        <v>0</v>
      </c>
      <c r="D14" s="1">
        <v>350</v>
      </c>
      <c r="E14" s="1">
        <f>20/60</f>
        <v>0.33333333333333331</v>
      </c>
      <c r="F14" s="1"/>
      <c r="G14" s="4">
        <f>D14*E14+F14</f>
        <v>116.66666666666666</v>
      </c>
      <c r="H14" s="1" t="s">
        <v>4</v>
      </c>
    </row>
    <row r="15" spans="1:8" s="18" customFormat="1" x14ac:dyDescent="0.25">
      <c r="A15" s="14" t="s">
        <v>38</v>
      </c>
      <c r="B15" s="15" t="s">
        <v>61</v>
      </c>
      <c r="C15" s="16" t="s">
        <v>0</v>
      </c>
      <c r="D15" s="16">
        <v>350</v>
      </c>
      <c r="E15" s="16">
        <v>4</v>
      </c>
      <c r="F15" s="16">
        <v>7</v>
      </c>
      <c r="G15" s="17">
        <f t="shared" ref="G15:G20" si="1">D15*E15+F15</f>
        <v>1407</v>
      </c>
      <c r="H15" s="16" t="s">
        <v>4</v>
      </c>
    </row>
    <row r="16" spans="1:8" s="18" customFormat="1" x14ac:dyDescent="0.25">
      <c r="A16" s="14" t="s">
        <v>38</v>
      </c>
      <c r="B16" s="15" t="s">
        <v>60</v>
      </c>
      <c r="C16" s="16" t="s">
        <v>0</v>
      </c>
      <c r="D16" s="16">
        <v>350</v>
      </c>
      <c r="E16" s="16">
        <v>3</v>
      </c>
      <c r="F16" s="16">
        <v>5</v>
      </c>
      <c r="G16" s="17">
        <f t="shared" si="1"/>
        <v>1055</v>
      </c>
      <c r="H16" s="16" t="s">
        <v>4</v>
      </c>
    </row>
    <row r="17" spans="1:8" s="18" customFormat="1" x14ac:dyDescent="0.25">
      <c r="A17" s="14" t="s">
        <v>38</v>
      </c>
      <c r="B17" s="15" t="s">
        <v>59</v>
      </c>
      <c r="C17" s="16" t="s">
        <v>0</v>
      </c>
      <c r="D17" s="16">
        <v>350</v>
      </c>
      <c r="E17" s="16">
        <v>3</v>
      </c>
      <c r="F17" s="16">
        <v>5</v>
      </c>
      <c r="G17" s="17">
        <f t="shared" si="1"/>
        <v>1055</v>
      </c>
      <c r="H17" s="16" t="s">
        <v>4</v>
      </c>
    </row>
    <row r="18" spans="1:8" s="18" customFormat="1" x14ac:dyDescent="0.25">
      <c r="A18" s="14" t="s">
        <v>32</v>
      </c>
      <c r="B18" s="15" t="s">
        <v>58</v>
      </c>
      <c r="C18" s="16" t="s">
        <v>0</v>
      </c>
      <c r="D18" s="16">
        <v>350</v>
      </c>
      <c r="E18" s="16">
        <v>4</v>
      </c>
      <c r="F18" s="16">
        <v>5</v>
      </c>
      <c r="G18" s="17">
        <f t="shared" si="1"/>
        <v>1405</v>
      </c>
      <c r="H18" s="14" t="s">
        <v>35</v>
      </c>
    </row>
    <row r="19" spans="1:8" s="18" customFormat="1" x14ac:dyDescent="0.25">
      <c r="A19" s="14" t="s">
        <v>32</v>
      </c>
      <c r="B19" s="15" t="s">
        <v>56</v>
      </c>
      <c r="C19" s="16" t="s">
        <v>0</v>
      </c>
      <c r="D19" s="16">
        <v>350</v>
      </c>
      <c r="E19" s="16">
        <v>4</v>
      </c>
      <c r="F19" s="16">
        <v>10</v>
      </c>
      <c r="G19" s="17">
        <f t="shared" si="1"/>
        <v>1410</v>
      </c>
      <c r="H19" s="14" t="s">
        <v>35</v>
      </c>
    </row>
    <row r="20" spans="1:8" s="18" customFormat="1" x14ac:dyDescent="0.25">
      <c r="A20" s="14" t="s">
        <v>32</v>
      </c>
      <c r="B20" s="15" t="s">
        <v>57</v>
      </c>
      <c r="C20" s="16" t="s">
        <v>0</v>
      </c>
      <c r="D20" s="16">
        <v>350</v>
      </c>
      <c r="E20" s="16">
        <v>4</v>
      </c>
      <c r="F20" s="16">
        <v>5</v>
      </c>
      <c r="G20" s="17">
        <f t="shared" si="1"/>
        <v>1405</v>
      </c>
      <c r="H20" s="14" t="s">
        <v>35</v>
      </c>
    </row>
    <row r="21" spans="1:8" x14ac:dyDescent="0.25">
      <c r="A21" s="5" t="s">
        <v>32</v>
      </c>
      <c r="B21" s="7" t="s">
        <v>34</v>
      </c>
      <c r="C21" s="1" t="s">
        <v>6</v>
      </c>
      <c r="D21" s="1">
        <v>420</v>
      </c>
      <c r="E21" s="8">
        <f>2+10/60</f>
        <v>2.1666666666666665</v>
      </c>
      <c r="F21" s="16">
        <v>10</v>
      </c>
      <c r="G21" s="4">
        <f t="shared" ref="G21:G34" si="2">D21*E21+F21</f>
        <v>919.99999999999989</v>
      </c>
      <c r="H21" s="5" t="s">
        <v>35</v>
      </c>
    </row>
    <row r="22" spans="1:8" x14ac:dyDescent="0.25">
      <c r="A22" s="5" t="s">
        <v>32</v>
      </c>
      <c r="B22" s="6" t="s">
        <v>33</v>
      </c>
      <c r="C22" s="1" t="s">
        <v>6</v>
      </c>
      <c r="D22" s="1">
        <v>420</v>
      </c>
      <c r="E22" s="8">
        <v>2</v>
      </c>
      <c r="F22" s="16">
        <v>10</v>
      </c>
      <c r="G22" s="4">
        <f t="shared" si="2"/>
        <v>850</v>
      </c>
      <c r="H22" s="5" t="s">
        <v>35</v>
      </c>
    </row>
    <row r="23" spans="1:8" x14ac:dyDescent="0.25">
      <c r="A23" s="5" t="s">
        <v>36</v>
      </c>
      <c r="B23" s="6" t="s">
        <v>37</v>
      </c>
      <c r="C23" s="1" t="s">
        <v>0</v>
      </c>
      <c r="D23" s="5">
        <v>350</v>
      </c>
      <c r="E23" s="8">
        <v>1.5</v>
      </c>
      <c r="F23" s="19">
        <v>20</v>
      </c>
      <c r="G23" s="4">
        <f t="shared" si="2"/>
        <v>545</v>
      </c>
      <c r="H23" s="1" t="s">
        <v>3</v>
      </c>
    </row>
    <row r="24" spans="1:8" x14ac:dyDescent="0.25">
      <c r="A24" s="5" t="s">
        <v>38</v>
      </c>
      <c r="B24" s="6" t="s">
        <v>40</v>
      </c>
      <c r="C24" s="1" t="s">
        <v>0</v>
      </c>
      <c r="D24" s="5">
        <v>350</v>
      </c>
      <c r="E24" s="8">
        <v>2</v>
      </c>
      <c r="F24" s="19">
        <v>20</v>
      </c>
      <c r="G24" s="4">
        <f t="shared" si="2"/>
        <v>720</v>
      </c>
      <c r="H24" s="1" t="s">
        <v>3</v>
      </c>
    </row>
    <row r="25" spans="1:8" x14ac:dyDescent="0.25">
      <c r="A25" s="5" t="s">
        <v>42</v>
      </c>
      <c r="B25" s="5" t="s">
        <v>41</v>
      </c>
      <c r="C25" s="1" t="s">
        <v>0</v>
      </c>
      <c r="D25" s="5">
        <v>350</v>
      </c>
      <c r="E25" s="8">
        <v>2</v>
      </c>
      <c r="F25" s="19">
        <v>20</v>
      </c>
      <c r="G25" s="4">
        <f t="shared" si="2"/>
        <v>720</v>
      </c>
      <c r="H25" s="1" t="s">
        <v>3</v>
      </c>
    </row>
    <row r="26" spans="1:8" x14ac:dyDescent="0.25">
      <c r="A26" s="1" t="s">
        <v>3</v>
      </c>
      <c r="B26" s="5" t="s">
        <v>43</v>
      </c>
      <c r="C26" s="1" t="s">
        <v>0</v>
      </c>
      <c r="D26" s="5">
        <v>350</v>
      </c>
      <c r="E26" s="8">
        <v>6</v>
      </c>
      <c r="F26" s="19">
        <v>132</v>
      </c>
      <c r="G26" s="4">
        <f t="shared" si="2"/>
        <v>2232</v>
      </c>
      <c r="H26" s="1" t="s">
        <v>3</v>
      </c>
    </row>
    <row r="27" spans="1:8" x14ac:dyDescent="0.25">
      <c r="A27" s="1" t="s">
        <v>3</v>
      </c>
      <c r="B27" s="5" t="s">
        <v>44</v>
      </c>
      <c r="C27" s="1" t="s">
        <v>0</v>
      </c>
      <c r="D27" s="5">
        <v>350</v>
      </c>
      <c r="E27" s="8">
        <v>6</v>
      </c>
      <c r="F27" s="19">
        <v>132</v>
      </c>
      <c r="G27" s="4">
        <f t="shared" si="2"/>
        <v>2232</v>
      </c>
      <c r="H27" s="1" t="s">
        <v>3</v>
      </c>
    </row>
    <row r="28" spans="1:8" x14ac:dyDescent="0.25">
      <c r="A28" s="1" t="s">
        <v>3</v>
      </c>
      <c r="B28" s="5" t="s">
        <v>45</v>
      </c>
      <c r="C28" s="1" t="s">
        <v>0</v>
      </c>
      <c r="D28" s="5">
        <v>350</v>
      </c>
      <c r="E28" s="8">
        <v>7.5</v>
      </c>
      <c r="F28" s="19">
        <v>132</v>
      </c>
      <c r="G28" s="4">
        <f t="shared" si="2"/>
        <v>2757</v>
      </c>
      <c r="H28" s="1" t="s">
        <v>3</v>
      </c>
    </row>
    <row r="29" spans="1:8" x14ac:dyDescent="0.25">
      <c r="A29" s="1" t="s">
        <v>52</v>
      </c>
      <c r="B29" s="5" t="s">
        <v>46</v>
      </c>
      <c r="C29" s="1" t="s">
        <v>0</v>
      </c>
      <c r="D29" s="5">
        <v>350</v>
      </c>
      <c r="E29" s="8">
        <v>6</v>
      </c>
      <c r="F29" s="19">
        <v>132</v>
      </c>
      <c r="G29" s="4">
        <f t="shared" si="2"/>
        <v>2232</v>
      </c>
      <c r="H29" s="1" t="s">
        <v>3</v>
      </c>
    </row>
    <row r="30" spans="1:8" x14ac:dyDescent="0.25">
      <c r="A30" s="5" t="s">
        <v>42</v>
      </c>
      <c r="B30" s="5" t="s">
        <v>47</v>
      </c>
      <c r="C30" s="1" t="s">
        <v>0</v>
      </c>
      <c r="D30" s="5">
        <v>350</v>
      </c>
      <c r="E30" s="8">
        <v>1</v>
      </c>
      <c r="F30" s="19">
        <v>20</v>
      </c>
      <c r="G30" s="4">
        <f t="shared" si="2"/>
        <v>370</v>
      </c>
      <c r="H30" s="1" t="s">
        <v>3</v>
      </c>
    </row>
    <row r="31" spans="1:8" x14ac:dyDescent="0.25">
      <c r="A31" s="5" t="s">
        <v>42</v>
      </c>
      <c r="B31" s="5" t="s">
        <v>48</v>
      </c>
      <c r="C31" s="1" t="s">
        <v>0</v>
      </c>
      <c r="D31" s="5">
        <v>350</v>
      </c>
      <c r="E31" s="8">
        <v>1</v>
      </c>
      <c r="F31" s="19">
        <v>20</v>
      </c>
      <c r="G31" s="4">
        <f t="shared" si="2"/>
        <v>370</v>
      </c>
      <c r="H31" s="1" t="s">
        <v>3</v>
      </c>
    </row>
    <row r="32" spans="1:8" x14ac:dyDescent="0.25">
      <c r="A32" s="1" t="s">
        <v>3</v>
      </c>
      <c r="B32" s="5" t="s">
        <v>49</v>
      </c>
      <c r="C32" s="1" t="s">
        <v>0</v>
      </c>
      <c r="D32" s="5">
        <v>350</v>
      </c>
      <c r="E32" s="8">
        <v>7</v>
      </c>
      <c r="F32" s="19">
        <v>132</v>
      </c>
      <c r="G32" s="4">
        <f t="shared" si="2"/>
        <v>2582</v>
      </c>
      <c r="H32" s="1" t="s">
        <v>3</v>
      </c>
    </row>
    <row r="33" spans="1:8" x14ac:dyDescent="0.25">
      <c r="A33" s="5" t="s">
        <v>42</v>
      </c>
      <c r="B33" s="5" t="s">
        <v>50</v>
      </c>
      <c r="C33" s="1" t="s">
        <v>0</v>
      </c>
      <c r="D33" s="5">
        <v>350</v>
      </c>
      <c r="E33" s="8">
        <f>2+10/60</f>
        <v>2.1666666666666665</v>
      </c>
      <c r="F33" s="19">
        <v>20</v>
      </c>
      <c r="G33" s="4">
        <f t="shared" si="2"/>
        <v>778.33333333333326</v>
      </c>
      <c r="H33" s="1" t="s">
        <v>3</v>
      </c>
    </row>
    <row r="34" spans="1:8" x14ac:dyDescent="0.25">
      <c r="A34" s="1" t="s">
        <v>3</v>
      </c>
      <c r="B34" s="5" t="s">
        <v>51</v>
      </c>
      <c r="C34" s="1" t="s">
        <v>0</v>
      </c>
      <c r="D34" s="5">
        <v>350</v>
      </c>
      <c r="E34" s="8">
        <v>8</v>
      </c>
      <c r="F34" s="19">
        <v>200</v>
      </c>
      <c r="G34" s="4">
        <f t="shared" si="2"/>
        <v>3000</v>
      </c>
      <c r="H34" s="1" t="s">
        <v>3</v>
      </c>
    </row>
    <row r="35" spans="1:8" x14ac:dyDescent="0.25">
      <c r="A35" s="9"/>
      <c r="B35" s="10"/>
      <c r="C35" s="9"/>
      <c r="D35" s="10"/>
      <c r="E35" s="11"/>
      <c r="F35" s="11"/>
      <c r="G35" s="13">
        <f>SUM(G2:G34)</f>
        <v>38050.333333333336</v>
      </c>
      <c r="H35" s="9"/>
    </row>
    <row r="36" spans="1:8" x14ac:dyDescent="0.25">
      <c r="A36" s="9"/>
      <c r="B36" s="10"/>
      <c r="C36" s="9"/>
      <c r="D36" s="10"/>
      <c r="E36" s="11"/>
      <c r="F36" s="11"/>
      <c r="G36" s="12"/>
      <c r="H36" s="9"/>
    </row>
    <row r="37" spans="1:8" x14ac:dyDescent="0.25">
      <c r="A37" s="9"/>
      <c r="B37" s="10"/>
      <c r="C37" s="9"/>
      <c r="D37" s="10"/>
      <c r="E37" s="11"/>
      <c r="F37" s="11"/>
      <c r="G37" s="13"/>
      <c r="H37" s="9"/>
    </row>
    <row r="38" spans="1:8" x14ac:dyDescent="0.25">
      <c r="A38" s="9"/>
      <c r="B38" s="10"/>
      <c r="C38" s="9"/>
      <c r="D38" s="10"/>
      <c r="E38" s="11"/>
      <c r="F38" s="11"/>
      <c r="G38" s="12"/>
      <c r="H38" s="9"/>
    </row>
    <row r="39" spans="1:8" x14ac:dyDescent="0.25">
      <c r="A39" s="9"/>
      <c r="B39" s="10"/>
      <c r="C39" s="9"/>
      <c r="D39" s="10"/>
      <c r="E39" s="11"/>
      <c r="F39" s="11"/>
      <c r="G39" s="12"/>
      <c r="H39" s="9"/>
    </row>
    <row r="40" spans="1:8" x14ac:dyDescent="0.25">
      <c r="A40" s="9"/>
      <c r="B40" s="10"/>
      <c r="C40" s="9"/>
      <c r="D40" s="10"/>
      <c r="E40" s="11"/>
      <c r="F40" s="11"/>
      <c r="G40" s="12"/>
      <c r="H40" s="9"/>
    </row>
    <row r="41" spans="1:8" x14ac:dyDescent="0.25">
      <c r="A41" s="9"/>
      <c r="B41" s="10"/>
      <c r="C41" s="9"/>
      <c r="D41" s="10"/>
      <c r="E41" s="11"/>
      <c r="F41" s="11"/>
      <c r="G41" s="12"/>
      <c r="H41" s="9"/>
    </row>
    <row r="42" spans="1:8" x14ac:dyDescent="0.25">
      <c r="A42" s="9"/>
      <c r="B42" s="10"/>
      <c r="C42" s="9"/>
      <c r="D42" s="10"/>
      <c r="E42" s="11"/>
      <c r="F42" s="11"/>
      <c r="G42" s="12"/>
      <c r="H42" s="9"/>
    </row>
    <row r="43" spans="1:8" x14ac:dyDescent="0.25">
      <c r="E43">
        <f>SUM(E23:E34)</f>
        <v>50.166666666666664</v>
      </c>
    </row>
    <row r="44" spans="1:8" x14ac:dyDescent="0.25">
      <c r="E44">
        <v>350</v>
      </c>
    </row>
    <row r="45" spans="1:8" x14ac:dyDescent="0.25">
      <c r="E45">
        <f>E43*E44</f>
        <v>17558.333333333332</v>
      </c>
    </row>
    <row r="46" spans="1:8" x14ac:dyDescent="0.25">
      <c r="E46" s="8">
        <f>4+10/60</f>
        <v>4.166666666666667</v>
      </c>
    </row>
    <row r="47" spans="1:8" x14ac:dyDescent="0.25">
      <c r="E47">
        <v>420</v>
      </c>
    </row>
    <row r="48" spans="1:8" x14ac:dyDescent="0.25">
      <c r="E48">
        <f>E46*E47</f>
        <v>1750.0000000000002</v>
      </c>
    </row>
    <row r="49" spans="4:9" x14ac:dyDescent="0.25">
      <c r="E49">
        <f>E45+E48</f>
        <v>19308.333333333332</v>
      </c>
    </row>
    <row r="50" spans="4:9" x14ac:dyDescent="0.25">
      <c r="D50" t="s">
        <v>54</v>
      </c>
      <c r="E50">
        <v>1000</v>
      </c>
      <c r="G50" t="s">
        <v>53</v>
      </c>
      <c r="H50" t="s">
        <v>55</v>
      </c>
    </row>
    <row r="51" spans="4:9" x14ac:dyDescent="0.25">
      <c r="E51">
        <f>E50+E49</f>
        <v>20308.333333333332</v>
      </c>
      <c r="G51">
        <v>9641</v>
      </c>
      <c r="H51">
        <v>38050.333299999998</v>
      </c>
      <c r="I51" s="20">
        <f>H51+G51-E51</f>
        <v>27382.999966666666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扫描电镜测试明细</vt:lpstr>
      <vt:lpstr>光镜测试明细</vt:lpstr>
      <vt:lpstr>加工房明细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john leson</cp:lastModifiedBy>
  <dcterms:created xsi:type="dcterms:W3CDTF">2018-04-11T03:46:46Z</dcterms:created>
  <dcterms:modified xsi:type="dcterms:W3CDTF">2018-04-25T12:56:32Z</dcterms:modified>
</cp:coreProperties>
</file>